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ES and Heart Disease\NHANES\"/>
    </mc:Choice>
  </mc:AlternateContent>
  <xr:revisionPtr revIDLastSave="0" documentId="13_ncr:1_{DC513028-F841-4581-ADD1-07A5C42C185C}" xr6:coauthVersionLast="46" xr6:coauthVersionMax="46" xr10:uidLastSave="{00000000-0000-0000-0000-000000000000}"/>
  <bookViews>
    <workbookView xWindow="-93" yWindow="-93" windowWidth="20186" windowHeight="12920" tabRatio="737" activeTab="3" xr2:uid="{00000000-000D-0000-FFFF-FFFF00000000}"/>
  </bookViews>
  <sheets>
    <sheet name="What's in each model" sheetId="19" r:id="rId1"/>
    <sheet name="All" sheetId="22" r:id="rId2"/>
    <sheet name="Summary" sheetId="21" r:id="rId3"/>
    <sheet name="Sheet2" sheetId="23" r:id="rId4"/>
    <sheet name="Old Framingham" sheetId="1" r:id="rId5"/>
    <sheet name="ATP3" sheetId="17" r:id="rId6"/>
    <sheet name="Pooled Cohort" sheetId="18" r:id="rId7"/>
    <sheet name="Missing Data" sheetId="13" r:id="rId8"/>
    <sheet name="FGT v HbA1c" sheetId="12" r:id="rId9"/>
    <sheet name="Cox Data" sheetId="11" r:id="rId10"/>
    <sheet name="Cholesterol" sheetId="7" r:id="rId11"/>
    <sheet name="Cholesterol - By Education" sheetId="8" r:id="rId12"/>
    <sheet name="Diabetes" sheetId="9" r:id="rId13"/>
    <sheet name="Risk Factor Tabs" sheetId="6" r:id="rId1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23" l="1"/>
  <c r="D20" i="23"/>
  <c r="F20" i="23"/>
  <c r="F21" i="23" s="1"/>
  <c r="G20" i="23"/>
  <c r="G21" i="23" s="1"/>
  <c r="H20" i="23"/>
  <c r="H21" i="23" s="1"/>
  <c r="J20" i="23"/>
  <c r="J21" i="23" s="1"/>
  <c r="K20" i="23"/>
  <c r="K21" i="23" s="1"/>
  <c r="L20" i="23"/>
  <c r="N20" i="23"/>
  <c r="O20" i="23"/>
  <c r="O21" i="23" s="1"/>
  <c r="P20" i="23"/>
  <c r="P21" i="23" s="1"/>
  <c r="C21" i="23"/>
  <c r="D21" i="23"/>
  <c r="L21" i="23"/>
  <c r="N21" i="23"/>
  <c r="C22" i="23"/>
  <c r="D22" i="23"/>
  <c r="F22" i="23"/>
  <c r="G22" i="23"/>
  <c r="H22" i="23"/>
  <c r="J22" i="23"/>
  <c r="K22" i="23"/>
  <c r="L22" i="23"/>
  <c r="N22" i="23"/>
  <c r="O22" i="23"/>
  <c r="P22" i="23"/>
  <c r="C23" i="23"/>
  <c r="D23" i="23"/>
  <c r="F23" i="23"/>
  <c r="F24" i="23" s="1"/>
  <c r="G23" i="23"/>
  <c r="G24" i="23" s="1"/>
  <c r="H23" i="23"/>
  <c r="H24" i="23" s="1"/>
  <c r="J23" i="23"/>
  <c r="J24" i="23" s="1"/>
  <c r="K23" i="23"/>
  <c r="L23" i="23"/>
  <c r="N23" i="23"/>
  <c r="N24" i="23" s="1"/>
  <c r="O23" i="23"/>
  <c r="O24" i="23" s="1"/>
  <c r="P23" i="23"/>
  <c r="P24" i="23" s="1"/>
  <c r="C24" i="23"/>
  <c r="D24" i="23"/>
  <c r="K24" i="23"/>
  <c r="L24" i="23"/>
  <c r="C25" i="23"/>
  <c r="D25" i="23"/>
  <c r="F25" i="23"/>
  <c r="G25" i="23"/>
  <c r="H25" i="23"/>
  <c r="J25" i="23"/>
  <c r="K25" i="23"/>
  <c r="L25" i="23"/>
  <c r="N25" i="23"/>
  <c r="O25" i="23"/>
  <c r="P25" i="23"/>
  <c r="B24" i="23"/>
  <c r="B21" i="23"/>
  <c r="B25" i="23"/>
  <c r="B23" i="23"/>
  <c r="B22" i="23"/>
  <c r="B20" i="23"/>
  <c r="I8" i="21"/>
  <c r="I7" i="21"/>
  <c r="I6" i="21"/>
  <c r="I5" i="21"/>
  <c r="I4" i="21"/>
  <c r="I3" i="21"/>
  <c r="C8" i="21"/>
  <c r="C7" i="21"/>
  <c r="C6" i="21"/>
  <c r="C5" i="21"/>
  <c r="C4" i="21"/>
  <c r="C3" i="21"/>
  <c r="F8" i="21" l="1"/>
  <c r="F6" i="21"/>
  <c r="F5" i="21"/>
  <c r="F3" i="21"/>
  <c r="F7" i="21"/>
  <c r="F4" i="21"/>
  <c r="U38" i="1"/>
  <c r="V19" i="18" l="1"/>
  <c r="U21" i="1"/>
  <c r="F4" i="18" l="1"/>
  <c r="C4" i="18"/>
  <c r="F3" i="18"/>
  <c r="C3" i="18"/>
  <c r="F4" i="17" l="1"/>
  <c r="C4" i="17"/>
  <c r="F3" i="17"/>
  <c r="C3" i="17"/>
  <c r="F4" i="1" l="1"/>
  <c r="C4" i="1"/>
  <c r="I4" i="12"/>
  <c r="G26" i="12"/>
  <c r="G25" i="12"/>
  <c r="C8" i="12"/>
  <c r="B8" i="12"/>
  <c r="D5" i="11"/>
  <c r="F5" i="11"/>
  <c r="E5" i="11"/>
  <c r="F32" i="11"/>
  <c r="F33" i="11"/>
  <c r="F35" i="11"/>
  <c r="E35" i="11" s="1"/>
  <c r="D35" i="11"/>
  <c r="F34" i="11"/>
  <c r="D34" i="11"/>
  <c r="E34" i="11"/>
  <c r="D33" i="11"/>
  <c r="D32" i="11"/>
  <c r="F20" i="11"/>
  <c r="D20" i="11"/>
  <c r="F19" i="11"/>
  <c r="D19" i="11"/>
  <c r="F18" i="11"/>
  <c r="D18" i="11"/>
  <c r="E18" i="11"/>
  <c r="F17" i="11"/>
  <c r="D17" i="11"/>
  <c r="E17" i="11"/>
  <c r="E15" i="6"/>
  <c r="F15" i="6" s="1"/>
  <c r="G15" i="6"/>
  <c r="BK14" i="6"/>
  <c r="BI14" i="6"/>
  <c r="BJ14" i="6" s="1"/>
  <c r="BK13" i="6"/>
  <c r="BI13" i="6"/>
  <c r="BJ13" i="6" s="1"/>
  <c r="AW14" i="6"/>
  <c r="AU14" i="6"/>
  <c r="AV14" i="6" s="1"/>
  <c r="AW13" i="6"/>
  <c r="AU13" i="6"/>
  <c r="AV13" i="6" s="1"/>
  <c r="AI14" i="6"/>
  <c r="AG14" i="6"/>
  <c r="AH14" i="6" s="1"/>
  <c r="AI13" i="6"/>
  <c r="AG13" i="6"/>
  <c r="AH13" i="6"/>
  <c r="U14" i="6"/>
  <c r="T14" i="6" s="1"/>
  <c r="S14" i="6"/>
  <c r="U13" i="6"/>
  <c r="S13" i="6"/>
  <c r="T13" i="6" s="1"/>
  <c r="E14" i="6"/>
  <c r="G14" i="6"/>
  <c r="F14" i="6" s="1"/>
  <c r="E13" i="6"/>
  <c r="G13" i="6"/>
  <c r="E33" i="11" l="1"/>
  <c r="E32" i="11"/>
  <c r="E19" i="11"/>
  <c r="F13" i="6"/>
  <c r="E20" i="11"/>
</calcChain>
</file>

<file path=xl/sharedStrings.xml><?xml version="1.0" encoding="utf-8"?>
<sst xmlns="http://schemas.openxmlformats.org/spreadsheetml/2006/main" count="655" uniqueCount="212">
  <si>
    <t>FRS Average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</si>
  <si>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</si>
  <si>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</si>
  <si>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</si>
  <si>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</si>
  <si>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</si>
  <si>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</si>
  <si>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</si>
  <si>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</si>
  <si>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</si>
  <si>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</si>
  <si>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All</t>
  </si>
  <si>
    <t>Age-Sex adjusted All</t>
  </si>
  <si>
    <t>By Education</t>
  </si>
  <si>
    <t xml:space="preserve">                    &lt;HS</t>
  </si>
  <si>
    <t xml:space="preserve">                      HS</t>
  </si>
  <si>
    <t xml:space="preserve">   Some College</t>
  </si>
  <si>
    <t xml:space="preserve">    College Grad</t>
  </si>
  <si>
    <t>By Age</t>
  </si>
  <si>
    <t xml:space="preserve">                 45-54</t>
  </si>
  <si>
    <t xml:space="preserve">                 55-64</t>
  </si>
  <si>
    <t xml:space="preserve">                 65-74</t>
  </si>
  <si>
    <t>75+</t>
  </si>
  <si>
    <t>NHANES III</t>
  </si>
  <si>
    <t>1988-91</t>
  </si>
  <si>
    <t>Continuous NHANES</t>
  </si>
  <si>
    <t>Age-Sex adjusted</t>
  </si>
  <si>
    <t>1988-1991</t>
  </si>
  <si>
    <t>1992-1994</t>
  </si>
  <si>
    <t>1988-1994</t>
  </si>
  <si>
    <t>2009-10</t>
  </si>
  <si>
    <t>2017-18</t>
  </si>
  <si>
    <t>&lt;HS</t>
  </si>
  <si>
    <t>HS</t>
  </si>
  <si>
    <t>Some College</t>
  </si>
  <si>
    <t>College Grad</t>
  </si>
  <si>
    <t>Age</t>
  </si>
  <si>
    <t>Total Cholesterol</t>
  </si>
  <si>
    <t>HDL</t>
  </si>
  <si>
    <t>SBP</t>
  </si>
  <si>
    <t>Sex {1,2}</t>
  </si>
  <si>
    <t>Smoking Status {0,1}</t>
  </si>
  <si>
    <t>2011-12</t>
  </si>
  <si>
    <t>2013-14</t>
  </si>
  <si>
    <t>2015-16</t>
  </si>
  <si>
    <t>1992-94</t>
  </si>
  <si>
    <t>2001-02</t>
  </si>
  <si>
    <t>2003-04</t>
  </si>
  <si>
    <t>2005-06</t>
  </si>
  <si>
    <t>2007-08</t>
  </si>
  <si>
    <t>Total</t>
  </si>
  <si>
    <t>1999-00</t>
  </si>
  <si>
    <t>Diabetes</t>
  </si>
  <si>
    <t>NHANES II</t>
  </si>
  <si>
    <t>1976-1980</t>
  </si>
  <si>
    <t>Diabetic?</t>
  </si>
  <si>
    <t>Yes</t>
  </si>
  <si>
    <t>No</t>
  </si>
  <si>
    <t>HbA1c</t>
  </si>
  <si>
    <t>FPG</t>
  </si>
  <si>
    <t>&gt;= 6.5%</t>
  </si>
  <si>
    <t>&lt; 6.5%</t>
  </si>
  <si>
    <t>&gt;= 126 mg/dl</t>
  </si>
  <si>
    <t>&lt; 126 mg/dl</t>
  </si>
  <si>
    <t xml:space="preserve">Total </t>
  </si>
  <si>
    <t>Frequencies (N)</t>
  </si>
  <si>
    <t>NHANES III 1988-94</t>
  </si>
  <si>
    <t>Diabetes (HbA1c)</t>
  </si>
  <si>
    <t>Diabetes (FPG)</t>
  </si>
  <si>
    <t>Sex</t>
  </si>
  <si>
    <t>TC</t>
  </si>
  <si>
    <t>smoke_status</t>
  </si>
  <si>
    <t>diabetic</t>
  </si>
  <si>
    <t>Starting N (age &gt;45):</t>
  </si>
  <si>
    <t xml:space="preserve">Number of NA's </t>
  </si>
  <si>
    <t>w/ FPG,  regression imputation #1</t>
  </si>
  <si>
    <t>45-54</t>
  </si>
  <si>
    <t>55-64</t>
  </si>
  <si>
    <t>65-74</t>
  </si>
  <si>
    <t>w/ FPG,  regression imputation #2</t>
  </si>
  <si>
    <t xml:space="preserve"> w/ FPG, KNN</t>
  </si>
  <si>
    <t>[1] 1.451652</t>
  </si>
  <si>
    <t>[1] 1.455423</t>
  </si>
  <si>
    <t>[1] 1.469182</t>
  </si>
  <si>
    <t>[1] 1.478995</t>
  </si>
  <si>
    <t>[1] 1.473466</t>
  </si>
  <si>
    <t>[1] 1.490877</t>
  </si>
  <si>
    <t>[1] 1.467424</t>
  </si>
  <si>
    <t>[1] 1.504665</t>
  </si>
  <si>
    <t>[1] 1.50687</t>
  </si>
  <si>
    <t>[1] 58.54882</t>
  </si>
  <si>
    <t>[1] 59.1534</t>
  </si>
  <si>
    <t>[1] 58.45313</t>
  </si>
  <si>
    <t>[1] 58.96388</t>
  </si>
  <si>
    <t>[1] 58.65582</t>
  </si>
  <si>
    <t>[1] 58.59182</t>
  </si>
  <si>
    <t>[1] 59.44865</t>
  </si>
  <si>
    <t>[1] 59.07882</t>
  </si>
  <si>
    <t>[1] 60.29214</t>
  </si>
  <si>
    <t>* used regression imputation #2</t>
  </si>
  <si>
    <t>384/2218 have fpg&gt;126</t>
  </si>
  <si>
    <t>NA</t>
  </si>
  <si>
    <t>w/ FPG</t>
  </si>
  <si>
    <t>101/1901 have fpg&gt;=126</t>
  </si>
  <si>
    <t>497/3900 have fpg&gt;= 126</t>
  </si>
  <si>
    <t>Diabetes w/ FPG</t>
  </si>
  <si>
    <t>Diabetes w/ HbA1c</t>
  </si>
  <si>
    <t>nhanes III (1988-1994)</t>
  </si>
  <si>
    <t>nhanes III P1 (1988-1991)</t>
  </si>
  <si>
    <t>nhanes III P2 (1991-1994)</t>
  </si>
  <si>
    <t>% Yes</t>
  </si>
  <si>
    <t>Fix 1</t>
  </si>
  <si>
    <t>Missing error term</t>
  </si>
  <si>
    <t>FPG_hat = pred(FPG) + random error (mean=0, std devn = sigma)</t>
  </si>
  <si>
    <t>Get std devn of error in regression (sigma)</t>
  </si>
  <si>
    <t>Fix 2</t>
  </si>
  <si>
    <t>Develop own risk model</t>
  </si>
  <si>
    <t>Do fix 1</t>
  </si>
  <si>
    <t>BP</t>
  </si>
  <si>
    <t>CVD event</t>
  </si>
  <si>
    <t>Death in 5 years = Stuff</t>
  </si>
  <si>
    <t>Stuff</t>
  </si>
  <si>
    <t>SBP, SBP^2</t>
  </si>
  <si>
    <t>HDL, HDL^2</t>
  </si>
  <si>
    <t>BMI, BMI^2</t>
  </si>
  <si>
    <t>Develop own model (NHANES II)</t>
  </si>
  <si>
    <t>chol, chol^2</t>
  </si>
  <si>
    <t>FPG, FPG^2</t>
  </si>
  <si>
    <t>Current/former/never smoker</t>
  </si>
  <si>
    <t>Age-sex groups</t>
  </si>
  <si>
    <t>BP meds (current)</t>
  </si>
  <si>
    <t>Race</t>
  </si>
  <si>
    <t>BMImax, BMImax^2</t>
  </si>
  <si>
    <t>Look at trend with Framingham definitions</t>
  </si>
  <si>
    <t>reg Y X; predict resid, resid; sum resid;</t>
  </si>
  <si>
    <t xml:space="preserve">FPG = </t>
  </si>
  <si>
    <t>Age-Sex adjusted All ATP3</t>
  </si>
  <si>
    <t>All ATP3</t>
  </si>
  <si>
    <t>Survey</t>
  </si>
  <si>
    <t>N 45-74</t>
  </si>
  <si>
    <t>NHANES III P1</t>
  </si>
  <si>
    <t>NHANES III P2</t>
  </si>
  <si>
    <t>sex</t>
  </si>
  <si>
    <t>age</t>
  </si>
  <si>
    <t>hdl</t>
  </si>
  <si>
    <t>total chol</t>
  </si>
  <si>
    <t>asbp</t>
  </si>
  <si>
    <t>curr_smq</t>
  </si>
  <si>
    <t># missing:</t>
  </si>
  <si>
    <t>Sample</t>
  </si>
  <si>
    <t># start with:</t>
  </si>
  <si>
    <t># use:</t>
  </si>
  <si>
    <t>All Pooled Cohort</t>
  </si>
  <si>
    <t>Age-Sex adjusted All Pooled Cohort</t>
  </si>
  <si>
    <t>age x hdl</t>
  </si>
  <si>
    <t>lbxtc</t>
  </si>
  <si>
    <t>current smoker</t>
  </si>
  <si>
    <t>ATP3</t>
  </si>
  <si>
    <t>Pooled Cohort</t>
  </si>
  <si>
    <t>age x totchol</t>
  </si>
  <si>
    <t>totchol</t>
  </si>
  <si>
    <t>sbp</t>
  </si>
  <si>
    <t>age x current smoker</t>
  </si>
  <si>
    <t>^ points based, but translatable to 10-year risk profiles</t>
  </si>
  <si>
    <t>agesq ***</t>
  </si>
  <si>
    <t>** based on AfricanAmerican and White only sample</t>
  </si>
  <si>
    <t>* CVD risk</t>
  </si>
  <si>
    <t>treated ****</t>
  </si>
  <si>
    <t>**** are you currently taking medication for hypertension/high blood pressure</t>
  </si>
  <si>
    <t>*** this interaction is only in the model for females</t>
  </si>
  <si>
    <t>Old Framingham ^*</t>
  </si>
  <si>
    <t>race</t>
  </si>
  <si>
    <t>weight_lbs</t>
  </si>
  <si>
    <t>height_inches</t>
  </si>
  <si>
    <t>because we need</t>
  </si>
  <si>
    <t>to impute using bmi</t>
  </si>
  <si>
    <t>bmi</t>
  </si>
  <si>
    <t># use (after imputing):</t>
  </si>
  <si>
    <t>w/out imputing</t>
  </si>
  <si>
    <t>fpg_reg</t>
  </si>
  <si>
    <t>Using Imputed FPG</t>
  </si>
  <si>
    <t>Dropping missing FPG</t>
  </si>
  <si>
    <t>fpg</t>
  </si>
  <si>
    <t>l</t>
  </si>
  <si>
    <t xml:space="preserve">Age-Sex adjusted All </t>
  </si>
  <si>
    <t>ATP3** ^</t>
  </si>
  <si>
    <t>Old Framingham</t>
  </si>
  <si>
    <t>Year</t>
  </si>
  <si>
    <t>Risk</t>
  </si>
  <si>
    <t>ACC-AHA</t>
  </si>
  <si>
    <t>ATP III</t>
  </si>
  <si>
    <t>10 year "hard" endpoints: MI + CHD death</t>
  </si>
  <si>
    <t>Framingham</t>
  </si>
  <si>
    <t>1976_1980</t>
  </si>
  <si>
    <t>1988_1991</t>
  </si>
  <si>
    <t>1992_1994</t>
  </si>
  <si>
    <t>1999_2000</t>
  </si>
  <si>
    <t>2001_2002</t>
  </si>
  <si>
    <t>2003_2004</t>
  </si>
  <si>
    <t>2005_2006</t>
  </si>
  <si>
    <t>2007_2008</t>
  </si>
  <si>
    <t>2009_2010</t>
  </si>
  <si>
    <t>2011_2012</t>
  </si>
  <si>
    <t>2013_2014</t>
  </si>
  <si>
    <t>2015_2016</t>
  </si>
  <si>
    <t>2017_2018</t>
  </si>
  <si>
    <t>Fram</t>
  </si>
  <si>
    <t>ATPIII</t>
  </si>
  <si>
    <t>College Grad, Non-Elderly</t>
  </si>
  <si>
    <t>College Grad, Elderly</t>
  </si>
  <si>
    <t>Non College Grad, Non-Elderly</t>
  </si>
  <si>
    <t>Non College Grad, 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</si>
</sst>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Monaco"/>
      <family val="3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2"/>
      <color rgb="FF000000"/>
      <name val="Monaco"/>
      <family val="3"/>
    </font>
    <font>
      <b/>
      <sz val="12"/>
      <color rgb="FF000000"/>
      <name val="Monaco"/>
      <family val="3"/>
    </font>
    <font>
      <sz val="12"/>
      <color rgb="FF000000"/>
      <name val="Monaco"/>
      <family val="2"/>
    </font>
    <font>
      <sz val="9"/>
      <color rgb="FF000000"/>
      <name val="Monaco"/>
      <family val="3"/>
    </font>
    <font>
      <b/>
      <sz val="12"/>
      <color rgb="FF000000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9" fontId="21" fillId="0" borderId="0" applyFont="0" applyFill="0" applyBorder="0" applyAlignment="0" applyProtection="0"/>
  </cellStyleXfs>
  <cellXfs count="105">
    <xf numFmtId="0" fontId="0" fillId="0" borderId="0" xfId="0"/>
    <xf numFmtId="0" fontId="12" fillId="0" borderId="1" xfId="0" applyFont="1" applyBorder="1"/>
    <xf numFmtId="2" fontId="16" fillId="0" borderId="0" xfId="0" applyNumberFormat="1" applyFont="1"/>
    <xf numFmtId="0" fontId="16" fillId="0" borderId="0" xfId="0" applyFont="1"/>
    <xf numFmtId="2" fontId="17" fillId="0" borderId="0" xfId="0" applyNumberFormat="1" applyFont="1"/>
    <xf numFmtId="2" fontId="17" fillId="0" borderId="2" xfId="0" applyNumberFormat="1" applyFont="1" applyBorder="1"/>
    <xf numFmtId="2" fontId="17" fillId="0" borderId="2" xfId="0" applyNumberFormat="1" applyFont="1" applyBorder="1" applyAlignment="1">
      <alignment horizontal="center"/>
    </xf>
    <xf numFmtId="2" fontId="17" fillId="0" borderId="0" xfId="0" applyNumberFormat="1" applyFont="1" applyAlignment="1">
      <alignment horizontal="center"/>
    </xf>
    <xf numFmtId="0" fontId="18" fillId="0" borderId="0" xfId="0" applyFont="1"/>
    <xf numFmtId="2" fontId="18" fillId="0" borderId="0" xfId="0" applyNumberFormat="1" applyFont="1"/>
    <xf numFmtId="10" fontId="18" fillId="0" borderId="0" xfId="0" applyNumberFormat="1" applyFont="1"/>
    <xf numFmtId="0" fontId="11" fillId="0" borderId="0" xfId="0" applyFont="1"/>
    <xf numFmtId="0" fontId="11" fillId="0" borderId="2" xfId="0" applyFont="1" applyBorder="1"/>
    <xf numFmtId="0" fontId="11" fillId="0" borderId="3" xfId="0" applyFont="1" applyBorder="1"/>
    <xf numFmtId="10" fontId="11" fillId="0" borderId="0" xfId="0" applyNumberFormat="1" applyFont="1"/>
    <xf numFmtId="0" fontId="11" fillId="0" borderId="1" xfId="0" applyFont="1" applyBorder="1"/>
    <xf numFmtId="2" fontId="11" fillId="0" borderId="3" xfId="0" applyNumberFormat="1" applyFont="1" applyBorder="1"/>
    <xf numFmtId="2" fontId="11" fillId="0" borderId="0" xfId="0" applyNumberFormat="1" applyFont="1"/>
    <xf numFmtId="2" fontId="11" fillId="0" borderId="1" xfId="0" applyNumberFormat="1" applyFont="1" applyBorder="1"/>
    <xf numFmtId="2" fontId="11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1" fillId="0" borderId="0" xfId="0" applyFont="1" applyFill="1"/>
    <xf numFmtId="0" fontId="10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2" xfId="0" applyFont="1" applyBorder="1"/>
    <xf numFmtId="0" fontId="10" fillId="0" borderId="0" xfId="0" applyFont="1"/>
    <xf numFmtId="0" fontId="11" fillId="0" borderId="1" xfId="0" applyFont="1" applyBorder="1" applyAlignment="1">
      <alignment horizontal="left"/>
    </xf>
    <xf numFmtId="0" fontId="19" fillId="0" borderId="0" xfId="0" applyFont="1"/>
    <xf numFmtId="0" fontId="0" fillId="0" borderId="4" xfId="0" applyBorder="1"/>
    <xf numFmtId="0" fontId="17" fillId="0" borderId="0" xfId="0" applyFont="1" applyBorder="1"/>
    <xf numFmtId="0" fontId="17" fillId="0" borderId="0" xfId="0" applyFont="1"/>
    <xf numFmtId="0" fontId="0" fillId="0" borderId="1" xfId="0" applyBorder="1"/>
    <xf numFmtId="2" fontId="18" fillId="2" borderId="0" xfId="0" applyNumberFormat="1" applyFont="1" applyFill="1"/>
    <xf numFmtId="0" fontId="18" fillId="2" borderId="0" xfId="0" applyFont="1" applyFill="1"/>
    <xf numFmtId="2" fontId="9" fillId="2" borderId="0" xfId="0" applyNumberFormat="1" applyFont="1" applyFill="1"/>
    <xf numFmtId="0" fontId="20" fillId="0" borderId="1" xfId="0" applyFont="1" applyBorder="1"/>
    <xf numFmtId="0" fontId="9" fillId="0" borderId="0" xfId="0" applyFont="1"/>
    <xf numFmtId="0" fontId="9" fillId="2" borderId="0" xfId="0" applyFont="1" applyFill="1"/>
    <xf numFmtId="0" fontId="9" fillId="0" borderId="0" xfId="0" applyFont="1" applyFill="1"/>
    <xf numFmtId="2" fontId="9" fillId="0" borderId="0" xfId="0" applyNumberFormat="1" applyFont="1"/>
    <xf numFmtId="0" fontId="9" fillId="0" borderId="2" xfId="0" applyFont="1" applyBorder="1"/>
    <xf numFmtId="0" fontId="8" fillId="0" borderId="3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7" fillId="0" borderId="3" xfId="0" applyFont="1" applyBorder="1" applyAlignment="1"/>
    <xf numFmtId="0" fontId="18" fillId="3" borderId="0" xfId="0" applyFont="1" applyFill="1"/>
    <xf numFmtId="0" fontId="11" fillId="3" borderId="0" xfId="0" applyFont="1" applyFill="1"/>
    <xf numFmtId="0" fontId="7" fillId="0" borderId="3" xfId="0" applyFont="1" applyBorder="1"/>
    <xf numFmtId="0" fontId="13" fillId="0" borderId="3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8" fillId="4" borderId="0" xfId="0" applyFont="1" applyFill="1"/>
    <xf numFmtId="0" fontId="13" fillId="2" borderId="3" xfId="0" applyFont="1" applyFill="1" applyBorder="1" applyAlignment="1">
      <alignment horizontal="left"/>
    </xf>
    <xf numFmtId="0" fontId="10" fillId="0" borderId="0" xfId="0" applyFont="1" applyFill="1"/>
    <xf numFmtId="2" fontId="11" fillId="0" borderId="0" xfId="0" applyNumberFormat="1" applyFont="1" applyFill="1"/>
    <xf numFmtId="0" fontId="18" fillId="0" borderId="0" xfId="0" applyFont="1" applyFill="1"/>
    <xf numFmtId="0" fontId="6" fillId="0" borderId="0" xfId="0" applyFont="1"/>
    <xf numFmtId="2" fontId="6" fillId="0" borderId="0" xfId="0" applyNumberFormat="1" applyFont="1"/>
    <xf numFmtId="0" fontId="6" fillId="0" borderId="3" xfId="0" applyFont="1" applyBorder="1" applyAlignment="1">
      <alignment horizontal="right"/>
    </xf>
    <xf numFmtId="9" fontId="0" fillId="0" borderId="0" xfId="51" applyFont="1" applyAlignment="1">
      <alignment horizontal="center"/>
    </xf>
    <xf numFmtId="0" fontId="0" fillId="0" borderId="0" xfId="0" applyAlignment="1">
      <alignment horizontal="right"/>
    </xf>
    <xf numFmtId="0" fontId="22" fillId="3" borderId="0" xfId="0" applyFont="1" applyFill="1"/>
    <xf numFmtId="0" fontId="13" fillId="0" borderId="0" xfId="0" applyFont="1" applyFill="1"/>
    <xf numFmtId="0" fontId="11" fillId="4" borderId="0" xfId="0" applyFont="1" applyFill="1"/>
    <xf numFmtId="2" fontId="11" fillId="4" borderId="0" xfId="0" applyNumberFormat="1" applyFont="1" applyFill="1"/>
    <xf numFmtId="0" fontId="10" fillId="4" borderId="0" xfId="0" applyFont="1" applyFill="1"/>
    <xf numFmtId="0" fontId="6" fillId="0" borderId="0" xfId="0" applyFont="1" applyFill="1"/>
    <xf numFmtId="2" fontId="17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5" fillId="0" borderId="0" xfId="0" applyFont="1"/>
    <xf numFmtId="0" fontId="18" fillId="0" borderId="5" xfId="0" applyFont="1" applyBorder="1"/>
    <xf numFmtId="0" fontId="5" fillId="0" borderId="5" xfId="0" applyFont="1" applyBorder="1"/>
    <xf numFmtId="2" fontId="17" fillId="0" borderId="5" xfId="0" applyNumberFormat="1" applyFont="1" applyBorder="1" applyAlignment="1">
      <alignment horizontal="center"/>
    </xf>
    <xf numFmtId="0" fontId="4" fillId="0" borderId="3" xfId="0" applyFont="1" applyBorder="1"/>
    <xf numFmtId="2" fontId="17" fillId="0" borderId="2" xfId="0" applyNumberFormat="1" applyFont="1" applyBorder="1" applyAlignment="1">
      <alignment horizontal="center"/>
    </xf>
    <xf numFmtId="0" fontId="3" fillId="0" borderId="0" xfId="0" applyFont="1"/>
    <xf numFmtId="0" fontId="12" fillId="0" borderId="0" xfId="0" applyFont="1"/>
    <xf numFmtId="0" fontId="23" fillId="0" borderId="0" xfId="0" applyFont="1"/>
    <xf numFmtId="0" fontId="2" fillId="0" borderId="0" xfId="0" applyFont="1"/>
    <xf numFmtId="2" fontId="17" fillId="0" borderId="0" xfId="0" applyNumberFormat="1" applyFont="1" applyBorder="1"/>
    <xf numFmtId="0" fontId="18" fillId="0" borderId="0" xfId="0" applyFont="1" applyBorder="1"/>
    <xf numFmtId="0" fontId="11" fillId="0" borderId="0" xfId="0" applyFont="1" applyBorder="1"/>
    <xf numFmtId="2" fontId="17" fillId="0" borderId="0" xfId="0" applyNumberFormat="1" applyFont="1" applyBorder="1" applyAlignment="1">
      <alignment horizontal="center"/>
    </xf>
    <xf numFmtId="0" fontId="11" fillId="5" borderId="0" xfId="0" applyFont="1" applyFill="1"/>
    <xf numFmtId="2" fontId="17" fillId="0" borderId="2" xfId="0" applyNumberFormat="1" applyFont="1" applyBorder="1" applyAlignment="1">
      <alignment horizontal="center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1" fillId="0" borderId="0" xfId="0" applyFont="1"/>
    <xf numFmtId="164" fontId="18" fillId="4" borderId="0" xfId="0" applyNumberFormat="1" applyFont="1" applyFill="1"/>
    <xf numFmtId="2" fontId="18" fillId="4" borderId="0" xfId="0" applyNumberFormat="1" applyFont="1" applyFill="1"/>
    <xf numFmtId="0" fontId="11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17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0" fillId="0" borderId="0" xfId="0" applyFont="1"/>
    <xf numFmtId="0" fontId="19" fillId="0" borderId="2" xfId="0" applyFont="1" applyBorder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/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Percent" xfId="5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hartsheet" Target="chartsheets/sheet4.xml"/><Relationship Id="rId1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4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 Disease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ATP III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Summary!$A$3:$A$17</c:f>
              <c:strCache>
                <c:ptCount val="15"/>
                <c:pt idx="0">
                  <c:v>1976-1980</c:v>
                </c:pt>
                <c:pt idx="2">
                  <c:v>1988-1991</c:v>
                </c:pt>
                <c:pt idx="3">
                  <c:v>1992-1994</c:v>
                </c:pt>
                <c:pt idx="5">
                  <c:v>1999-2000</c:v>
                </c:pt>
                <c:pt idx="6">
                  <c:v>2001-2002</c:v>
                </c:pt>
                <c:pt idx="7">
                  <c:v>2003-2004</c:v>
                </c:pt>
                <c:pt idx="8">
                  <c:v>2005-2006</c:v>
                </c:pt>
                <c:pt idx="9">
                  <c:v>2007-2008</c:v>
                </c:pt>
                <c:pt idx="10">
                  <c:v>2009-2010</c:v>
                </c:pt>
                <c:pt idx="11">
                  <c:v>2011-2012</c:v>
                </c:pt>
                <c:pt idx="12">
                  <c:v>2013-2014</c:v>
                </c:pt>
                <c:pt idx="13">
                  <c:v>2015-2016</c:v>
                </c:pt>
                <c:pt idx="14">
                  <c:v>2017-2018</c:v>
                </c:pt>
              </c:strCache>
            </c:strRef>
          </c:cat>
          <c:val>
            <c:numRef>
              <c:f>Summary!$E$3:$E$17</c:f>
              <c:numCache>
                <c:formatCode>General</c:formatCode>
                <c:ptCount val="15"/>
                <c:pt idx="0">
                  <c:v>0.10765511</c:v>
                </c:pt>
                <c:pt idx="2">
                  <c:v>9.1873609999999994E-2</c:v>
                </c:pt>
                <c:pt idx="3">
                  <c:v>8.9776610000000007E-2</c:v>
                </c:pt>
                <c:pt idx="5">
                  <c:v>8.2934010000000002E-2</c:v>
                </c:pt>
                <c:pt idx="6">
                  <c:v>7.9553380000000007E-2</c:v>
                </c:pt>
                <c:pt idx="7">
                  <c:v>7.8890790000000002E-2</c:v>
                </c:pt>
                <c:pt idx="8">
                  <c:v>7.2904650000000001E-2</c:v>
                </c:pt>
                <c:pt idx="9">
                  <c:v>7.4028339999999998E-2</c:v>
                </c:pt>
                <c:pt idx="10">
                  <c:v>6.9746429999999998E-2</c:v>
                </c:pt>
                <c:pt idx="11">
                  <c:v>6.9678249999999997E-2</c:v>
                </c:pt>
                <c:pt idx="12">
                  <c:v>6.8280270000000004E-2</c:v>
                </c:pt>
                <c:pt idx="13">
                  <c:v>6.8299739999999998E-2</c:v>
                </c:pt>
                <c:pt idx="14">
                  <c:v>6.6481540000000006E-2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7-4FBF-AECB-67B86095E61A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Summary!$A$3:$A$17</c:f>
              <c:strCache>
                <c:ptCount val="15"/>
                <c:pt idx="0">
                  <c:v>1976-1980</c:v>
                </c:pt>
                <c:pt idx="2">
                  <c:v>1988-1991</c:v>
                </c:pt>
                <c:pt idx="3">
                  <c:v>1992-1994</c:v>
                </c:pt>
                <c:pt idx="5">
                  <c:v>1999-2000</c:v>
                </c:pt>
                <c:pt idx="6">
                  <c:v>2001-2002</c:v>
                </c:pt>
                <c:pt idx="7">
                  <c:v>2003-2004</c:v>
                </c:pt>
                <c:pt idx="8">
                  <c:v>2005-2006</c:v>
                </c:pt>
                <c:pt idx="9">
                  <c:v>2007-2008</c:v>
                </c:pt>
                <c:pt idx="10">
                  <c:v>2009-2010</c:v>
                </c:pt>
                <c:pt idx="11">
                  <c:v>2011-2012</c:v>
                </c:pt>
                <c:pt idx="12">
                  <c:v>2013-2014</c:v>
                </c:pt>
                <c:pt idx="13">
                  <c:v>2015-2016</c:v>
                </c:pt>
                <c:pt idx="14">
                  <c:v>2017-2018</c:v>
                </c:pt>
              </c:strCache>
            </c:strRef>
          </c:cat>
          <c:val>
            <c:numRef>
              <c:f>Summary!$F$3:$F$17</c:f>
              <c:numCache>
                <c:formatCode>General</c:formatCode>
                <c:ptCount val="15"/>
                <c:pt idx="0">
                  <c:v>0.10765511</c:v>
                </c:pt>
                <c:pt idx="1">
                  <c:v>9.9764359999999996E-2</c:v>
                </c:pt>
                <c:pt idx="2">
                  <c:v>9.1873609999999994E-2</c:v>
                </c:pt>
                <c:pt idx="3">
                  <c:v>8.9776610000000007E-2</c:v>
                </c:pt>
                <c:pt idx="4">
                  <c:v>8.6355310000000005E-2</c:v>
                </c:pt>
                <c:pt idx="5">
                  <c:v>8.2934010000000002E-2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07-4FBF-AECB-67B86095E61A}"/>
            </c:ext>
          </c:extLst>
        </c:ser>
        <c:ser>
          <c:idx val="2"/>
          <c:order val="2"/>
          <c:tx>
            <c:v>FHS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Summary!$B$3:$B$17</c:f>
              <c:numCache>
                <c:formatCode>General</c:formatCode>
                <c:ptCount val="15"/>
                <c:pt idx="0">
                  <c:v>0.1070276</c:v>
                </c:pt>
                <c:pt idx="2">
                  <c:v>0.10162359999999999</c:v>
                </c:pt>
                <c:pt idx="3">
                  <c:v>0.10044069999999999</c:v>
                </c:pt>
                <c:pt idx="5">
                  <c:v>9.0890899999999997E-2</c:v>
                </c:pt>
                <c:pt idx="6">
                  <c:v>8.5710800000000004E-2</c:v>
                </c:pt>
                <c:pt idx="7">
                  <c:v>8.2929600000000006E-2</c:v>
                </c:pt>
                <c:pt idx="8">
                  <c:v>7.7518500000000004E-2</c:v>
                </c:pt>
                <c:pt idx="9">
                  <c:v>7.9217599999999999E-2</c:v>
                </c:pt>
                <c:pt idx="10">
                  <c:v>7.4767899999999998E-2</c:v>
                </c:pt>
                <c:pt idx="11">
                  <c:v>7.5490299999999996E-2</c:v>
                </c:pt>
                <c:pt idx="12">
                  <c:v>7.4187100000000006E-2</c:v>
                </c:pt>
                <c:pt idx="13">
                  <c:v>7.6534400000000002E-2</c:v>
                </c:pt>
                <c:pt idx="14">
                  <c:v>7.5586799999999996E-2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07-4FBF-AECB-67B86095E61A}"/>
            </c:ext>
          </c:extLst>
        </c:ser>
        <c:ser>
          <c:idx val="3"/>
          <c:order val="3"/>
          <c:tx>
            <c:v>series 4</c:v>
          </c:tx>
          <c:spPr>
            <a:ln w="28575" cap="rnd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Summary!$C$3:$C$17</c:f>
              <c:numCache>
                <c:formatCode>General</c:formatCode>
                <c:ptCount val="15"/>
                <c:pt idx="0">
                  <c:v>0.1070276</c:v>
                </c:pt>
                <c:pt idx="1">
                  <c:v>0.10432559999999999</c:v>
                </c:pt>
                <c:pt idx="2">
                  <c:v>0.10162359999999999</c:v>
                </c:pt>
                <c:pt idx="3">
                  <c:v>0.10044069999999999</c:v>
                </c:pt>
                <c:pt idx="4">
                  <c:v>9.5665799999999995E-2</c:v>
                </c:pt>
                <c:pt idx="5">
                  <c:v>9.0890899999999997E-2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7-4FBF-AECB-67B86095E61A}"/>
            </c:ext>
          </c:extLst>
        </c:ser>
        <c:ser>
          <c:idx val="4"/>
          <c:order val="4"/>
          <c:tx>
            <c:v>ACC-AHA</c:v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val>
            <c:numRef>
              <c:f>Summary!$H$3:$H$17</c:f>
              <c:numCache>
                <c:formatCode>General</c:formatCode>
                <c:ptCount val="15"/>
                <c:pt idx="0">
                  <c:v>7.6397699999999999E-2</c:v>
                </c:pt>
                <c:pt idx="2">
                  <c:v>7.3546299999999995E-2</c:v>
                </c:pt>
                <c:pt idx="3">
                  <c:v>7.3901700000000001E-2</c:v>
                </c:pt>
                <c:pt idx="5">
                  <c:v>6.9067799999999999E-2</c:v>
                </c:pt>
                <c:pt idx="6">
                  <c:v>6.4825400000000005E-2</c:v>
                </c:pt>
                <c:pt idx="7">
                  <c:v>6.3456700000000005E-2</c:v>
                </c:pt>
                <c:pt idx="8">
                  <c:v>6.0848300000000001E-2</c:v>
                </c:pt>
                <c:pt idx="9">
                  <c:v>6.2843700000000002E-2</c:v>
                </c:pt>
                <c:pt idx="10">
                  <c:v>5.8794399999999997E-2</c:v>
                </c:pt>
                <c:pt idx="11">
                  <c:v>5.8655899999999997E-2</c:v>
                </c:pt>
                <c:pt idx="12">
                  <c:v>5.97262E-2</c:v>
                </c:pt>
                <c:pt idx="13">
                  <c:v>5.9791200000000003E-2</c:v>
                </c:pt>
                <c:pt idx="14">
                  <c:v>6.0925E-2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07-4FBF-AECB-67B86095E61A}"/>
            </c:ext>
          </c:extLst>
        </c:ser>
        <c:ser>
          <c:idx val="5"/>
          <c:order val="5"/>
          <c:tx>
            <c:v>series 6</c:v>
          </c:tx>
          <c:spPr>
            <a:ln w="28575" cap="rnd">
              <a:solidFill>
                <a:schemeClr val="accent4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Summary!$I$3:$I$17</c:f>
              <c:numCache>
                <c:formatCode>General</c:formatCode>
                <c:ptCount val="15"/>
                <c:pt idx="0">
                  <c:v>7.6397699999999999E-2</c:v>
                </c:pt>
                <c:pt idx="1">
                  <c:v>7.4971999999999997E-2</c:v>
                </c:pt>
                <c:pt idx="2">
                  <c:v>7.3546299999999995E-2</c:v>
                </c:pt>
                <c:pt idx="3">
                  <c:v>7.3901700000000001E-2</c:v>
                </c:pt>
                <c:pt idx="4">
                  <c:v>7.148475E-2</c:v>
                </c:pt>
                <c:pt idx="5">
                  <c:v>6.9067799999999999E-2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07-4FBF-AECB-67B86095E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274848"/>
        <c:axId val="568290240"/>
      </c:lineChart>
      <c:catAx>
        <c:axId val="5682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290240"/>
        <c:crosses val="autoZero"/>
        <c:auto val="1"/>
        <c:lblAlgn val="ctr"/>
        <c:lblOffset val="100"/>
        <c:noMultiLvlLbl val="0"/>
      </c:catAx>
      <c:valAx>
        <c:axId val="5682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27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Cholesterol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 Factor Tabs'!$A$5</c:f>
              <c:strCache>
                <c:ptCount val="1"/>
                <c:pt idx="0">
                  <c:v>Total Cholesterol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'Risk Factor Tabs'!$D$2:$P$2</c:f>
              <c:strCache>
                <c:ptCount val="13"/>
                <c:pt idx="0">
                  <c:v>1988-91</c:v>
                </c:pt>
                <c:pt idx="1">
                  <c:v>1992-94</c:v>
                </c:pt>
                <c:pt idx="3">
                  <c:v>1999-00</c:v>
                </c:pt>
                <c:pt idx="4">
                  <c:v>2001-02</c:v>
                </c:pt>
                <c:pt idx="5">
                  <c:v>2003-04</c:v>
                </c:pt>
                <c:pt idx="6">
                  <c:v>2005-06</c:v>
                </c:pt>
                <c:pt idx="7">
                  <c:v>2007-08</c:v>
                </c:pt>
                <c:pt idx="8">
                  <c:v>2009-10</c:v>
                </c:pt>
                <c:pt idx="9">
                  <c:v>2011-12</c:v>
                </c:pt>
                <c:pt idx="10">
                  <c:v>2013-14</c:v>
                </c:pt>
                <c:pt idx="11">
                  <c:v>2015-16</c:v>
                </c:pt>
                <c:pt idx="12">
                  <c:v>2017-18</c:v>
                </c:pt>
              </c:strCache>
            </c:strRef>
          </c:cat>
          <c:val>
            <c:numRef>
              <c:f>'Risk Factor Tabs'!$D$5:$P$5</c:f>
              <c:numCache>
                <c:formatCode>General</c:formatCode>
                <c:ptCount val="13"/>
                <c:pt idx="0">
                  <c:v>223.2714</c:v>
                </c:pt>
                <c:pt idx="1">
                  <c:v>218.81880000000001</c:v>
                </c:pt>
                <c:pt idx="3">
                  <c:v>215.24250000000001</c:v>
                </c:pt>
                <c:pt idx="4">
                  <c:v>211.56059999999999</c:v>
                </c:pt>
                <c:pt idx="5">
                  <c:v>208.959</c:v>
                </c:pt>
                <c:pt idx="6">
                  <c:v>205.01949999999999</c:v>
                </c:pt>
                <c:pt idx="7">
                  <c:v>202.21420000000001</c:v>
                </c:pt>
                <c:pt idx="8">
                  <c:v>202.25059999999999</c:v>
                </c:pt>
                <c:pt idx="9">
                  <c:v>201.73939999999999</c:v>
                </c:pt>
                <c:pt idx="10">
                  <c:v>194.15539999999999</c:v>
                </c:pt>
                <c:pt idx="11">
                  <c:v>199.7664</c:v>
                </c:pt>
                <c:pt idx="12">
                  <c:v>194.43539999999999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B-42E5-AF9D-1CBF6212C3BD}"/>
            </c:ext>
          </c:extLst>
        </c:ser>
        <c:ser>
          <c:idx val="1"/>
          <c:order val="1"/>
          <c:spPr>
            <a:ln w="28575" cap="rnd">
              <a:solidFill>
                <a:srgbClr val="00206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'Risk Factor Tabs'!$D$13:$P$13</c:f>
              <c:numCache>
                <c:formatCode>0.00</c:formatCode>
                <c:ptCount val="13"/>
                <c:pt idx="1">
                  <c:v>218.81880000000001</c:v>
                </c:pt>
                <c:pt idx="2">
                  <c:v>217.03065000000001</c:v>
                </c:pt>
                <c:pt idx="3">
                  <c:v>215.24250000000001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B-42E5-AF9D-1CBF6212C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071776"/>
        <c:axId val="1425074096"/>
      </c:lineChart>
      <c:lineChart>
        <c:grouping val="standard"/>
        <c:varyColors val="0"/>
        <c:ser>
          <c:idx val="2"/>
          <c:order val="2"/>
          <c:tx>
            <c:strRef>
              <c:f>'Risk Factor Tabs'!$A$6</c:f>
              <c:strCache>
                <c:ptCount val="1"/>
                <c:pt idx="0">
                  <c:v>HDL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'Risk Factor Tabs'!$D$6:$P$6</c:f>
              <c:numCache>
                <c:formatCode>General</c:formatCode>
                <c:ptCount val="13"/>
                <c:pt idx="0">
                  <c:v>51.729280000000003</c:v>
                </c:pt>
                <c:pt idx="1">
                  <c:v>50.308929999999997</c:v>
                </c:pt>
                <c:pt idx="3">
                  <c:v>51.593850000000003</c:v>
                </c:pt>
                <c:pt idx="4">
                  <c:v>53.111800000000002</c:v>
                </c:pt>
                <c:pt idx="5">
                  <c:v>54.828449999999997</c:v>
                </c:pt>
                <c:pt idx="6">
                  <c:v>55.83755</c:v>
                </c:pt>
                <c:pt idx="7">
                  <c:v>52.820689999999999</c:v>
                </c:pt>
                <c:pt idx="8">
                  <c:v>54.363570000000003</c:v>
                </c:pt>
                <c:pt idx="9">
                  <c:v>53.972540000000002</c:v>
                </c:pt>
                <c:pt idx="10">
                  <c:v>54.475259999999999</c:v>
                </c:pt>
                <c:pt idx="11">
                  <c:v>56.818800000000003</c:v>
                </c:pt>
                <c:pt idx="12">
                  <c:v>54.197710000000001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B-42E5-AF9D-1CBF6212C3B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B-42E5-AF9D-1CBF6212C3B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2B-42E5-AF9D-1CBF6212C3BD}"/>
              </c:ext>
            </c:extLst>
          </c:dPt>
          <c:val>
            <c:numRef>
              <c:f>'Risk Factor Tabs'!$D$14:$P$14</c:f>
              <c:numCache>
                <c:formatCode>0.00</c:formatCode>
                <c:ptCount val="13"/>
                <c:pt idx="1">
                  <c:v>50.308929999999997</c:v>
                </c:pt>
                <c:pt idx="2">
                  <c:v>50.951390000000004</c:v>
                </c:pt>
                <c:pt idx="3">
                  <c:v>51.593850000000003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2B-42E5-AF9D-1CBF6212C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080880"/>
        <c:axId val="1425077488"/>
      </c:lineChart>
      <c:catAx>
        <c:axId val="142507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074096"/>
        <c:crosses val="autoZero"/>
        <c:auto val="1"/>
        <c:lblAlgn val="ctr"/>
        <c:lblOffset val="100"/>
        <c:noMultiLvlLbl val="0"/>
      </c:catAx>
      <c:valAx>
        <c:axId val="1425074096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Cholesterol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071776"/>
        <c:crosses val="autoZero"/>
        <c:crossBetween val="between"/>
      </c:valAx>
      <c:valAx>
        <c:axId val="1425077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HDL Cholesterol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080880"/>
        <c:crosses val="max"/>
        <c:crossBetween val="between"/>
      </c:valAx>
      <c:catAx>
        <c:axId val="1425080880"/>
        <c:scaling>
          <c:orientation val="minMax"/>
        </c:scaling>
        <c:delete val="1"/>
        <c:axPos val="b"/>
        <c:majorTickMark val="out"/>
        <c:minorTickMark val="none"/>
        <c:tickLblPos val="nextTo"/>
        <c:crossAx val="1425077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+mn-lt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Cholesterol -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&lt;HS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'Risk Factor Tabs'!$BH$2:$BT$2</c:f>
              <c:strCache>
                <c:ptCount val="13"/>
                <c:pt idx="0">
                  <c:v>1988-91</c:v>
                </c:pt>
                <c:pt idx="1">
                  <c:v>1992-94</c:v>
                </c:pt>
                <c:pt idx="3">
                  <c:v>1999-2000</c:v>
                </c:pt>
                <c:pt idx="4">
                  <c:v>2001-02</c:v>
                </c:pt>
                <c:pt idx="5">
                  <c:v>2003-04</c:v>
                </c:pt>
                <c:pt idx="6">
                  <c:v>2005-06</c:v>
                </c:pt>
                <c:pt idx="7">
                  <c:v>2007-08</c:v>
                </c:pt>
                <c:pt idx="8">
                  <c:v>2009-10</c:v>
                </c:pt>
                <c:pt idx="9">
                  <c:v>2011-12</c:v>
                </c:pt>
                <c:pt idx="10">
                  <c:v>2013-14</c:v>
                </c:pt>
                <c:pt idx="11">
                  <c:v>2015-16</c:v>
                </c:pt>
                <c:pt idx="12">
                  <c:v>2017-18</c:v>
                </c:pt>
              </c:strCache>
            </c:strRef>
          </c:cat>
          <c:val>
            <c:numRef>
              <c:f>'Risk Factor Tabs'!$R$5:$AD$5</c:f>
              <c:numCache>
                <c:formatCode>0.00</c:formatCode>
                <c:ptCount val="13"/>
                <c:pt idx="0">
                  <c:v>241.0411</c:v>
                </c:pt>
                <c:pt idx="1">
                  <c:v>227.85480000000001</c:v>
                </c:pt>
                <c:pt idx="3">
                  <c:v>217.18049999999999</c:v>
                </c:pt>
                <c:pt idx="4">
                  <c:v>208.1079</c:v>
                </c:pt>
                <c:pt idx="5">
                  <c:v>209.26390000000001</c:v>
                </c:pt>
                <c:pt idx="6">
                  <c:v>206.3212</c:v>
                </c:pt>
                <c:pt idx="7">
                  <c:v>203.46459999999999</c:v>
                </c:pt>
                <c:pt idx="8">
                  <c:v>202.3484</c:v>
                </c:pt>
                <c:pt idx="9">
                  <c:v>199.89250000000001</c:v>
                </c:pt>
                <c:pt idx="10">
                  <c:v>190.47540000000001</c:v>
                </c:pt>
                <c:pt idx="11">
                  <c:v>192.1876</c:v>
                </c:pt>
                <c:pt idx="12">
                  <c:v>192.67140000000001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A-402B-8935-EA1B93BACE17}"/>
            </c:ext>
          </c:extLst>
        </c:ser>
        <c:ser>
          <c:idx val="1"/>
          <c:order val="1"/>
          <c:tx>
            <c:v>HS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'Risk Factor Tabs'!$BH$2:$BT$2</c:f>
              <c:strCache>
                <c:ptCount val="13"/>
                <c:pt idx="0">
                  <c:v>1988-91</c:v>
                </c:pt>
                <c:pt idx="1">
                  <c:v>1992-94</c:v>
                </c:pt>
                <c:pt idx="3">
                  <c:v>1999-2000</c:v>
                </c:pt>
                <c:pt idx="4">
                  <c:v>2001-02</c:v>
                </c:pt>
                <c:pt idx="5">
                  <c:v>2003-04</c:v>
                </c:pt>
                <c:pt idx="6">
                  <c:v>2005-06</c:v>
                </c:pt>
                <c:pt idx="7">
                  <c:v>2007-08</c:v>
                </c:pt>
                <c:pt idx="8">
                  <c:v>2009-10</c:v>
                </c:pt>
                <c:pt idx="9">
                  <c:v>2011-12</c:v>
                </c:pt>
                <c:pt idx="10">
                  <c:v>2013-14</c:v>
                </c:pt>
                <c:pt idx="11">
                  <c:v>2015-16</c:v>
                </c:pt>
                <c:pt idx="12">
                  <c:v>2017-18</c:v>
                </c:pt>
              </c:strCache>
            </c:strRef>
          </c:cat>
          <c:val>
            <c:numRef>
              <c:f>'Risk Factor Tabs'!$AF$5:$AR$5</c:f>
              <c:numCache>
                <c:formatCode>0.00</c:formatCode>
                <c:ptCount val="13"/>
                <c:pt idx="0">
                  <c:v>237.5146</c:v>
                </c:pt>
                <c:pt idx="1">
                  <c:v>231.56800000000001</c:v>
                </c:pt>
                <c:pt idx="3">
                  <c:v>219.876</c:v>
                </c:pt>
                <c:pt idx="4">
                  <c:v>214.2064</c:v>
                </c:pt>
                <c:pt idx="5">
                  <c:v>208.19880000000001</c:v>
                </c:pt>
                <c:pt idx="6">
                  <c:v>204.3272</c:v>
                </c:pt>
                <c:pt idx="7">
                  <c:v>200.50489999999999</c:v>
                </c:pt>
                <c:pt idx="8">
                  <c:v>204.1275</c:v>
                </c:pt>
                <c:pt idx="9">
                  <c:v>202.5634</c:v>
                </c:pt>
                <c:pt idx="10">
                  <c:v>194.0855</c:v>
                </c:pt>
                <c:pt idx="11">
                  <c:v>199.85470000000001</c:v>
                </c:pt>
                <c:pt idx="12">
                  <c:v>195.10310000000001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DA-402B-8935-EA1B93BACE17}"/>
            </c:ext>
          </c:extLst>
        </c:ser>
        <c:ser>
          <c:idx val="2"/>
          <c:order val="2"/>
          <c:tx>
            <c:v>Some College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'Risk Factor Tabs'!$BH$2:$BT$2</c:f>
              <c:strCache>
                <c:ptCount val="13"/>
                <c:pt idx="0">
                  <c:v>1988-91</c:v>
                </c:pt>
                <c:pt idx="1">
                  <c:v>1992-94</c:v>
                </c:pt>
                <c:pt idx="3">
                  <c:v>1999-2000</c:v>
                </c:pt>
                <c:pt idx="4">
                  <c:v>2001-02</c:v>
                </c:pt>
                <c:pt idx="5">
                  <c:v>2003-04</c:v>
                </c:pt>
                <c:pt idx="6">
                  <c:v>2005-06</c:v>
                </c:pt>
                <c:pt idx="7">
                  <c:v>2007-08</c:v>
                </c:pt>
                <c:pt idx="8">
                  <c:v>2009-10</c:v>
                </c:pt>
                <c:pt idx="9">
                  <c:v>2011-12</c:v>
                </c:pt>
                <c:pt idx="10">
                  <c:v>2013-14</c:v>
                </c:pt>
                <c:pt idx="11">
                  <c:v>2015-16</c:v>
                </c:pt>
                <c:pt idx="12">
                  <c:v>2017-18</c:v>
                </c:pt>
              </c:strCache>
            </c:strRef>
          </c:cat>
          <c:val>
            <c:numRef>
              <c:f>'Risk Factor Tabs'!$AT$5:$BF$5</c:f>
              <c:numCache>
                <c:formatCode>0.00</c:formatCode>
                <c:ptCount val="13"/>
                <c:pt idx="0">
                  <c:v>225.52019999999999</c:v>
                </c:pt>
                <c:pt idx="1">
                  <c:v>218.3228</c:v>
                </c:pt>
                <c:pt idx="3">
                  <c:v>213.72970000000001</c:v>
                </c:pt>
                <c:pt idx="4">
                  <c:v>214.2996</c:v>
                </c:pt>
                <c:pt idx="5">
                  <c:v>212.74639999999999</c:v>
                </c:pt>
                <c:pt idx="6">
                  <c:v>206.2748</c:v>
                </c:pt>
                <c:pt idx="7">
                  <c:v>205.67160000000001</c:v>
                </c:pt>
                <c:pt idx="8">
                  <c:v>202.10120000000001</c:v>
                </c:pt>
                <c:pt idx="9">
                  <c:v>204.92869999999999</c:v>
                </c:pt>
                <c:pt idx="10">
                  <c:v>195.01009999999999</c:v>
                </c:pt>
                <c:pt idx="11">
                  <c:v>201.46029999999999</c:v>
                </c:pt>
                <c:pt idx="12">
                  <c:v>194.88570000000001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DA-402B-8935-EA1B93BACE17}"/>
            </c:ext>
          </c:extLst>
        </c:ser>
        <c:ser>
          <c:idx val="3"/>
          <c:order val="3"/>
          <c:tx>
            <c:v>College Grad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'Risk Factor Tabs'!$BH$2:$BT$2</c:f>
              <c:strCache>
                <c:ptCount val="13"/>
                <c:pt idx="0">
                  <c:v>1988-91</c:v>
                </c:pt>
                <c:pt idx="1">
                  <c:v>1992-94</c:v>
                </c:pt>
                <c:pt idx="3">
                  <c:v>1999-2000</c:v>
                </c:pt>
                <c:pt idx="4">
                  <c:v>2001-02</c:v>
                </c:pt>
                <c:pt idx="5">
                  <c:v>2003-04</c:v>
                </c:pt>
                <c:pt idx="6">
                  <c:v>2005-06</c:v>
                </c:pt>
                <c:pt idx="7">
                  <c:v>2007-08</c:v>
                </c:pt>
                <c:pt idx="8">
                  <c:v>2009-10</c:v>
                </c:pt>
                <c:pt idx="9">
                  <c:v>2011-12</c:v>
                </c:pt>
                <c:pt idx="10">
                  <c:v>2013-14</c:v>
                </c:pt>
                <c:pt idx="11">
                  <c:v>2015-16</c:v>
                </c:pt>
                <c:pt idx="12">
                  <c:v>2017-18</c:v>
                </c:pt>
              </c:strCache>
            </c:strRef>
          </c:cat>
          <c:val>
            <c:numRef>
              <c:f>'Risk Factor Tabs'!$BH$5:$BT$5</c:f>
              <c:numCache>
                <c:formatCode>0.00</c:formatCode>
                <c:ptCount val="13"/>
                <c:pt idx="0">
                  <c:v>227.69589999999999</c:v>
                </c:pt>
                <c:pt idx="1">
                  <c:v>220.49270000000001</c:v>
                </c:pt>
                <c:pt idx="3">
                  <c:v>210.6737</c:v>
                </c:pt>
                <c:pt idx="4">
                  <c:v>210.9101</c:v>
                </c:pt>
                <c:pt idx="5">
                  <c:v>203.85830000000001</c:v>
                </c:pt>
                <c:pt idx="6">
                  <c:v>204.41569999999999</c:v>
                </c:pt>
                <c:pt idx="7">
                  <c:v>200.6874</c:v>
                </c:pt>
                <c:pt idx="8">
                  <c:v>202.221</c:v>
                </c:pt>
                <c:pt idx="9">
                  <c:v>200.98769999999999</c:v>
                </c:pt>
                <c:pt idx="10">
                  <c:v>195.01570000000001</c:v>
                </c:pt>
                <c:pt idx="11">
                  <c:v>200.39150000000001</c:v>
                </c:pt>
                <c:pt idx="12">
                  <c:v>193.9564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DA-402B-8935-EA1B93BACE17}"/>
            </c:ext>
          </c:extLst>
        </c:ser>
        <c:ser>
          <c:idx val="4"/>
          <c:order val="4"/>
          <c:spPr>
            <a:ln w="28575" cap="rnd">
              <a:solidFill>
                <a:srgbClr val="00206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'Risk Factor Tabs'!$R$13:$AD$13</c:f>
              <c:numCache>
                <c:formatCode>0.00</c:formatCode>
                <c:ptCount val="13"/>
                <c:pt idx="1">
                  <c:v>227.85480000000001</c:v>
                </c:pt>
                <c:pt idx="2">
                  <c:v>222.51765</c:v>
                </c:pt>
                <c:pt idx="3">
                  <c:v>217.18049999999999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DA-402B-8935-EA1B93BACE17}"/>
            </c:ext>
          </c:extLst>
        </c:ser>
        <c:ser>
          <c:idx val="5"/>
          <c:order val="5"/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'Risk Factor Tabs'!$AF$13:$AR$13</c:f>
              <c:numCache>
                <c:formatCode>0.00</c:formatCode>
                <c:ptCount val="13"/>
                <c:pt idx="1">
                  <c:v>231.56800000000001</c:v>
                </c:pt>
                <c:pt idx="2">
                  <c:v>225.72200000000001</c:v>
                </c:pt>
                <c:pt idx="3">
                  <c:v>219.876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DA-402B-8935-EA1B93BACE17}"/>
            </c:ext>
          </c:extLst>
        </c:ser>
        <c:ser>
          <c:idx val="6"/>
          <c:order val="6"/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'Risk Factor Tabs'!$AT$13:$BF$13</c:f>
              <c:numCache>
                <c:formatCode>0.00</c:formatCode>
                <c:ptCount val="13"/>
                <c:pt idx="1">
                  <c:v>218.3228</c:v>
                </c:pt>
                <c:pt idx="2">
                  <c:v>216.02625</c:v>
                </c:pt>
                <c:pt idx="3">
                  <c:v>213.72970000000001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EDA-402B-8935-EA1B93BACE17}"/>
            </c:ext>
          </c:extLst>
        </c:ser>
        <c:ser>
          <c:idx val="7"/>
          <c:order val="7"/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'Risk Factor Tabs'!$BH$13:$BT$13</c:f>
              <c:numCache>
                <c:formatCode>0.00</c:formatCode>
                <c:ptCount val="13"/>
                <c:pt idx="1">
                  <c:v>220.49270000000001</c:v>
                </c:pt>
                <c:pt idx="2">
                  <c:v>215.58320000000001</c:v>
                </c:pt>
                <c:pt idx="3">
                  <c:v>210.6737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EDA-402B-8935-EA1B93BAC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2839328"/>
        <c:axId val="1422841616"/>
      </c:lineChart>
      <c:catAx>
        <c:axId val="14228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841616"/>
        <c:crosses val="autoZero"/>
        <c:auto val="1"/>
        <c:lblAlgn val="ctr"/>
        <c:lblOffset val="100"/>
        <c:noMultiLvlLbl val="0"/>
      </c:catAx>
      <c:valAx>
        <c:axId val="1422841616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83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Diabetes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'Risk Factor Tabs'!$D$2:$P$2</c:f>
              <c:strCache>
                <c:ptCount val="13"/>
                <c:pt idx="0">
                  <c:v>1988-91</c:v>
                </c:pt>
                <c:pt idx="1">
                  <c:v>1992-94</c:v>
                </c:pt>
                <c:pt idx="3">
                  <c:v>1999-00</c:v>
                </c:pt>
                <c:pt idx="4">
                  <c:v>2001-02</c:v>
                </c:pt>
                <c:pt idx="5">
                  <c:v>2003-04</c:v>
                </c:pt>
                <c:pt idx="6">
                  <c:v>2005-06</c:v>
                </c:pt>
                <c:pt idx="7">
                  <c:v>2007-08</c:v>
                </c:pt>
                <c:pt idx="8">
                  <c:v>2009-10</c:v>
                </c:pt>
                <c:pt idx="9">
                  <c:v>2011-12</c:v>
                </c:pt>
                <c:pt idx="10">
                  <c:v>2013-14</c:v>
                </c:pt>
                <c:pt idx="11">
                  <c:v>2015-16</c:v>
                </c:pt>
                <c:pt idx="12">
                  <c:v>2017-18</c:v>
                </c:pt>
              </c:strCache>
            </c:strRef>
          </c:cat>
          <c:val>
            <c:numRef>
              <c:f>'Risk Factor Tabs'!$D$9:$P$9</c:f>
              <c:numCache>
                <c:formatCode>General</c:formatCode>
                <c:ptCount val="13"/>
                <c:pt idx="0">
                  <c:v>9.6095589999999995E-2</c:v>
                </c:pt>
                <c:pt idx="1">
                  <c:v>9.5778849999999999E-2</c:v>
                </c:pt>
                <c:pt idx="3">
                  <c:v>0.1251555</c:v>
                </c:pt>
                <c:pt idx="4">
                  <c:v>0.1108703</c:v>
                </c:pt>
                <c:pt idx="5">
                  <c:v>0.12249060000000001</c:v>
                </c:pt>
                <c:pt idx="6">
                  <c:v>0.10834920000000001</c:v>
                </c:pt>
                <c:pt idx="7">
                  <c:v>0.154837</c:v>
                </c:pt>
                <c:pt idx="8">
                  <c:v>0.12395050000000001</c:v>
                </c:pt>
                <c:pt idx="9">
                  <c:v>0.11811389999999999</c:v>
                </c:pt>
                <c:pt idx="10">
                  <c:v>0.13959269999999999</c:v>
                </c:pt>
                <c:pt idx="11">
                  <c:v>0.15460070000000001</c:v>
                </c:pt>
                <c:pt idx="12">
                  <c:v>0.18239669999999999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B-482D-A05F-358DE98D6D96}"/>
            </c:ext>
          </c:extLst>
        </c:ser>
        <c:ser>
          <c:idx val="1"/>
          <c:order val="1"/>
          <c:spPr>
            <a:ln w="28575" cap="rnd">
              <a:solidFill>
                <a:srgbClr val="00206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'Risk Factor Tabs'!$D$15:$P$15</c:f>
              <c:numCache>
                <c:formatCode>0.00</c:formatCode>
                <c:ptCount val="13"/>
                <c:pt idx="1">
                  <c:v>9.5778849999999999E-2</c:v>
                </c:pt>
                <c:pt idx="2">
                  <c:v>0.110467175</c:v>
                </c:pt>
                <c:pt idx="3">
                  <c:v>0.1251555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B-482D-A05F-358DE98D6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870352"/>
        <c:axId val="1440955408"/>
      </c:lineChart>
      <c:catAx>
        <c:axId val="14408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955408"/>
        <c:crosses val="autoZero"/>
        <c:auto val="1"/>
        <c:lblAlgn val="ctr"/>
        <c:lblOffset val="100"/>
        <c:noMultiLvlLbl val="0"/>
      </c:catAx>
      <c:valAx>
        <c:axId val="14409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33A091-A413-45B0-80FC-C6B7DA919872}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14721</xdr:colOff>
      <xdr:row>25</xdr:row>
      <xdr:rowOff>47734</xdr:rowOff>
    </xdr:from>
    <xdr:to>
      <xdr:col>16</xdr:col>
      <xdr:colOff>153362</xdr:colOff>
      <xdr:row>55</xdr:row>
      <xdr:rowOff>58179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44979B-31E2-4543-8F1B-70B43BE91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8721" y="4593757"/>
          <a:ext cx="4818783" cy="5465672"/>
        </a:xfrm>
        <a:prstGeom prst="rect">
          <a:avLst/>
        </a:prstGeom>
      </xdr:spPr>
    </xdr:pic>
    <xdr:clientData/>
  </xdr:twoCellAnchor>
  <xdr:twoCellAnchor editAs="oneCell">
    <xdr:from>
      <xdr:col>17</xdr:col>
      <xdr:colOff>262473</xdr:colOff>
      <xdr:row>25</xdr:row>
      <xdr:rowOff>132770</xdr:rowOff>
    </xdr:from>
    <xdr:to>
      <xdr:col>27</xdr:col>
      <xdr:colOff>533404</xdr:colOff>
      <xdr:row>60</xdr:row>
      <xdr:rowOff>113719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B71302-50F1-DF42-98E6-22EFC4396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61700" y="4678793"/>
          <a:ext cx="8059880" cy="6345381"/>
        </a:xfrm>
        <a:prstGeom prst="rect">
          <a:avLst/>
        </a:prstGeom>
      </xdr:spPr>
    </xdr:pic>
    <xdr:clientData/>
  </xdr:twoCellAnchor>
  <xdr:twoCellAnchor editAs="oneCell">
    <xdr:from>
      <xdr:col>0</xdr:col>
      <xdr:colOff>216677</xdr:colOff>
      <xdr:row>25</xdr:row>
      <xdr:rowOff>20973</xdr:rowOff>
    </xdr:from>
    <xdr:to>
      <xdr:col>9</xdr:col>
      <xdr:colOff>77052</xdr:colOff>
      <xdr:row>53</xdr:row>
      <xdr:rowOff>10821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160645-C5C2-1748-8241-6F2297414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677" y="4566996"/>
          <a:ext cx="8220824" cy="50835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00D76-DB92-47D6-9EFD-B7661F6646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</xdr:row>
      <xdr:rowOff>0</xdr:rowOff>
    </xdr:from>
    <xdr:to>
      <xdr:col>16</xdr:col>
      <xdr:colOff>503766</xdr:colOff>
      <xdr:row>14</xdr:row>
      <xdr:rowOff>46565</xdr:rowOff>
    </xdr:to>
    <xdr:sp macro="" textlink="">
      <xdr:nvSpPr>
        <xdr:cNvPr id="10241" name="AutoShape 1" descr="data:image/png;base64,iVBORw0KGgoAAAANSUhEUgAAACgAAAAkCAYAAAD7PHgWAAABpklEQVR4Xu2VsU7CQBzGmVx8BUeegIEHkIaOLjjpTIAuPAJONp0d9BmIE3EjroRITDfciAnQ0tCIRgNqzNkPe1rvFNqjaRnuS740tLnv+7V3+ZPJSElJSW2farVatlqtHnvXhufTiG74a7NsbiyqVCqqruvnpmnejcfjheM4JIqxBmuRgSw2fyPhrQ3DuPBK5mxxVCMDWbF+SWwN3p4tEzWykMn2CAvnR2Rb/7NlWa8e4AnbIywcctu2SZxGJtsjLIT1+30Sp4UBi8XivqqqdcbtZvOSBN3r3ZK39w9hCwMCiIQQIJ9f5lxxWAsD0i84HDlklQE4caZccVgLA0KFQkFZBwnA4cjiisN6I0CIQtoTl4NLHZBuM86a6z5ycKkChoFLDXAV3BcQ+ztBwFVwmIOt1tUvyEQB18DVFUVpDQb3pNPpfkMmCkjhpu6Mg8vlckelUumMDuVu92YJ125fJzcH/xrOFM57vFcul41gOGAfZk/J/pMEh3MQzvMOwtiCTR0ZEKKQ+Xz+MOPD4f7WAPoC1K5/XUrTtAMExmlk/lRKSUlJJa5PbK0yKomJVB4AAAAASUVORK5CYII=">
          <a:extLst>
            <a:ext uri="{FF2B5EF4-FFF2-40B4-BE49-F238E27FC236}">
              <a16:creationId xmlns:a16="http://schemas.microsoft.com/office/drawing/2014/main" id="{79C608F2-C123-DD43-A0E0-7B99D752BD01}"/>
            </a:ext>
          </a:extLst>
        </xdr:cNvPr>
        <xdr:cNvSpPr>
          <a:spLocks noChangeAspect="1" noChangeArrowheads="1"/>
        </xdr:cNvSpPr>
      </xdr:nvSpPr>
      <xdr:spPr bwMode="auto">
        <a:xfrm>
          <a:off x="17056100" y="3911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503766</xdr:colOff>
      <xdr:row>16</xdr:row>
      <xdr:rowOff>46566</xdr:rowOff>
    </xdr:to>
    <xdr:sp macro="" textlink="">
      <xdr:nvSpPr>
        <xdr:cNvPr id="10242" name="AutoShape 2" descr="data:image/png;base64,iVBORw0KGgoAAAANSUhEUgAAACgAAAAkCAYAAAD7PHgWAAABpklEQVR4Xu2VsU7CQBzGmVx8BUeegIEHkIaOLjjpTIAuPAJONp0d9BmIE3EjroRITDfciAnQ0tCIRgNqzNkPe1rvFNqjaRnuS740tLnv+7V3+ZPJSElJSW2farVatlqtHnvXhufTiG74a7NsbiyqVCqqruvnpmnejcfjheM4JIqxBmuRgSw2fyPhrQ3DuPBK5mxxVCMDWbF+SWwN3p4tEzWykMn2CAvnR2Rb/7NlWa8e4AnbIywcctu2SZxGJtsjLIT1+30Sp4UBi8XivqqqdcbtZvOSBN3r3ZK39w9hCwMCiIQQIJ9f5lxxWAsD0i84HDlklQE4caZccVgLA0KFQkFZBwnA4cjiisN6I0CIQtoTl4NLHZBuM86a6z5ycKkChoFLDXAV3BcQ+ztBwFVwmIOt1tUvyEQB18DVFUVpDQb3pNPpfkMmCkjhpu6Mg8vlckelUumMDuVu92YJ125fJzcH/xrOFM57vFcul41gOGAfZk/J/pMEh3MQzvMOwtiCTR0ZEKKQ+Xz+MOPD4f7WAPoC1K5/XUrTtAMExmlk/lRKSUlJJa5PbK0yKomJVB4AAAAASUVORK5CYII=">
          <a:extLst>
            <a:ext uri="{FF2B5EF4-FFF2-40B4-BE49-F238E27FC236}">
              <a16:creationId xmlns:a16="http://schemas.microsoft.com/office/drawing/2014/main" id="{B91B106A-2AA5-EB4C-A4B9-E226056FF4F3}"/>
            </a:ext>
          </a:extLst>
        </xdr:cNvPr>
        <xdr:cNvSpPr>
          <a:spLocks noChangeAspect="1" noChangeArrowheads="1"/>
        </xdr:cNvSpPr>
      </xdr:nvSpPr>
      <xdr:spPr bwMode="auto">
        <a:xfrm>
          <a:off x="17056100" y="4318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</xdr:row>
      <xdr:rowOff>143932</xdr:rowOff>
    </xdr:from>
    <xdr:to>
      <xdr:col>7</xdr:col>
      <xdr:colOff>354538</xdr:colOff>
      <xdr:row>18</xdr:row>
      <xdr:rowOff>122766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CEDB33E-0C98-4268-8DFA-48B4492B8054}"/>
            </a:ext>
          </a:extLst>
        </xdr:cNvPr>
        <xdr:cNvCxnSpPr/>
      </xdr:nvCxnSpPr>
      <xdr:spPr>
        <a:xfrm>
          <a:off x="7153275" y="505882"/>
          <a:ext cx="11638" cy="22267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18</xdr:row>
      <xdr:rowOff>133349</xdr:rowOff>
    </xdr:from>
    <xdr:to>
      <xdr:col>12</xdr:col>
      <xdr:colOff>38100</xdr:colOff>
      <xdr:row>18</xdr:row>
      <xdr:rowOff>152398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5DCBB81-D5FD-41FB-8679-A378BAA3A6A0}"/>
            </a:ext>
          </a:extLst>
        </xdr:cNvPr>
        <xdr:cNvCxnSpPr/>
      </xdr:nvCxnSpPr>
      <xdr:spPr>
        <a:xfrm>
          <a:off x="7153275" y="2743199"/>
          <a:ext cx="360045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8</xdr:row>
      <xdr:rowOff>9525</xdr:rowOff>
    </xdr:from>
    <xdr:to>
      <xdr:col>11</xdr:col>
      <xdr:colOff>342900</xdr:colOff>
      <xdr:row>18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8871975-A065-40B2-A8DF-972697C7B8CD}"/>
            </a:ext>
          </a:extLst>
        </xdr:cNvPr>
        <xdr:cNvCxnSpPr/>
      </xdr:nvCxnSpPr>
      <xdr:spPr>
        <a:xfrm flipV="1">
          <a:off x="7286625" y="733425"/>
          <a:ext cx="2990850" cy="194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12</xdr:row>
      <xdr:rowOff>114300</xdr:rowOff>
    </xdr:from>
    <xdr:to>
      <xdr:col>11</xdr:col>
      <xdr:colOff>742950</xdr:colOff>
      <xdr:row>12</xdr:row>
      <xdr:rowOff>123825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40778BC-5665-464C-BFBB-9C5CBCE83F7A}"/>
            </a:ext>
          </a:extLst>
        </xdr:cNvPr>
        <xdr:cNvCxnSpPr/>
      </xdr:nvCxnSpPr>
      <xdr:spPr>
        <a:xfrm>
          <a:off x="7162800" y="1581150"/>
          <a:ext cx="35147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12</xdr:row>
      <xdr:rowOff>142875</xdr:rowOff>
    </xdr:from>
    <xdr:to>
      <xdr:col>9</xdr:col>
      <xdr:colOff>590550</xdr:colOff>
      <xdr:row>19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0138399-B3EB-434F-836D-1875B4B06BE1}"/>
            </a:ext>
          </a:extLst>
        </xdr:cNvPr>
        <xdr:cNvCxnSpPr/>
      </xdr:nvCxnSpPr>
      <xdr:spPr>
        <a:xfrm flipH="1">
          <a:off x="8953500" y="1609725"/>
          <a:ext cx="9525" cy="1190625"/>
        </a:xfrm>
        <a:prstGeom prst="line">
          <a:avLst/>
        </a:prstGeom>
        <a:ln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26</xdr:row>
      <xdr:rowOff>28575</xdr:rowOff>
    </xdr:from>
    <xdr:to>
      <xdr:col>7</xdr:col>
      <xdr:colOff>477304</xdr:colOff>
      <xdr:row>38</xdr:row>
      <xdr:rowOff>68791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D660D21-B51A-446B-942C-1A3FCF697F7E}"/>
            </a:ext>
          </a:extLst>
        </xdr:cNvPr>
        <xdr:cNvCxnSpPr/>
      </xdr:nvCxnSpPr>
      <xdr:spPr>
        <a:xfrm>
          <a:off x="7277100" y="4162425"/>
          <a:ext cx="10579" cy="2230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38</xdr:row>
      <xdr:rowOff>78316</xdr:rowOff>
    </xdr:from>
    <xdr:to>
      <xdr:col>12</xdr:col>
      <xdr:colOff>159808</xdr:colOff>
      <xdr:row>38</xdr:row>
      <xdr:rowOff>95249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99C4030-AB22-4529-BEE1-4A656793B298}"/>
            </a:ext>
          </a:extLst>
        </xdr:cNvPr>
        <xdr:cNvCxnSpPr/>
      </xdr:nvCxnSpPr>
      <xdr:spPr>
        <a:xfrm>
          <a:off x="7277100" y="6402916"/>
          <a:ext cx="3598333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24</xdr:row>
      <xdr:rowOff>142875</xdr:rowOff>
    </xdr:from>
    <xdr:to>
      <xdr:col>11</xdr:col>
      <xdr:colOff>158433</xdr:colOff>
      <xdr:row>37</xdr:row>
      <xdr:rowOff>76200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B9175F49-0BEE-4CB9-BB7E-8989C18D5AF1}"/>
            </a:ext>
          </a:extLst>
        </xdr:cNvPr>
        <xdr:cNvSpPr/>
      </xdr:nvSpPr>
      <xdr:spPr>
        <a:xfrm>
          <a:off x="7467600" y="3876675"/>
          <a:ext cx="2625408" cy="2343150"/>
        </a:xfrm>
        <a:custGeom>
          <a:avLst/>
          <a:gdLst>
            <a:gd name="connsiteX0" fmla="*/ 0 w 2625408"/>
            <a:gd name="connsiteY0" fmla="*/ 2343150 h 2343150"/>
            <a:gd name="connsiteX1" fmla="*/ 1295400 w 2625408"/>
            <a:gd name="connsiteY1" fmla="*/ 1847850 h 2343150"/>
            <a:gd name="connsiteX2" fmla="*/ 1562100 w 2625408"/>
            <a:gd name="connsiteY2" fmla="*/ 1809750 h 2343150"/>
            <a:gd name="connsiteX3" fmla="*/ 2085975 w 2625408"/>
            <a:gd name="connsiteY3" fmla="*/ 1409700 h 2343150"/>
            <a:gd name="connsiteX4" fmla="*/ 2324100 w 2625408"/>
            <a:gd name="connsiteY4" fmla="*/ 971550 h 2343150"/>
            <a:gd name="connsiteX5" fmla="*/ 2609850 w 2625408"/>
            <a:gd name="connsiteY5" fmla="*/ 447675 h 2343150"/>
            <a:gd name="connsiteX6" fmla="*/ 2590800 w 2625408"/>
            <a:gd name="connsiteY6" fmla="*/ 190500 h 2343150"/>
            <a:gd name="connsiteX7" fmla="*/ 2619375 w 2625408"/>
            <a:gd name="connsiteY7" fmla="*/ 0 h 2343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25408" h="2343150">
              <a:moveTo>
                <a:pt x="0" y="2343150"/>
              </a:moveTo>
              <a:cubicBezTo>
                <a:pt x="517525" y="2139950"/>
                <a:pt x="1035050" y="1936750"/>
                <a:pt x="1295400" y="1847850"/>
              </a:cubicBezTo>
              <a:cubicBezTo>
                <a:pt x="1555750" y="1758950"/>
                <a:pt x="1430338" y="1882775"/>
                <a:pt x="1562100" y="1809750"/>
              </a:cubicBezTo>
              <a:cubicBezTo>
                <a:pt x="1693862" y="1736725"/>
                <a:pt x="1958975" y="1549400"/>
                <a:pt x="2085975" y="1409700"/>
              </a:cubicBezTo>
              <a:cubicBezTo>
                <a:pt x="2212975" y="1270000"/>
                <a:pt x="2324100" y="971550"/>
                <a:pt x="2324100" y="971550"/>
              </a:cubicBezTo>
              <a:cubicBezTo>
                <a:pt x="2411412" y="811213"/>
                <a:pt x="2565400" y="577850"/>
                <a:pt x="2609850" y="447675"/>
              </a:cubicBezTo>
              <a:cubicBezTo>
                <a:pt x="2654300" y="317500"/>
                <a:pt x="2589213" y="265112"/>
                <a:pt x="2590800" y="190500"/>
              </a:cubicBezTo>
              <a:cubicBezTo>
                <a:pt x="2592387" y="115888"/>
                <a:pt x="2605881" y="57944"/>
                <a:pt x="2619375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54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9A617-2199-4FA0-9AAE-B022587C93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3046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1EAA9-E7EF-4331-BAC6-50A2C67981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7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FBC52-30D3-4075-9EC8-31B7671415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0E8F-3ABF-3241-B854-407848826B72}">
  <dimension ref="A1:S24"/>
  <sheetViews>
    <sheetView zoomScale="110" zoomScaleNormal="110" workbookViewId="0">
      <selection activeCell="G5" sqref="G5"/>
    </sheetView>
  </sheetViews>
  <sheetFormatPr defaultColWidth="10.8203125" defaultRowHeight="14.35"/>
  <cols>
    <col min="1" max="1" width="16.46875" customWidth="1"/>
    <col min="2" max="2" width="19.05859375" customWidth="1"/>
    <col min="3" max="3" width="15.8203125" customWidth="1"/>
  </cols>
  <sheetData>
    <row r="1" spans="1:3">
      <c r="A1" s="97" t="s">
        <v>170</v>
      </c>
      <c r="B1" s="97" t="s">
        <v>185</v>
      </c>
      <c r="C1" s="97" t="s">
        <v>158</v>
      </c>
    </row>
    <row r="2" spans="1:3">
      <c r="A2" t="s">
        <v>143</v>
      </c>
      <c r="B2" t="s">
        <v>143</v>
      </c>
      <c r="C2" t="s">
        <v>143</v>
      </c>
    </row>
    <row r="3" spans="1:3">
      <c r="B3" t="s">
        <v>164</v>
      </c>
    </row>
    <row r="4" spans="1:3">
      <c r="A4" t="s">
        <v>142</v>
      </c>
      <c r="B4" t="s">
        <v>142</v>
      </c>
      <c r="C4" t="s">
        <v>142</v>
      </c>
    </row>
    <row r="5" spans="1:3">
      <c r="C5" t="s">
        <v>171</v>
      </c>
    </row>
    <row r="6" spans="1:3">
      <c r="A6" t="s">
        <v>160</v>
      </c>
      <c r="B6" t="s">
        <v>160</v>
      </c>
      <c r="C6" t="s">
        <v>160</v>
      </c>
    </row>
    <row r="7" spans="1:3">
      <c r="B7" t="s">
        <v>159</v>
      </c>
    </row>
    <row r="8" spans="1:3">
      <c r="A8" t="s">
        <v>144</v>
      </c>
      <c r="B8" t="s">
        <v>144</v>
      </c>
      <c r="C8" t="s">
        <v>144</v>
      </c>
    </row>
    <row r="9" spans="1:3">
      <c r="B9" t="s">
        <v>154</v>
      </c>
    </row>
    <row r="10" spans="1:3">
      <c r="A10" t="s">
        <v>161</v>
      </c>
      <c r="B10" t="s">
        <v>161</v>
      </c>
      <c r="C10" t="s">
        <v>161</v>
      </c>
    </row>
    <row r="11" spans="1:3">
      <c r="A11" t="s">
        <v>156</v>
      </c>
      <c r="B11" t="s">
        <v>156</v>
      </c>
      <c r="C11" t="s">
        <v>156</v>
      </c>
    </row>
    <row r="12" spans="1:3">
      <c r="B12" t="s">
        <v>162</v>
      </c>
    </row>
    <row r="13" spans="1:3">
      <c r="A13" t="s">
        <v>72</v>
      </c>
      <c r="C13" t="s">
        <v>72</v>
      </c>
    </row>
    <row r="14" spans="1:3">
      <c r="B14" t="s">
        <v>167</v>
      </c>
    </row>
    <row r="16" spans="1:3">
      <c r="B16" s="96" t="s">
        <v>163</v>
      </c>
    </row>
    <row r="17" spans="2:19">
      <c r="B17" t="s">
        <v>166</v>
      </c>
    </row>
    <row r="18" spans="2:19">
      <c r="B18" t="s">
        <v>165</v>
      </c>
    </row>
    <row r="19" spans="2:19">
      <c r="B19" t="s">
        <v>169</v>
      </c>
    </row>
    <row r="20" spans="2:19">
      <c r="B20" t="s">
        <v>168</v>
      </c>
    </row>
    <row r="24" spans="2:19">
      <c r="B24" t="s">
        <v>186</v>
      </c>
      <c r="M24" t="s">
        <v>157</v>
      </c>
      <c r="S24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4604-FB7F-4F77-9570-E0415759352E}">
  <dimension ref="A1:I19"/>
  <sheetViews>
    <sheetView workbookViewId="0">
      <selection activeCell="M20" sqref="M20"/>
    </sheetView>
  </sheetViews>
  <sheetFormatPr defaultRowHeight="14.35"/>
  <cols>
    <col min="1" max="3" width="10.41015625" customWidth="1"/>
    <col min="4" max="4" width="3.17578125" customWidth="1"/>
    <col min="5" max="6" width="8.9375" style="98"/>
    <col min="7" max="7" width="2.5859375" style="98" customWidth="1"/>
    <col min="8" max="9" width="8.9375" style="98"/>
  </cols>
  <sheetData>
    <row r="1" spans="1:9">
      <c r="A1" s="27"/>
      <c r="B1" s="101" t="s">
        <v>192</v>
      </c>
      <c r="C1" s="101"/>
      <c r="D1" s="27"/>
      <c r="E1" s="101" t="s">
        <v>190</v>
      </c>
      <c r="F1" s="101"/>
      <c r="G1" s="100"/>
      <c r="H1" s="101" t="s">
        <v>189</v>
      </c>
      <c r="I1" s="101"/>
    </row>
    <row r="2" spans="1:9">
      <c r="A2" s="97" t="s">
        <v>187</v>
      </c>
      <c r="B2" s="97" t="s">
        <v>188</v>
      </c>
      <c r="C2" s="97"/>
      <c r="D2" s="97"/>
      <c r="E2" s="102" t="s">
        <v>188</v>
      </c>
      <c r="F2" s="102"/>
      <c r="G2" s="102"/>
      <c r="H2" s="102" t="s">
        <v>188</v>
      </c>
      <c r="I2" s="102"/>
    </row>
    <row r="3" spans="1:9">
      <c r="A3" t="s">
        <v>54</v>
      </c>
      <c r="B3">
        <v>0.1070276</v>
      </c>
      <c r="C3" s="98">
        <f>B3</f>
        <v>0.1070276</v>
      </c>
      <c r="E3">
        <v>0.10765511</v>
      </c>
      <c r="F3" s="98">
        <f>E3</f>
        <v>0.10765511</v>
      </c>
      <c r="H3">
        <v>7.6397699999999999E-2</v>
      </c>
      <c r="I3" s="98">
        <f>H3</f>
        <v>7.6397699999999999E-2</v>
      </c>
    </row>
    <row r="4" spans="1:9">
      <c r="C4" s="98">
        <f>(B3+B5)/2</f>
        <v>0.10432559999999999</v>
      </c>
      <c r="F4" s="98">
        <f>(E3+E5)/2</f>
        <v>9.9764359999999996E-2</v>
      </c>
      <c r="I4" s="98">
        <f>(H3+H5)/2</f>
        <v>7.4971999999999997E-2</v>
      </c>
    </row>
    <row r="5" spans="1:9">
      <c r="A5" t="s">
        <v>27</v>
      </c>
      <c r="B5">
        <v>0.10162359999999999</v>
      </c>
      <c r="C5" s="98">
        <f>B5</f>
        <v>0.10162359999999999</v>
      </c>
      <c r="E5">
        <v>9.1873609999999994E-2</v>
      </c>
      <c r="F5" s="98">
        <f>E5</f>
        <v>9.1873609999999994E-2</v>
      </c>
      <c r="H5">
        <v>7.3546299999999995E-2</v>
      </c>
      <c r="I5" s="98">
        <f>H5</f>
        <v>7.3546299999999995E-2</v>
      </c>
    </row>
    <row r="6" spans="1:9">
      <c r="A6" t="s">
        <v>28</v>
      </c>
      <c r="B6">
        <v>0.10044069999999999</v>
      </c>
      <c r="C6" s="98">
        <f>B6</f>
        <v>0.10044069999999999</v>
      </c>
      <c r="E6">
        <v>8.9776610000000007E-2</v>
      </c>
      <c r="F6" s="98">
        <f>E6</f>
        <v>8.9776610000000007E-2</v>
      </c>
      <c r="H6">
        <v>7.3901700000000001E-2</v>
      </c>
      <c r="I6" s="98">
        <f>H6</f>
        <v>7.3901700000000001E-2</v>
      </c>
    </row>
    <row r="7" spans="1:9">
      <c r="C7" s="98">
        <f>(B6+B8)/2</f>
        <v>9.5665799999999995E-2</v>
      </c>
      <c r="F7" s="98">
        <f>(E6+E8)/2</f>
        <v>8.6355310000000005E-2</v>
      </c>
      <c r="I7" s="98">
        <f>(H6+H8)/2</f>
        <v>7.148475E-2</v>
      </c>
    </row>
    <row r="8" spans="1:9">
      <c r="A8" t="s">
        <v>1</v>
      </c>
      <c r="B8">
        <v>9.0890899999999997E-2</v>
      </c>
      <c r="C8" s="98">
        <f>B8</f>
        <v>9.0890899999999997E-2</v>
      </c>
      <c r="E8">
        <v>8.2934010000000002E-2</v>
      </c>
      <c r="F8" s="98">
        <f>E8</f>
        <v>8.2934010000000002E-2</v>
      </c>
      <c r="H8">
        <v>6.9067799999999999E-2</v>
      </c>
      <c r="I8" s="98">
        <f>H8</f>
        <v>6.9067799999999999E-2</v>
      </c>
    </row>
    <row r="9" spans="1:9">
      <c r="A9" t="s">
        <v>2</v>
      </c>
      <c r="B9">
        <v>8.5710800000000004E-2</v>
      </c>
      <c r="E9">
        <v>7.9553380000000007E-2</v>
      </c>
      <c r="H9">
        <v>6.4825400000000005E-2</v>
      </c>
    </row>
    <row r="10" spans="1:9">
      <c r="A10" t="s">
        <v>3</v>
      </c>
      <c r="B10">
        <v>8.2929600000000006E-2</v>
      </c>
      <c r="E10">
        <v>7.8890790000000002E-2</v>
      </c>
      <c r="H10">
        <v>6.3456700000000005E-2</v>
      </c>
    </row>
    <row r="11" spans="1:9">
      <c r="A11" t="s">
        <v>4</v>
      </c>
      <c r="B11">
        <v>7.7518500000000004E-2</v>
      </c>
      <c r="E11">
        <v>7.2904650000000001E-2</v>
      </c>
      <c r="H11">
        <v>6.0848300000000001E-2</v>
      </c>
    </row>
    <row r="12" spans="1:9">
      <c r="A12" t="s">
        <v>5</v>
      </c>
      <c r="B12">
        <v>7.9217599999999999E-2</v>
      </c>
      <c r="E12">
        <v>7.4028339999999998E-2</v>
      </c>
      <c r="H12">
        <v>6.2843700000000002E-2</v>
      </c>
    </row>
    <row r="13" spans="1:9">
      <c r="A13" t="s">
        <v>6</v>
      </c>
      <c r="B13">
        <v>7.4767899999999998E-2</v>
      </c>
      <c r="E13">
        <v>6.9746429999999998E-2</v>
      </c>
      <c r="H13">
        <v>5.8794399999999997E-2</v>
      </c>
    </row>
    <row r="14" spans="1:9">
      <c r="A14" t="s">
        <v>7</v>
      </c>
      <c r="B14">
        <v>7.5490299999999996E-2</v>
      </c>
      <c r="E14">
        <v>6.9678249999999997E-2</v>
      </c>
      <c r="H14">
        <v>5.8655899999999997E-2</v>
      </c>
    </row>
    <row r="15" spans="1:9">
      <c r="A15" t="s">
        <v>8</v>
      </c>
      <c r="B15">
        <v>7.4187100000000006E-2</v>
      </c>
      <c r="E15">
        <v>6.8280270000000004E-2</v>
      </c>
      <c r="H15">
        <v>5.97262E-2</v>
      </c>
    </row>
    <row r="16" spans="1:9">
      <c r="A16" t="s">
        <v>9</v>
      </c>
      <c r="B16">
        <v>7.6534400000000002E-2</v>
      </c>
      <c r="E16">
        <v>6.8299739999999998E-2</v>
      </c>
      <c r="H16">
        <v>5.9791200000000003E-2</v>
      </c>
    </row>
    <row r="17" spans="1:8">
      <c r="A17" t="s">
        <v>10</v>
      </c>
      <c r="B17">
        <v>7.5586799999999996E-2</v>
      </c>
      <c r="E17">
        <v>6.6481540000000006E-2</v>
      </c>
      <c r="H17">
        <v>6.0925E-2</v>
      </c>
    </row>
    <row r="19" spans="1:8" ht="45.35" customHeight="1">
      <c r="E19" s="103" t="s">
        <v>191</v>
      </c>
      <c r="F19" s="103"/>
    </row>
  </sheetData>
  <mergeCells count="4">
    <mergeCell ref="E1:F1"/>
    <mergeCell ref="H1:I1"/>
    <mergeCell ref="E19:F19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602E-A609-45B9-B0AB-B140C6048193}">
  <dimension ref="A1:P25"/>
  <sheetViews>
    <sheetView tabSelected="1" workbookViewId="0">
      <selection activeCell="G13" sqref="G13"/>
    </sheetView>
  </sheetViews>
  <sheetFormatPr defaultRowHeight="14.35"/>
  <cols>
    <col min="1" max="1" width="15.9375" customWidth="1"/>
    <col min="5" max="5" width="2.64453125" customWidth="1"/>
    <col min="9" max="9" width="3.17578125" customWidth="1"/>
    <col min="13" max="13" width="3.05859375" customWidth="1"/>
  </cols>
  <sheetData>
    <row r="1" spans="1:16">
      <c r="B1" s="99" t="s">
        <v>208</v>
      </c>
      <c r="C1" s="99"/>
      <c r="D1" s="99"/>
      <c r="F1" s="99" t="s">
        <v>209</v>
      </c>
      <c r="G1" s="99"/>
      <c r="H1" s="99"/>
      <c r="J1" s="99" t="s">
        <v>210</v>
      </c>
      <c r="K1" s="99"/>
      <c r="L1" s="99"/>
      <c r="N1" s="99" t="s">
        <v>211</v>
      </c>
      <c r="O1" s="99"/>
      <c r="P1" s="99"/>
    </row>
    <row r="2" spans="1:16" s="104" customFormat="1">
      <c r="A2" s="104" t="s">
        <v>187</v>
      </c>
      <c r="B2" s="97" t="s">
        <v>189</v>
      </c>
      <c r="C2" s="97" t="s">
        <v>207</v>
      </c>
      <c r="D2" s="97" t="s">
        <v>206</v>
      </c>
      <c r="F2" s="97" t="s">
        <v>189</v>
      </c>
      <c r="G2" s="97" t="s">
        <v>207</v>
      </c>
      <c r="H2" s="97" t="s">
        <v>206</v>
      </c>
      <c r="J2" s="97" t="s">
        <v>189</v>
      </c>
      <c r="K2" s="97" t="s">
        <v>207</v>
      </c>
      <c r="L2" s="97" t="s">
        <v>206</v>
      </c>
      <c r="N2" s="97" t="s">
        <v>189</v>
      </c>
      <c r="O2" s="97" t="s">
        <v>207</v>
      </c>
      <c r="P2" s="97" t="s">
        <v>206</v>
      </c>
    </row>
    <row r="3" spans="1:16">
      <c r="A3" t="s">
        <v>193</v>
      </c>
      <c r="B3">
        <v>5.43516E-2</v>
      </c>
      <c r="C3">
        <v>0.1156944</v>
      </c>
      <c r="D3">
        <v>9.0198299999999995E-2</v>
      </c>
      <c r="F3">
        <v>0.14395839999999999</v>
      </c>
      <c r="G3">
        <v>0.1389801</v>
      </c>
      <c r="H3">
        <v>0.1605075</v>
      </c>
      <c r="J3">
        <v>4.8053999999999999E-2</v>
      </c>
      <c r="K3">
        <v>9.6914299999999995E-2</v>
      </c>
      <c r="L3">
        <v>7.6976100000000006E-2</v>
      </c>
      <c r="N3">
        <v>0.15143709999999999</v>
      </c>
      <c r="O3">
        <v>0.14097290000000001</v>
      </c>
      <c r="P3">
        <v>0.18096699999999999</v>
      </c>
    </row>
    <row r="5" spans="1:16">
      <c r="A5" t="s">
        <v>194</v>
      </c>
      <c r="B5">
        <v>4.0484399999999997E-2</v>
      </c>
      <c r="C5">
        <v>8.1808400000000003E-2</v>
      </c>
      <c r="D5">
        <v>6.8434099999999998E-2</v>
      </c>
      <c r="F5">
        <v>0.1501422</v>
      </c>
      <c r="G5">
        <v>0.13244729999999999</v>
      </c>
      <c r="H5">
        <v>0.15892329999999999</v>
      </c>
      <c r="J5">
        <v>4.6700800000000001E-2</v>
      </c>
      <c r="K5">
        <v>8.08918E-2</v>
      </c>
      <c r="L5">
        <v>7.5935799999999998E-2</v>
      </c>
      <c r="N5">
        <v>0.14888689999999999</v>
      </c>
      <c r="O5">
        <v>0.1295094</v>
      </c>
      <c r="P5">
        <v>0.17236799999999999</v>
      </c>
    </row>
    <row r="6" spans="1:16">
      <c r="A6" t="s">
        <v>195</v>
      </c>
      <c r="B6">
        <v>3.8213299999999999E-2</v>
      </c>
      <c r="C6">
        <v>7.12362E-2</v>
      </c>
      <c r="D6">
        <v>6.2573799999999999E-2</v>
      </c>
      <c r="F6">
        <v>0.15337419999999999</v>
      </c>
      <c r="G6">
        <v>0.13912939999999999</v>
      </c>
      <c r="H6">
        <v>0.16059960000000001</v>
      </c>
      <c r="J6">
        <v>4.77133E-2</v>
      </c>
      <c r="K6">
        <v>8.0275100000000002E-2</v>
      </c>
      <c r="L6">
        <v>7.8264600000000004E-2</v>
      </c>
      <c r="N6">
        <v>0.1435912</v>
      </c>
      <c r="O6">
        <v>0.1225928</v>
      </c>
      <c r="P6">
        <v>0.15927230000000001</v>
      </c>
    </row>
    <row r="8" spans="1:16">
      <c r="A8" t="s">
        <v>196</v>
      </c>
      <c r="B8">
        <v>2.9738199999999999E-2</v>
      </c>
      <c r="C8">
        <v>5.6421399999999997E-2</v>
      </c>
      <c r="D8">
        <v>5.2504200000000001E-2</v>
      </c>
      <c r="F8">
        <v>0.14898410000000001</v>
      </c>
      <c r="G8">
        <v>0.13424920000000001</v>
      </c>
      <c r="H8">
        <v>0.14891190000000001</v>
      </c>
      <c r="J8">
        <v>4.5294000000000001E-2</v>
      </c>
      <c r="K8">
        <v>7.5104299999999999E-2</v>
      </c>
      <c r="L8">
        <v>7.1116399999999996E-2</v>
      </c>
      <c r="N8">
        <v>0.1359609</v>
      </c>
      <c r="O8">
        <v>0.118683</v>
      </c>
      <c r="P8">
        <v>0.1473807</v>
      </c>
    </row>
    <row r="9" spans="1:16">
      <c r="A9" t="s">
        <v>197</v>
      </c>
      <c r="B9">
        <v>3.3590700000000001E-2</v>
      </c>
      <c r="C9">
        <v>6.2378099999999999E-2</v>
      </c>
      <c r="D9">
        <v>5.7443500000000002E-2</v>
      </c>
      <c r="F9">
        <v>0.13015099999999999</v>
      </c>
      <c r="G9">
        <v>0.1139627</v>
      </c>
      <c r="H9">
        <v>0.1208607</v>
      </c>
      <c r="J9">
        <v>3.9032999999999998E-2</v>
      </c>
      <c r="K9">
        <v>7.1368600000000004E-2</v>
      </c>
      <c r="L9">
        <v>6.6166000000000003E-2</v>
      </c>
      <c r="N9">
        <v>0.132607</v>
      </c>
      <c r="O9">
        <v>0.1117887</v>
      </c>
      <c r="P9">
        <v>0.13731260000000001</v>
      </c>
    </row>
    <row r="10" spans="1:16">
      <c r="A10" t="s">
        <v>198</v>
      </c>
      <c r="B10">
        <v>3.0953899999999999E-2</v>
      </c>
      <c r="C10">
        <v>5.5357900000000002E-2</v>
      </c>
      <c r="D10">
        <v>5.3025000000000003E-2</v>
      </c>
      <c r="F10">
        <v>0.12238060000000001</v>
      </c>
      <c r="G10">
        <v>0.1161469</v>
      </c>
      <c r="H10">
        <v>0.1156713</v>
      </c>
      <c r="J10">
        <v>4.0274299999999999E-2</v>
      </c>
      <c r="K10">
        <v>7.1590799999999996E-2</v>
      </c>
      <c r="L10">
        <v>6.7250500000000005E-2</v>
      </c>
      <c r="N10">
        <v>0.12511320000000001</v>
      </c>
      <c r="O10">
        <v>0.1114467</v>
      </c>
      <c r="P10">
        <v>0.12642700000000001</v>
      </c>
    </row>
    <row r="11" spans="1:16">
      <c r="A11" t="s">
        <v>199</v>
      </c>
      <c r="B11">
        <v>2.60168E-2</v>
      </c>
      <c r="C11">
        <v>4.8425099999999999E-2</v>
      </c>
      <c r="D11">
        <v>4.6880999999999999E-2</v>
      </c>
      <c r="F11">
        <v>0.1176729</v>
      </c>
      <c r="G11">
        <v>0.10823339999999999</v>
      </c>
      <c r="H11">
        <v>0.1065006</v>
      </c>
      <c r="J11">
        <v>3.7348300000000001E-2</v>
      </c>
      <c r="K11">
        <v>6.5488599999999994E-2</v>
      </c>
      <c r="L11">
        <v>6.1430400000000003E-2</v>
      </c>
      <c r="N11">
        <v>0.12617619999999999</v>
      </c>
      <c r="O11">
        <v>0.1052037</v>
      </c>
      <c r="P11">
        <v>0.1229749</v>
      </c>
    </row>
    <row r="12" spans="1:16">
      <c r="A12" t="s">
        <v>200</v>
      </c>
      <c r="B12">
        <v>2.5852E-2</v>
      </c>
      <c r="C12">
        <v>4.7443600000000002E-2</v>
      </c>
      <c r="D12">
        <v>4.4106600000000003E-2</v>
      </c>
      <c r="F12">
        <v>0.1033337</v>
      </c>
      <c r="G12">
        <v>8.9420399999999997E-2</v>
      </c>
      <c r="H12">
        <v>9.3122200000000002E-2</v>
      </c>
      <c r="J12">
        <v>4.2098400000000001E-2</v>
      </c>
      <c r="K12">
        <v>6.8993899999999997E-2</v>
      </c>
      <c r="L12">
        <v>6.7458699999999996E-2</v>
      </c>
      <c r="N12">
        <v>0.13031010000000001</v>
      </c>
      <c r="O12">
        <v>0.11033949999999999</v>
      </c>
      <c r="P12">
        <v>0.12957299999999999</v>
      </c>
    </row>
    <row r="13" spans="1:16">
      <c r="A13" t="s">
        <v>201</v>
      </c>
      <c r="B13">
        <v>2.4537400000000001E-2</v>
      </c>
      <c r="C13">
        <v>4.3517699999999999E-2</v>
      </c>
      <c r="D13">
        <v>4.3405699999999998E-2</v>
      </c>
      <c r="F13">
        <v>0.1036258</v>
      </c>
      <c r="G13">
        <v>9.6381099999999997E-2</v>
      </c>
      <c r="H13">
        <v>9.27645E-2</v>
      </c>
      <c r="J13">
        <v>3.8844799999999999E-2</v>
      </c>
      <c r="K13">
        <v>6.5153900000000001E-2</v>
      </c>
      <c r="L13">
        <v>6.2344200000000002E-2</v>
      </c>
      <c r="N13">
        <v>0.1215154</v>
      </c>
      <c r="O13">
        <v>0.1021117</v>
      </c>
      <c r="P13">
        <v>0.1189074</v>
      </c>
    </row>
    <row r="14" spans="1:16">
      <c r="A14" t="s">
        <v>202</v>
      </c>
      <c r="B14">
        <v>2.61633E-2</v>
      </c>
      <c r="C14">
        <v>4.7101299999999999E-2</v>
      </c>
      <c r="D14">
        <v>4.59648E-2</v>
      </c>
      <c r="F14">
        <v>0.1058781</v>
      </c>
      <c r="G14">
        <v>9.49522E-2</v>
      </c>
      <c r="H14">
        <v>9.5933699999999997E-2</v>
      </c>
      <c r="J14">
        <v>4.1869799999999999E-2</v>
      </c>
      <c r="K14">
        <v>6.6093399999999997E-2</v>
      </c>
      <c r="L14">
        <v>6.6678200000000007E-2</v>
      </c>
      <c r="N14">
        <v>0.1136373</v>
      </c>
      <c r="O14">
        <v>9.9824700000000002E-2</v>
      </c>
      <c r="P14">
        <v>0.1139264</v>
      </c>
    </row>
    <row r="15" spans="1:16">
      <c r="A15" t="s">
        <v>203</v>
      </c>
      <c r="B15">
        <v>2.7529700000000001E-2</v>
      </c>
      <c r="C15">
        <v>4.74978E-2</v>
      </c>
      <c r="D15">
        <v>4.7481500000000003E-2</v>
      </c>
      <c r="F15">
        <v>0.1049081</v>
      </c>
      <c r="G15">
        <v>9.7562999999999997E-2</v>
      </c>
      <c r="H15">
        <v>9.0506600000000006E-2</v>
      </c>
      <c r="J15">
        <v>3.9450100000000002E-2</v>
      </c>
      <c r="K15">
        <v>5.9003800000000002E-2</v>
      </c>
      <c r="L15">
        <v>6.1693499999999998E-2</v>
      </c>
      <c r="N15">
        <v>0.1240906</v>
      </c>
      <c r="O15">
        <v>0.10491730000000001</v>
      </c>
      <c r="P15">
        <v>0.1188116</v>
      </c>
    </row>
    <row r="16" spans="1:16">
      <c r="A16" t="s">
        <v>204</v>
      </c>
      <c r="B16">
        <v>2.7163199999999998E-2</v>
      </c>
      <c r="C16">
        <v>4.3151200000000001E-2</v>
      </c>
      <c r="D16">
        <v>4.7457199999999998E-2</v>
      </c>
      <c r="F16">
        <v>0.1119048</v>
      </c>
      <c r="G16">
        <v>9.84019E-2</v>
      </c>
      <c r="H16">
        <v>9.5741099999999996E-2</v>
      </c>
      <c r="J16">
        <v>4.0413900000000003E-2</v>
      </c>
      <c r="K16">
        <v>6.4364599999999994E-2</v>
      </c>
      <c r="L16">
        <v>6.7638900000000002E-2</v>
      </c>
      <c r="N16">
        <v>0.1179872</v>
      </c>
      <c r="O16">
        <v>0.1000622</v>
      </c>
      <c r="P16">
        <v>0.117811</v>
      </c>
    </row>
    <row r="17" spans="1:16">
      <c r="A17" t="s">
        <v>205</v>
      </c>
      <c r="B17">
        <v>2.6830799999999998E-2</v>
      </c>
      <c r="C17">
        <v>4.1383099999999999E-2</v>
      </c>
      <c r="D17">
        <v>4.6732500000000003E-2</v>
      </c>
      <c r="F17">
        <v>0.1103046</v>
      </c>
      <c r="G17">
        <v>8.7009500000000004E-2</v>
      </c>
      <c r="H17">
        <v>9.8328600000000002E-2</v>
      </c>
      <c r="J17">
        <v>3.76412E-2</v>
      </c>
      <c r="K17">
        <v>5.8806600000000001E-2</v>
      </c>
      <c r="L17">
        <v>6.2482000000000003E-2</v>
      </c>
      <c r="N17">
        <v>0.1301977</v>
      </c>
      <c r="O17">
        <v>0.10783379999999999</v>
      </c>
      <c r="P17">
        <v>0.12779019999999999</v>
      </c>
    </row>
    <row r="20" spans="1:16">
      <c r="A20" t="s">
        <v>193</v>
      </c>
      <c r="B20">
        <f>B3</f>
        <v>5.43516E-2</v>
      </c>
      <c r="C20">
        <f t="shared" ref="C20:P20" si="0">C3</f>
        <v>0.1156944</v>
      </c>
      <c r="D20">
        <f t="shared" si="0"/>
        <v>9.0198299999999995E-2</v>
      </c>
      <c r="F20">
        <f t="shared" si="0"/>
        <v>0.14395839999999999</v>
      </c>
      <c r="G20">
        <f t="shared" si="0"/>
        <v>0.1389801</v>
      </c>
      <c r="H20">
        <f t="shared" si="0"/>
        <v>0.1605075</v>
      </c>
      <c r="J20">
        <f t="shared" si="0"/>
        <v>4.8053999999999999E-2</v>
      </c>
      <c r="K20">
        <f t="shared" si="0"/>
        <v>9.6914299999999995E-2</v>
      </c>
      <c r="L20">
        <f t="shared" si="0"/>
        <v>7.6976100000000006E-2</v>
      </c>
      <c r="N20">
        <f t="shared" si="0"/>
        <v>0.15143709999999999</v>
      </c>
      <c r="O20">
        <f t="shared" si="0"/>
        <v>0.14097290000000001</v>
      </c>
      <c r="P20">
        <f t="shared" si="0"/>
        <v>0.18096699999999999</v>
      </c>
    </row>
    <row r="21" spans="1:16">
      <c r="B21">
        <f>(B20+B22)/2</f>
        <v>4.7418000000000002E-2</v>
      </c>
      <c r="C21">
        <f t="shared" ref="C21:P21" si="1">(C20+C22)/2</f>
        <v>9.8751400000000003E-2</v>
      </c>
      <c r="D21">
        <f t="shared" si="1"/>
        <v>7.9316200000000003E-2</v>
      </c>
      <c r="F21">
        <f t="shared" si="1"/>
        <v>0.14705029999999999</v>
      </c>
      <c r="G21">
        <f t="shared" si="1"/>
        <v>0.13571369999999999</v>
      </c>
      <c r="H21">
        <f t="shared" si="1"/>
        <v>0.15971540000000001</v>
      </c>
      <c r="J21">
        <f t="shared" si="1"/>
        <v>4.73774E-2</v>
      </c>
      <c r="K21">
        <f t="shared" si="1"/>
        <v>8.8903049999999997E-2</v>
      </c>
      <c r="L21">
        <f t="shared" si="1"/>
        <v>7.6455949999999995E-2</v>
      </c>
      <c r="N21">
        <f t="shared" si="1"/>
        <v>0.15016199999999999</v>
      </c>
      <c r="O21">
        <f t="shared" si="1"/>
        <v>0.13524115</v>
      </c>
      <c r="P21">
        <f t="shared" si="1"/>
        <v>0.17666749999999998</v>
      </c>
    </row>
    <row r="22" spans="1:16">
      <c r="A22" t="s">
        <v>194</v>
      </c>
      <c r="B22">
        <f>B5</f>
        <v>4.0484399999999997E-2</v>
      </c>
      <c r="C22">
        <f t="shared" ref="C22:P22" si="2">C5</f>
        <v>8.1808400000000003E-2</v>
      </c>
      <c r="D22">
        <f t="shared" si="2"/>
        <v>6.8434099999999998E-2</v>
      </c>
      <c r="F22">
        <f t="shared" si="2"/>
        <v>0.1501422</v>
      </c>
      <c r="G22">
        <f t="shared" si="2"/>
        <v>0.13244729999999999</v>
      </c>
      <c r="H22">
        <f t="shared" si="2"/>
        <v>0.15892329999999999</v>
      </c>
      <c r="J22">
        <f t="shared" si="2"/>
        <v>4.6700800000000001E-2</v>
      </c>
      <c r="K22">
        <f t="shared" si="2"/>
        <v>8.08918E-2</v>
      </c>
      <c r="L22">
        <f t="shared" si="2"/>
        <v>7.5935799999999998E-2</v>
      </c>
      <c r="N22">
        <f t="shared" si="2"/>
        <v>0.14888689999999999</v>
      </c>
      <c r="O22">
        <f t="shared" si="2"/>
        <v>0.1295094</v>
      </c>
      <c r="P22">
        <f t="shared" si="2"/>
        <v>0.17236799999999999</v>
      </c>
    </row>
    <row r="23" spans="1:16">
      <c r="A23" t="s">
        <v>195</v>
      </c>
      <c r="B23">
        <f>B6</f>
        <v>3.8213299999999999E-2</v>
      </c>
      <c r="C23">
        <f t="shared" ref="C23:P23" si="3">C6</f>
        <v>7.12362E-2</v>
      </c>
      <c r="D23">
        <f t="shared" si="3"/>
        <v>6.2573799999999999E-2</v>
      </c>
      <c r="F23">
        <f t="shared" si="3"/>
        <v>0.15337419999999999</v>
      </c>
      <c r="G23">
        <f t="shared" si="3"/>
        <v>0.13912939999999999</v>
      </c>
      <c r="H23">
        <f t="shared" si="3"/>
        <v>0.16059960000000001</v>
      </c>
      <c r="J23">
        <f t="shared" si="3"/>
        <v>4.77133E-2</v>
      </c>
      <c r="K23">
        <f t="shared" si="3"/>
        <v>8.0275100000000002E-2</v>
      </c>
      <c r="L23">
        <f t="shared" si="3"/>
        <v>7.8264600000000004E-2</v>
      </c>
      <c r="N23">
        <f t="shared" si="3"/>
        <v>0.1435912</v>
      </c>
      <c r="O23">
        <f t="shared" si="3"/>
        <v>0.1225928</v>
      </c>
      <c r="P23">
        <f t="shared" si="3"/>
        <v>0.15927230000000001</v>
      </c>
    </row>
    <row r="24" spans="1:16">
      <c r="B24">
        <f>(B23+B25)/2</f>
        <v>3.3975749999999999E-2</v>
      </c>
      <c r="C24">
        <f t="shared" ref="C24:P24" si="4">(C23+C25)/2</f>
        <v>6.3828799999999991E-2</v>
      </c>
      <c r="D24">
        <f t="shared" si="4"/>
        <v>5.7539E-2</v>
      </c>
      <c r="F24">
        <f t="shared" si="4"/>
        <v>0.15117914999999998</v>
      </c>
      <c r="G24">
        <f t="shared" si="4"/>
        <v>0.13668930000000001</v>
      </c>
      <c r="H24">
        <f t="shared" si="4"/>
        <v>0.15475575000000003</v>
      </c>
      <c r="J24">
        <f t="shared" si="4"/>
        <v>4.6503650000000001E-2</v>
      </c>
      <c r="K24">
        <f t="shared" si="4"/>
        <v>7.76897E-2</v>
      </c>
      <c r="L24">
        <f t="shared" si="4"/>
        <v>7.4690499999999993E-2</v>
      </c>
      <c r="N24">
        <f t="shared" si="4"/>
        <v>0.13977604999999999</v>
      </c>
      <c r="O24">
        <f t="shared" si="4"/>
        <v>0.12063789999999999</v>
      </c>
      <c r="P24">
        <f t="shared" si="4"/>
        <v>0.1533265</v>
      </c>
    </row>
    <row r="25" spans="1:16">
      <c r="A25" t="s">
        <v>196</v>
      </c>
      <c r="B25">
        <f>B8</f>
        <v>2.9738199999999999E-2</v>
      </c>
      <c r="C25">
        <f t="shared" ref="C25:P25" si="5">C8</f>
        <v>5.6421399999999997E-2</v>
      </c>
      <c r="D25">
        <f t="shared" si="5"/>
        <v>5.2504200000000001E-2</v>
      </c>
      <c r="F25">
        <f t="shared" si="5"/>
        <v>0.14898410000000001</v>
      </c>
      <c r="G25">
        <f t="shared" si="5"/>
        <v>0.13424920000000001</v>
      </c>
      <c r="H25">
        <f t="shared" si="5"/>
        <v>0.14891190000000001</v>
      </c>
      <c r="J25">
        <f t="shared" si="5"/>
        <v>4.5294000000000001E-2</v>
      </c>
      <c r="K25">
        <f t="shared" si="5"/>
        <v>7.5104299999999999E-2</v>
      </c>
      <c r="L25">
        <f t="shared" si="5"/>
        <v>7.1116399999999996E-2</v>
      </c>
      <c r="N25">
        <f t="shared" si="5"/>
        <v>0.1359609</v>
      </c>
      <c r="O25">
        <f t="shared" si="5"/>
        <v>0.118683</v>
      </c>
      <c r="P25">
        <f t="shared" si="5"/>
        <v>0.1473807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AV98"/>
  <sheetViews>
    <sheetView zoomScale="85" zoomScaleNormal="94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3515625" defaultRowHeight="15.7"/>
  <cols>
    <col min="1" max="1" width="36.8203125" style="11" customWidth="1"/>
    <col min="2" max="2" width="11.3515625" style="11" customWidth="1"/>
    <col min="3" max="3" width="6" style="11" customWidth="1"/>
    <col min="4" max="4" width="13.17578125" style="11" customWidth="1"/>
    <col min="5" max="5" width="11.8203125" style="11" customWidth="1"/>
    <col min="6" max="6" width="9.64453125" style="11" customWidth="1"/>
    <col min="7" max="16" width="13.46875" style="36" bestFit="1" customWidth="1"/>
    <col min="17" max="16384" width="9.3515625" style="11"/>
  </cols>
  <sheetData>
    <row r="1" spans="1:48">
      <c r="B1" s="22" t="s">
        <v>53</v>
      </c>
      <c r="C1" s="22"/>
      <c r="D1" s="91"/>
      <c r="E1" s="91"/>
      <c r="F1" s="23"/>
      <c r="G1" s="92" t="s">
        <v>25</v>
      </c>
      <c r="H1" s="92"/>
      <c r="I1" s="92"/>
      <c r="J1" s="92"/>
      <c r="K1" s="92"/>
      <c r="L1" s="92"/>
      <c r="M1" s="92"/>
      <c r="N1" s="92"/>
      <c r="O1" s="92"/>
      <c r="P1" s="92"/>
    </row>
    <row r="2" spans="1:48">
      <c r="A2" s="1" t="s">
        <v>0</v>
      </c>
      <c r="B2" s="24" t="s">
        <v>54</v>
      </c>
      <c r="C2" s="24"/>
      <c r="D2" s="12" t="s">
        <v>27</v>
      </c>
      <c r="E2" s="12" t="s">
        <v>28</v>
      </c>
      <c r="F2" s="12"/>
      <c r="G2" s="40" t="s">
        <v>1</v>
      </c>
      <c r="H2" s="40" t="s">
        <v>2</v>
      </c>
      <c r="I2" s="40" t="s">
        <v>3</v>
      </c>
      <c r="J2" s="40" t="s">
        <v>4</v>
      </c>
      <c r="K2" s="40" t="s">
        <v>5</v>
      </c>
      <c r="L2" s="40" t="s">
        <v>6</v>
      </c>
      <c r="M2" s="40" t="s">
        <v>7</v>
      </c>
      <c r="N2" s="40" t="s">
        <v>8</v>
      </c>
      <c r="O2" s="40" t="s">
        <v>9</v>
      </c>
      <c r="P2" s="40" t="s">
        <v>10</v>
      </c>
      <c r="V2" s="8"/>
      <c r="W2" s="8"/>
    </row>
    <row r="3" spans="1:48">
      <c r="A3" s="95" t="s">
        <v>11</v>
      </c>
      <c r="B3" s="63">
        <v>17.66704</v>
      </c>
      <c r="C3" s="21"/>
      <c r="D3" s="51">
        <v>17.221240000000002</v>
      </c>
      <c r="E3" s="51">
        <v>17.386600000000001</v>
      </c>
      <c r="F3" s="21"/>
      <c r="G3" s="51">
        <v>15.394600000000001</v>
      </c>
      <c r="H3" s="51">
        <v>16.09216</v>
      </c>
      <c r="I3" s="51">
        <v>16.21753</v>
      </c>
      <c r="J3" s="51">
        <v>15.71355</v>
      </c>
      <c r="K3" s="51">
        <v>15.704639999999999</v>
      </c>
      <c r="L3" s="51">
        <v>15.736470000000001</v>
      </c>
      <c r="M3" s="51">
        <v>15.884639999999999</v>
      </c>
      <c r="N3" s="51">
        <v>15.82892</v>
      </c>
      <c r="O3" s="51">
        <v>16.176850000000002</v>
      </c>
      <c r="P3" s="51">
        <v>16.406040000000001</v>
      </c>
      <c r="R3" s="52" t="s">
        <v>75</v>
      </c>
      <c r="V3" s="5"/>
      <c r="W3" s="5" t="s">
        <v>54</v>
      </c>
      <c r="X3" s="84" t="s">
        <v>24</v>
      </c>
      <c r="Y3" s="84" t="s">
        <v>45</v>
      </c>
      <c r="Z3" s="84" t="s">
        <v>51</v>
      </c>
      <c r="AA3" s="84" t="s">
        <v>46</v>
      </c>
      <c r="AB3" s="84" t="s">
        <v>47</v>
      </c>
      <c r="AC3" s="84" t="s">
        <v>48</v>
      </c>
      <c r="AD3" s="84" t="s">
        <v>49</v>
      </c>
      <c r="AE3" s="84" t="s">
        <v>30</v>
      </c>
      <c r="AF3" s="84" t="s">
        <v>42</v>
      </c>
      <c r="AG3" s="84" t="s">
        <v>43</v>
      </c>
      <c r="AH3" s="84" t="s">
        <v>44</v>
      </c>
      <c r="AI3" s="84" t="s">
        <v>31</v>
      </c>
      <c r="AJ3" s="82"/>
      <c r="AK3" s="82"/>
      <c r="AL3" s="82"/>
    </row>
    <row r="4" spans="1:48">
      <c r="A4" s="95" t="s">
        <v>184</v>
      </c>
      <c r="B4" s="63">
        <v>17.454370000000001</v>
      </c>
      <c r="C4" s="21">
        <f>(B4+D4)/2</f>
        <v>17.189799999999998</v>
      </c>
      <c r="D4" s="63">
        <v>16.925229999999999</v>
      </c>
      <c r="E4" s="51">
        <v>17.15446</v>
      </c>
      <c r="F4" s="21">
        <f>(E4+G4)/2</f>
        <v>16.352115000000001</v>
      </c>
      <c r="G4" s="51">
        <v>15.549770000000001</v>
      </c>
      <c r="H4" s="51">
        <v>16.56362</v>
      </c>
      <c r="I4" s="51">
        <v>16.442409999999999</v>
      </c>
      <c r="J4" s="51">
        <v>15.951040000000001</v>
      </c>
      <c r="K4" s="51">
        <v>15.95847</v>
      </c>
      <c r="L4" s="51">
        <v>15.736470000000001</v>
      </c>
      <c r="M4" s="51">
        <v>15.8222</v>
      </c>
      <c r="N4" s="51">
        <v>15.640029999999999</v>
      </c>
      <c r="O4" s="51">
        <v>15.97547</v>
      </c>
      <c r="P4" s="51">
        <v>16.039660000000001</v>
      </c>
      <c r="Q4" s="8"/>
      <c r="R4" s="8"/>
      <c r="S4" s="8"/>
      <c r="T4" s="8"/>
      <c r="U4" s="8"/>
      <c r="V4" s="8" t="s">
        <v>146</v>
      </c>
      <c r="W4" s="11">
        <v>133.0232</v>
      </c>
      <c r="X4" s="11">
        <v>129.56039999999999</v>
      </c>
      <c r="Y4" s="11">
        <v>129.9058</v>
      </c>
      <c r="Z4" s="11">
        <v>127.8848</v>
      </c>
      <c r="AA4" s="11">
        <v>128.95089999999999</v>
      </c>
      <c r="AB4" s="11">
        <v>127.2037</v>
      </c>
      <c r="AC4" s="11">
        <v>125.4777</v>
      </c>
      <c r="AD4" s="11">
        <v>123.45650000000001</v>
      </c>
      <c r="AE4" s="11">
        <v>121.59699999999999</v>
      </c>
      <c r="AF4" s="11">
        <v>124.0812</v>
      </c>
      <c r="AG4" s="11">
        <v>124.242</v>
      </c>
      <c r="AH4" s="11">
        <v>126.1309</v>
      </c>
      <c r="AI4" s="11">
        <v>126.1414</v>
      </c>
      <c r="AJ4" s="81"/>
      <c r="AK4" s="81"/>
      <c r="AL4" s="81"/>
    </row>
    <row r="5" spans="1:48">
      <c r="A5" s="41"/>
      <c r="F5"/>
      <c r="G5" s="61"/>
      <c r="H5" s="61"/>
      <c r="I5" s="61"/>
      <c r="J5" s="61"/>
      <c r="K5" s="61"/>
      <c r="L5" s="61"/>
      <c r="M5" s="61"/>
      <c r="N5" s="61"/>
      <c r="O5" s="61"/>
      <c r="P5" s="61"/>
      <c r="Q5" s="8"/>
      <c r="R5" s="8"/>
      <c r="S5" s="8"/>
      <c r="T5" s="8"/>
      <c r="U5" s="8"/>
      <c r="V5" s="8" t="s">
        <v>147</v>
      </c>
      <c r="W5" s="11">
        <v>0.30523529999999999</v>
      </c>
      <c r="X5" s="11">
        <v>0.26418999999999998</v>
      </c>
      <c r="Y5" s="11">
        <v>0.22372410000000001</v>
      </c>
      <c r="Z5" s="11">
        <v>0.18776000000000001</v>
      </c>
      <c r="AA5" s="11">
        <v>0.1932266</v>
      </c>
      <c r="AB5" s="11">
        <v>0.194053</v>
      </c>
      <c r="AC5" s="11">
        <v>0.21109320000000001</v>
      </c>
      <c r="AD5" s="11">
        <v>0.18313479999999999</v>
      </c>
      <c r="AE5" s="11">
        <v>0.1403134</v>
      </c>
      <c r="AF5" s="11">
        <v>0.1733449</v>
      </c>
      <c r="AG5" s="11">
        <v>0.17222670000000001</v>
      </c>
      <c r="AH5" s="11">
        <v>0.1605645</v>
      </c>
      <c r="AI5" s="11">
        <v>0.15775919999999999</v>
      </c>
      <c r="AJ5" s="81"/>
      <c r="AK5" s="81"/>
      <c r="AL5" s="81"/>
    </row>
    <row r="6" spans="1:48">
      <c r="A6" s="13"/>
      <c r="G6" s="8"/>
      <c r="Q6" s="8"/>
      <c r="R6" s="8"/>
      <c r="S6" s="8"/>
      <c r="T6" s="8"/>
      <c r="U6" s="8"/>
      <c r="V6" s="8" t="s">
        <v>72</v>
      </c>
      <c r="W6" s="83">
        <v>4.91003E-2</v>
      </c>
      <c r="X6" s="11">
        <v>8.9179110000000006E-2</v>
      </c>
      <c r="Y6" s="11">
        <v>9.0095330000000001E-2</v>
      </c>
      <c r="Z6" s="11">
        <v>0.1090111</v>
      </c>
      <c r="AA6" s="11">
        <v>0.1161927</v>
      </c>
      <c r="AB6" s="11">
        <v>0.10776570000000001</v>
      </c>
      <c r="AC6" s="11">
        <v>0.1208154</v>
      </c>
      <c r="AD6" s="11">
        <v>0.13506580000000001</v>
      </c>
      <c r="AE6" s="11">
        <v>0.12819150000000001</v>
      </c>
      <c r="AF6" s="11">
        <v>0.13386799999999999</v>
      </c>
      <c r="AG6" s="11">
        <v>0.15150849999999999</v>
      </c>
      <c r="AH6" s="11">
        <v>0.1676559</v>
      </c>
      <c r="AI6" s="11">
        <v>0.16761010000000001</v>
      </c>
      <c r="AJ6" s="81"/>
      <c r="AK6" s="81"/>
      <c r="AL6" s="81"/>
    </row>
    <row r="7" spans="1:48" ht="18">
      <c r="A7" s="35" t="s">
        <v>13</v>
      </c>
      <c r="F7" s="8"/>
      <c r="Q7" s="8"/>
      <c r="R7" s="8"/>
      <c r="S7" s="8"/>
      <c r="T7" s="8"/>
      <c r="U7" s="8"/>
      <c r="V7" s="88" t="s">
        <v>182</v>
      </c>
      <c r="W7" s="11">
        <v>98.108069999999998</v>
      </c>
      <c r="X7" s="11">
        <v>105.3783</v>
      </c>
      <c r="Y7" s="11">
        <v>104.6533</v>
      </c>
      <c r="Z7" s="11">
        <v>107.3527</v>
      </c>
      <c r="AA7" s="11">
        <v>107.71299999999999</v>
      </c>
      <c r="AB7" s="11">
        <v>106.4027</v>
      </c>
      <c r="AC7" s="11">
        <v>109.7064</v>
      </c>
      <c r="AD7" s="11">
        <v>112.9785</v>
      </c>
      <c r="AE7" s="11">
        <v>108.2961</v>
      </c>
      <c r="AF7" s="11">
        <v>110.4216</v>
      </c>
      <c r="AG7" s="11">
        <v>111.13760000000001</v>
      </c>
      <c r="AH7" s="11">
        <v>114.10890000000001</v>
      </c>
      <c r="AI7" s="11">
        <v>115.5311</v>
      </c>
      <c r="AJ7" s="81"/>
    </row>
    <row r="8" spans="1:48">
      <c r="A8" s="45" t="s">
        <v>32</v>
      </c>
      <c r="F8" s="21"/>
      <c r="Q8" s="8"/>
      <c r="R8" s="8"/>
      <c r="S8" s="8"/>
      <c r="T8" s="8"/>
      <c r="U8" s="8"/>
      <c r="V8" s="8"/>
    </row>
    <row r="9" spans="1:48">
      <c r="A9" s="49" t="s">
        <v>102</v>
      </c>
      <c r="B9" s="8"/>
      <c r="F9" s="21"/>
      <c r="Q9" s="8"/>
      <c r="R9" s="8"/>
      <c r="S9" s="87" t="s">
        <v>180</v>
      </c>
      <c r="T9" s="8"/>
      <c r="U9" s="8"/>
      <c r="V9" s="8"/>
      <c r="W9" s="8" t="s">
        <v>138</v>
      </c>
      <c r="Z9" s="8"/>
      <c r="AA9" s="8"/>
      <c r="AB9" s="8"/>
    </row>
    <row r="10" spans="1:48" ht="16" thickBot="1">
      <c r="A10" s="42" t="s">
        <v>75</v>
      </c>
      <c r="B10" s="21"/>
      <c r="C10" s="21"/>
      <c r="D10" s="21"/>
      <c r="E10" s="21"/>
      <c r="F10" s="5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8"/>
      <c r="R10" s="8"/>
      <c r="S10" s="8"/>
      <c r="T10" s="8"/>
      <c r="U10" s="70" t="s">
        <v>53</v>
      </c>
      <c r="V10" s="70" t="s">
        <v>140</v>
      </c>
      <c r="W10" s="71" t="s">
        <v>141</v>
      </c>
      <c r="X10" s="72" t="s">
        <v>51</v>
      </c>
      <c r="Y10" s="72" t="s">
        <v>46</v>
      </c>
      <c r="Z10" s="72" t="s">
        <v>47</v>
      </c>
      <c r="AA10" s="72" t="s">
        <v>48</v>
      </c>
      <c r="AB10" s="72" t="s">
        <v>49</v>
      </c>
      <c r="AC10" s="72" t="s">
        <v>30</v>
      </c>
      <c r="AD10" s="72" t="s">
        <v>42</v>
      </c>
      <c r="AE10" s="72" t="s">
        <v>43</v>
      </c>
      <c r="AF10" s="72" t="s">
        <v>44</v>
      </c>
      <c r="AG10" s="72" t="s">
        <v>31</v>
      </c>
    </row>
    <row r="11" spans="1:48">
      <c r="A11" s="42" t="s">
        <v>79</v>
      </c>
      <c r="B11" s="8"/>
      <c r="D11" s="65"/>
      <c r="E11" s="65"/>
      <c r="F11" s="53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8"/>
      <c r="R11" s="8"/>
      <c r="S11" s="8" t="s">
        <v>150</v>
      </c>
      <c r="T11" s="8" t="s">
        <v>139</v>
      </c>
      <c r="U11" s="8">
        <v>8828</v>
      </c>
      <c r="V11" s="8">
        <v>3641</v>
      </c>
      <c r="W11" s="11">
        <v>3436</v>
      </c>
      <c r="X11" s="11">
        <v>2091</v>
      </c>
      <c r="Y11" s="11">
        <v>2208</v>
      </c>
      <c r="Z11" s="8">
        <v>2091</v>
      </c>
      <c r="AA11" s="8">
        <v>2022</v>
      </c>
      <c r="AB11" s="8">
        <v>2787</v>
      </c>
      <c r="AC11" s="11">
        <v>2868</v>
      </c>
      <c r="AD11" s="11">
        <v>2560</v>
      </c>
      <c r="AE11" s="11">
        <v>2708</v>
      </c>
      <c r="AF11" s="11">
        <v>2672</v>
      </c>
      <c r="AG11" s="11">
        <v>2793</v>
      </c>
      <c r="AI11" s="5"/>
      <c r="AJ11" s="5" t="s">
        <v>54</v>
      </c>
      <c r="AK11" s="84" t="s">
        <v>24</v>
      </c>
      <c r="AL11" s="84" t="s">
        <v>45</v>
      </c>
      <c r="AM11" s="84" t="s">
        <v>51</v>
      </c>
      <c r="AN11" s="84" t="s">
        <v>46</v>
      </c>
      <c r="AO11" s="84" t="s">
        <v>47</v>
      </c>
      <c r="AP11" s="84" t="s">
        <v>48</v>
      </c>
      <c r="AQ11" s="84" t="s">
        <v>49</v>
      </c>
      <c r="AR11" s="84" t="s">
        <v>30</v>
      </c>
      <c r="AS11" s="84" t="s">
        <v>42</v>
      </c>
      <c r="AT11" s="84" t="s">
        <v>43</v>
      </c>
      <c r="AU11" s="84" t="s">
        <v>44</v>
      </c>
      <c r="AV11" s="84" t="s">
        <v>31</v>
      </c>
    </row>
    <row r="12" spans="1:48">
      <c r="A12" s="42" t="s">
        <v>80</v>
      </c>
      <c r="B12" s="21"/>
      <c r="D12" s="25"/>
      <c r="E12" s="25"/>
      <c r="F12" s="5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8"/>
      <c r="R12" s="8"/>
      <c r="S12" s="8"/>
      <c r="T12" s="69" t="s">
        <v>142</v>
      </c>
      <c r="U12" s="8">
        <v>0</v>
      </c>
      <c r="V12" s="8">
        <v>0</v>
      </c>
      <c r="W12" s="11">
        <v>0</v>
      </c>
      <c r="X12" s="11">
        <v>0</v>
      </c>
      <c r="Y12" s="11">
        <v>0</v>
      </c>
      <c r="Z12" s="8"/>
      <c r="AA12" s="8">
        <v>0</v>
      </c>
      <c r="AB12" s="8">
        <v>0</v>
      </c>
      <c r="AC12" s="11">
        <v>0</v>
      </c>
      <c r="AD12" s="8">
        <v>0</v>
      </c>
      <c r="AE12" s="8">
        <v>0</v>
      </c>
      <c r="AF12" s="11">
        <v>0</v>
      </c>
      <c r="AG12" s="8">
        <v>0</v>
      </c>
      <c r="AH12" s="8"/>
      <c r="AI12" s="69" t="s">
        <v>142</v>
      </c>
      <c r="AJ12" s="8">
        <v>1.5160119999999999</v>
      </c>
      <c r="AK12" s="11">
        <v>1.5125660000000001</v>
      </c>
      <c r="AL12" s="11">
        <v>1.5125660000000001</v>
      </c>
      <c r="AM12" s="11">
        <v>1.5125660000000001</v>
      </c>
      <c r="AN12" s="11">
        <v>1.5125660000000001</v>
      </c>
      <c r="AO12" s="11">
        <v>1.5125660000000001</v>
      </c>
      <c r="AP12" s="11">
        <v>1.5125660000000001</v>
      </c>
      <c r="AQ12" s="11">
        <v>1.5125660000000001</v>
      </c>
      <c r="AR12" s="11">
        <v>1.5125660000000001</v>
      </c>
      <c r="AS12" s="8">
        <v>1.5125660000000001</v>
      </c>
      <c r="AT12" s="11">
        <v>1.5125660000000001</v>
      </c>
      <c r="AU12" s="11">
        <v>1.5125660000000001</v>
      </c>
      <c r="AV12" s="11">
        <v>1.5125660000000001</v>
      </c>
    </row>
    <row r="13" spans="1:48">
      <c r="A13" s="43" t="s">
        <v>33</v>
      </c>
      <c r="F13" s="21"/>
      <c r="Q13" s="85"/>
      <c r="R13" s="8"/>
      <c r="S13" s="8"/>
      <c r="T13" s="69" t="s">
        <v>143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I13" s="69" t="s">
        <v>143</v>
      </c>
      <c r="AJ13" s="8">
        <v>57.173369999999998</v>
      </c>
      <c r="AK13" s="11">
        <v>57.078400000000002</v>
      </c>
      <c r="AL13" s="11">
        <v>57.1175</v>
      </c>
      <c r="AM13" s="11">
        <v>57.085320000000003</v>
      </c>
      <c r="AN13" s="11">
        <v>57.077539999999999</v>
      </c>
      <c r="AO13" s="11">
        <v>57.17436</v>
      </c>
      <c r="AP13" s="11">
        <v>57.120310000000003</v>
      </c>
      <c r="AQ13" s="11">
        <v>57.173909999999999</v>
      </c>
      <c r="AR13" s="11">
        <v>57.160150000000002</v>
      </c>
      <c r="AS13" s="11">
        <v>57.241149999999998</v>
      </c>
      <c r="AT13" s="11">
        <v>57.233499999999999</v>
      </c>
      <c r="AU13" s="11">
        <v>57.160089999999997</v>
      </c>
      <c r="AV13" s="11">
        <v>57.206870000000002</v>
      </c>
    </row>
    <row r="14" spans="1:48">
      <c r="A14" s="49" t="s">
        <v>102</v>
      </c>
      <c r="F14" s="21"/>
      <c r="Q14" s="86"/>
      <c r="R14" s="8"/>
      <c r="S14" s="8"/>
      <c r="T14" s="69" t="s">
        <v>144</v>
      </c>
      <c r="U14" s="11">
        <v>3470</v>
      </c>
      <c r="V14" s="11">
        <v>602</v>
      </c>
      <c r="W14" s="11">
        <v>418</v>
      </c>
      <c r="X14" s="11">
        <v>294</v>
      </c>
      <c r="Y14" s="11">
        <v>246</v>
      </c>
      <c r="Z14" s="11">
        <v>204</v>
      </c>
      <c r="AA14" s="11">
        <v>152</v>
      </c>
      <c r="AB14" s="11">
        <v>230</v>
      </c>
      <c r="AC14" s="11">
        <v>225</v>
      </c>
      <c r="AD14" s="11">
        <v>285</v>
      </c>
      <c r="AE14" s="11">
        <v>183</v>
      </c>
      <c r="AF14" s="11">
        <v>214</v>
      </c>
      <c r="AG14" s="11">
        <v>277</v>
      </c>
      <c r="AI14" s="69" t="s">
        <v>144</v>
      </c>
      <c r="AJ14" s="8">
        <v>50.181950000000001</v>
      </c>
      <c r="AK14" s="11">
        <v>51.384270000000001</v>
      </c>
      <c r="AL14" s="11">
        <v>50.09648</v>
      </c>
      <c r="AM14" s="11">
        <v>51.518180000000001</v>
      </c>
      <c r="AN14" s="11">
        <v>52.745280000000001</v>
      </c>
      <c r="AO14" s="11">
        <v>54.575580000000002</v>
      </c>
      <c r="AP14" s="11">
        <v>55.564630000000001</v>
      </c>
      <c r="AQ14" s="11">
        <v>52.769399999999997</v>
      </c>
      <c r="AR14" s="11">
        <v>54.181649999999998</v>
      </c>
      <c r="AS14" s="11">
        <v>53.801189999999998</v>
      </c>
      <c r="AT14" s="11">
        <v>54.364649999999997</v>
      </c>
      <c r="AU14" s="11">
        <v>56.431010000000001</v>
      </c>
      <c r="AV14" s="11">
        <v>53.818449999999999</v>
      </c>
    </row>
    <row r="15" spans="1:48">
      <c r="A15" s="42" t="s">
        <v>75</v>
      </c>
      <c r="B15" s="21"/>
      <c r="C15" s="21"/>
      <c r="D15" s="21"/>
      <c r="E15" s="21"/>
      <c r="F15" s="21"/>
      <c r="G15" s="33"/>
      <c r="H15" s="33"/>
      <c r="I15" s="33"/>
      <c r="J15" s="33"/>
      <c r="K15" s="33"/>
      <c r="L15" s="33"/>
      <c r="M15" s="33"/>
      <c r="N15" s="37"/>
      <c r="O15" s="37"/>
      <c r="P15" s="37"/>
      <c r="Q15" s="85"/>
      <c r="R15" s="8"/>
      <c r="S15" s="8"/>
      <c r="T15" s="8" t="s">
        <v>155</v>
      </c>
      <c r="U15" s="11">
        <v>0</v>
      </c>
      <c r="V15" s="11">
        <v>581</v>
      </c>
      <c r="W15" s="11">
        <v>397</v>
      </c>
      <c r="X15" s="11">
        <v>292</v>
      </c>
      <c r="Y15" s="11">
        <v>246</v>
      </c>
      <c r="Z15" s="11">
        <v>204</v>
      </c>
      <c r="AA15" s="11">
        <v>152</v>
      </c>
      <c r="AB15" s="11">
        <v>230</v>
      </c>
      <c r="AC15" s="11">
        <v>225</v>
      </c>
      <c r="AD15" s="11">
        <v>285</v>
      </c>
      <c r="AE15" s="11">
        <v>183</v>
      </c>
      <c r="AF15" s="11">
        <v>214</v>
      </c>
      <c r="AG15" s="11">
        <v>277</v>
      </c>
      <c r="AI15" s="8" t="s">
        <v>155</v>
      </c>
      <c r="AJ15" s="8">
        <v>233.95320000000001</v>
      </c>
      <c r="AK15" s="11">
        <v>222.77680000000001</v>
      </c>
      <c r="AL15" s="11">
        <v>218.6831</v>
      </c>
      <c r="AM15" s="11">
        <v>216.2817</v>
      </c>
      <c r="AN15" s="11">
        <v>212.49979999999999</v>
      </c>
      <c r="AO15" s="11">
        <v>210.0523</v>
      </c>
      <c r="AP15" s="11">
        <v>207.21</v>
      </c>
      <c r="AQ15" s="11">
        <v>203.64590000000001</v>
      </c>
      <c r="AR15" s="11">
        <v>204.3449</v>
      </c>
      <c r="AS15" s="11">
        <v>203.83789999999999</v>
      </c>
      <c r="AT15" s="11">
        <v>196.11500000000001</v>
      </c>
      <c r="AU15" s="11">
        <v>201.88910000000001</v>
      </c>
      <c r="AV15" s="11">
        <v>196.59989999999999</v>
      </c>
    </row>
    <row r="16" spans="1:48">
      <c r="A16" s="42" t="s">
        <v>79</v>
      </c>
      <c r="B16" s="8"/>
      <c r="D16" s="65"/>
      <c r="E16" s="65"/>
      <c r="F16" s="53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86"/>
      <c r="R16" s="8"/>
      <c r="S16" s="8"/>
      <c r="T16" s="8" t="s">
        <v>146</v>
      </c>
      <c r="U16" s="11">
        <v>2231</v>
      </c>
      <c r="V16" s="11">
        <v>453</v>
      </c>
      <c r="W16" s="11">
        <v>372</v>
      </c>
      <c r="X16" s="11">
        <v>209</v>
      </c>
      <c r="Y16" s="11">
        <v>212</v>
      </c>
      <c r="Z16" s="11">
        <v>256</v>
      </c>
      <c r="AA16" s="11">
        <v>154</v>
      </c>
      <c r="AB16" s="11">
        <v>201</v>
      </c>
      <c r="AC16" s="11">
        <v>161</v>
      </c>
      <c r="AD16" s="11">
        <v>198</v>
      </c>
      <c r="AE16" s="11">
        <v>153</v>
      </c>
      <c r="AF16" s="11">
        <v>152</v>
      </c>
      <c r="AG16" s="11">
        <v>241</v>
      </c>
      <c r="AI16" s="8" t="s">
        <v>146</v>
      </c>
      <c r="AJ16" s="11">
        <v>136.38300000000001</v>
      </c>
      <c r="AK16" s="11">
        <v>129.65129999999999</v>
      </c>
      <c r="AL16" s="11">
        <v>129.9427</v>
      </c>
      <c r="AM16" s="11">
        <v>129.28819999999999</v>
      </c>
      <c r="AN16" s="11">
        <v>128.75219999999999</v>
      </c>
      <c r="AO16" s="11">
        <v>128.4462</v>
      </c>
      <c r="AP16" s="11">
        <v>126.9545</v>
      </c>
      <c r="AQ16" s="11">
        <v>125.19280000000001</v>
      </c>
      <c r="AR16" s="11">
        <v>123.6131</v>
      </c>
      <c r="AS16" s="11">
        <v>124.5737</v>
      </c>
      <c r="AT16" s="11">
        <v>124.9961</v>
      </c>
      <c r="AU16" s="11">
        <v>126.492</v>
      </c>
      <c r="AV16" s="11">
        <v>126.7413</v>
      </c>
    </row>
    <row r="17" spans="1:48">
      <c r="A17" s="42" t="s">
        <v>80</v>
      </c>
      <c r="B17" s="21"/>
      <c r="D17" s="25"/>
      <c r="E17" s="25"/>
      <c r="F17" s="5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86"/>
      <c r="R17" s="8"/>
      <c r="S17" s="8"/>
      <c r="T17" s="8" t="s">
        <v>147</v>
      </c>
      <c r="U17" s="11">
        <v>2</v>
      </c>
      <c r="V17" s="11">
        <v>0</v>
      </c>
      <c r="W17" s="11">
        <v>0</v>
      </c>
      <c r="X17" s="11">
        <v>4</v>
      </c>
      <c r="Y17" s="11">
        <v>8</v>
      </c>
      <c r="Z17" s="11">
        <v>2</v>
      </c>
      <c r="AA17" s="11">
        <v>1</v>
      </c>
      <c r="AB17" s="11">
        <v>3</v>
      </c>
      <c r="AC17" s="11">
        <v>0</v>
      </c>
      <c r="AD17" s="11">
        <v>2</v>
      </c>
      <c r="AE17" s="11">
        <v>1</v>
      </c>
      <c r="AF17" s="11">
        <v>3</v>
      </c>
      <c r="AG17" s="11">
        <v>0</v>
      </c>
      <c r="AI17" s="8" t="s">
        <v>147</v>
      </c>
      <c r="AJ17" s="11">
        <v>0.32531300000000002</v>
      </c>
      <c r="AK17" s="11">
        <v>0.2631771</v>
      </c>
      <c r="AL17" s="11">
        <v>0.22350990000000001</v>
      </c>
      <c r="AM17" s="11">
        <v>0.18526229999999999</v>
      </c>
      <c r="AN17" s="11">
        <v>0.1833198</v>
      </c>
      <c r="AO17" s="11">
        <v>0.20197280000000001</v>
      </c>
      <c r="AP17" s="11">
        <v>0.19240109999999999</v>
      </c>
      <c r="AQ17" s="11">
        <v>0.17992130000000001</v>
      </c>
      <c r="AR17" s="11">
        <v>0.15644379999999999</v>
      </c>
      <c r="AS17" s="11">
        <v>0.16872480000000001</v>
      </c>
      <c r="AT17" s="11">
        <v>0.16525590000000001</v>
      </c>
      <c r="AU17" s="11">
        <v>0.15192620000000001</v>
      </c>
      <c r="AV17" s="11">
        <v>0.1311512</v>
      </c>
    </row>
    <row r="18" spans="1:48">
      <c r="A18" s="43" t="s">
        <v>34</v>
      </c>
      <c r="B18" s="21"/>
      <c r="D18" s="25"/>
      <c r="E18" s="25"/>
      <c r="F18" s="53"/>
      <c r="G18" s="8"/>
      <c r="H18" s="8"/>
      <c r="I18" s="8"/>
      <c r="J18" s="8"/>
      <c r="K18" s="8"/>
      <c r="L18" s="8"/>
      <c r="M18" s="8"/>
      <c r="N18" s="8"/>
      <c r="O18" s="8"/>
      <c r="P18" s="8"/>
      <c r="Q18" s="86"/>
      <c r="R18" s="8"/>
      <c r="S18" s="8"/>
      <c r="T18" s="8" t="s">
        <v>72</v>
      </c>
      <c r="U18" s="75">
        <v>4339</v>
      </c>
      <c r="V18" s="75">
        <v>129</v>
      </c>
      <c r="W18" s="75">
        <v>50</v>
      </c>
      <c r="X18" s="75">
        <v>1184</v>
      </c>
      <c r="Y18" s="75">
        <v>1185</v>
      </c>
      <c r="Z18" s="75">
        <v>1165</v>
      </c>
      <c r="AA18" s="75">
        <v>1102</v>
      </c>
      <c r="AB18" s="75">
        <v>1502</v>
      </c>
      <c r="AC18" s="75">
        <v>1548</v>
      </c>
      <c r="AD18" s="75">
        <v>1425</v>
      </c>
      <c r="AE18" s="75">
        <v>1473</v>
      </c>
      <c r="AF18" s="75">
        <v>1464</v>
      </c>
      <c r="AG18" s="75">
        <v>1537</v>
      </c>
      <c r="AI18" s="8" t="s">
        <v>72</v>
      </c>
      <c r="AJ18" s="83">
        <v>7.7409149999999996E-2</v>
      </c>
      <c r="AK18" s="11">
        <v>0.35790129999999998</v>
      </c>
      <c r="AL18" s="11">
        <v>0.37272699999999997</v>
      </c>
      <c r="AM18" s="11">
        <v>0.37518109999999999</v>
      </c>
      <c r="AN18" s="11">
        <v>0.34799619999999998</v>
      </c>
      <c r="AO18" s="11">
        <v>0.36642409999999997</v>
      </c>
      <c r="AP18" s="11">
        <v>0.3783782</v>
      </c>
      <c r="AQ18" s="11">
        <v>0.40791519999999998</v>
      </c>
      <c r="AR18" s="11">
        <v>0.33452549999999998</v>
      </c>
      <c r="AS18" s="11">
        <v>0.3564138</v>
      </c>
      <c r="AT18" s="11">
        <v>0.36214560000000001</v>
      </c>
      <c r="AU18" s="11">
        <v>0.4593428</v>
      </c>
      <c r="AV18" s="11">
        <v>0.4367799</v>
      </c>
    </row>
    <row r="19" spans="1:48">
      <c r="A19" s="49" t="s">
        <v>102</v>
      </c>
      <c r="B19" s="21"/>
      <c r="F19" s="53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86"/>
      <c r="R19" s="8"/>
      <c r="S19" s="75" t="s">
        <v>174</v>
      </c>
      <c r="T19" s="75" t="s">
        <v>172</v>
      </c>
      <c r="U19" s="11">
        <v>186</v>
      </c>
      <c r="AI19" s="78" t="s">
        <v>179</v>
      </c>
      <c r="AJ19" s="11">
        <v>97.512810000000002</v>
      </c>
      <c r="AK19" s="11">
        <v>108.7567</v>
      </c>
      <c r="AL19" s="11">
        <v>110.4768</v>
      </c>
      <c r="AM19" s="11">
        <v>111.56780000000001</v>
      </c>
      <c r="AN19" s="11">
        <v>110.95659999999999</v>
      </c>
      <c r="AO19" s="11">
        <v>111.5017</v>
      </c>
      <c r="AP19" s="11">
        <v>115.1493</v>
      </c>
      <c r="AQ19" s="11">
        <v>116.0682</v>
      </c>
      <c r="AR19" s="11">
        <v>112.13639999999999</v>
      </c>
      <c r="AS19" s="11">
        <v>113.0693</v>
      </c>
      <c r="AT19" s="11">
        <v>113.7563</v>
      </c>
      <c r="AU19" s="11">
        <v>121.1271</v>
      </c>
      <c r="AV19" s="11">
        <v>118.0381</v>
      </c>
    </row>
    <row r="20" spans="1:48">
      <c r="A20" s="42" t="s">
        <v>75</v>
      </c>
      <c r="B20" s="21"/>
      <c r="C20" s="21"/>
      <c r="D20" s="21"/>
      <c r="E20" s="21"/>
      <c r="F20" s="21"/>
      <c r="G20" s="33"/>
      <c r="H20" s="33"/>
      <c r="I20" s="33"/>
      <c r="J20" s="33"/>
      <c r="K20" s="33"/>
      <c r="L20" s="33"/>
      <c r="M20" s="33"/>
      <c r="N20" s="37"/>
      <c r="O20" s="37"/>
      <c r="P20" s="37"/>
      <c r="Q20" s="86"/>
      <c r="R20" s="8"/>
      <c r="S20" s="75" t="s">
        <v>175</v>
      </c>
      <c r="T20" s="8" t="s">
        <v>173</v>
      </c>
      <c r="U20" s="8">
        <v>68</v>
      </c>
    </row>
    <row r="21" spans="1:48">
      <c r="A21" s="42" t="s">
        <v>79</v>
      </c>
      <c r="B21" s="8"/>
      <c r="D21" s="63"/>
      <c r="E21" s="63"/>
      <c r="F21" s="2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86"/>
      <c r="R21" s="8"/>
      <c r="S21" s="69"/>
      <c r="T21" s="75" t="s">
        <v>176</v>
      </c>
      <c r="U21" s="11">
        <f>U19+U20</f>
        <v>254</v>
      </c>
      <c r="V21" s="8">
        <v>394</v>
      </c>
      <c r="W21" s="8">
        <v>294</v>
      </c>
      <c r="X21" s="8">
        <v>179</v>
      </c>
      <c r="Y21" s="11">
        <v>222</v>
      </c>
      <c r="Z21" s="11">
        <v>143</v>
      </c>
      <c r="AA21" s="11">
        <v>101</v>
      </c>
      <c r="AB21" s="11">
        <v>130</v>
      </c>
      <c r="AC21" s="88" t="s">
        <v>183</v>
      </c>
      <c r="AD21" s="11">
        <v>135</v>
      </c>
      <c r="AE21" s="11">
        <v>101</v>
      </c>
      <c r="AF21" s="11">
        <v>127</v>
      </c>
      <c r="AG21" s="11">
        <v>156</v>
      </c>
    </row>
    <row r="22" spans="1:48" ht="16">
      <c r="A22" s="42" t="s">
        <v>80</v>
      </c>
      <c r="B22" s="21"/>
      <c r="F22" s="21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86"/>
      <c r="R22" s="8"/>
      <c r="S22" s="78" t="s">
        <v>177</v>
      </c>
      <c r="T22" s="69" t="s">
        <v>149</v>
      </c>
      <c r="U22" s="76">
        <v>5225</v>
      </c>
      <c r="V22" s="77">
        <v>2968</v>
      </c>
      <c r="W22" s="77">
        <v>2961</v>
      </c>
      <c r="X22" s="77">
        <v>1735</v>
      </c>
      <c r="Y22" s="76">
        <v>1822</v>
      </c>
      <c r="Z22" s="76">
        <v>1741</v>
      </c>
      <c r="AA22" s="76">
        <v>1778</v>
      </c>
      <c r="AB22" s="76">
        <v>2425</v>
      </c>
      <c r="AC22" s="76">
        <v>2531</v>
      </c>
      <c r="AD22" s="76">
        <v>2164</v>
      </c>
      <c r="AE22" s="76">
        <v>2423</v>
      </c>
      <c r="AF22" s="76">
        <v>2384</v>
      </c>
      <c r="AG22" s="76">
        <v>2386</v>
      </c>
    </row>
    <row r="23" spans="1:48">
      <c r="A23" s="45" t="s">
        <v>35</v>
      </c>
      <c r="F23" s="21"/>
      <c r="Q23" s="86"/>
      <c r="R23" s="8"/>
      <c r="S23" s="78" t="s">
        <v>178</v>
      </c>
      <c r="T23" s="75"/>
      <c r="U23" s="78"/>
    </row>
    <row r="24" spans="1:48">
      <c r="A24" s="49" t="s">
        <v>102</v>
      </c>
      <c r="F24" s="21"/>
      <c r="Q24" s="86"/>
      <c r="R24" s="8"/>
      <c r="S24" s="8"/>
      <c r="T24" s="8"/>
    </row>
    <row r="25" spans="1:48">
      <c r="A25" s="42" t="s">
        <v>75</v>
      </c>
      <c r="B25" s="21"/>
      <c r="C25" s="21"/>
      <c r="D25" s="62"/>
      <c r="E25" s="62"/>
      <c r="F25" s="21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86"/>
      <c r="R25" s="8"/>
      <c r="S25" s="8"/>
      <c r="T25" s="8"/>
    </row>
    <row r="26" spans="1:48">
      <c r="A26" s="42" t="s">
        <v>79</v>
      </c>
      <c r="B26" s="8"/>
      <c r="D26" s="63"/>
      <c r="E26" s="63"/>
      <c r="F26" s="2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8"/>
      <c r="R26" s="8"/>
      <c r="S26" s="87" t="s">
        <v>181</v>
      </c>
      <c r="T26" s="8"/>
      <c r="U26" s="8"/>
      <c r="V26" s="8"/>
      <c r="W26" s="8" t="s">
        <v>138</v>
      </c>
      <c r="Z26" s="8"/>
      <c r="AA26" s="8"/>
      <c r="AB26" s="8"/>
    </row>
    <row r="27" spans="1:48" ht="16" thickBot="1">
      <c r="A27" s="42" t="s">
        <v>80</v>
      </c>
      <c r="F27" s="21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8"/>
      <c r="R27" s="8"/>
      <c r="S27" s="8"/>
      <c r="T27" s="8"/>
      <c r="U27" s="70" t="s">
        <v>53</v>
      </c>
      <c r="V27" s="70" t="s">
        <v>140</v>
      </c>
      <c r="W27" s="71" t="s">
        <v>141</v>
      </c>
      <c r="X27" s="72" t="s">
        <v>51</v>
      </c>
      <c r="Y27" s="72" t="s">
        <v>46</v>
      </c>
      <c r="Z27" s="72" t="s">
        <v>47</v>
      </c>
      <c r="AA27" s="72" t="s">
        <v>48</v>
      </c>
      <c r="AB27" s="72" t="s">
        <v>49</v>
      </c>
      <c r="AC27" s="72" t="s">
        <v>30</v>
      </c>
      <c r="AD27" s="72" t="s">
        <v>42</v>
      </c>
      <c r="AE27" s="72" t="s">
        <v>43</v>
      </c>
      <c r="AF27" s="72" t="s">
        <v>44</v>
      </c>
      <c r="AG27" s="72" t="s">
        <v>31</v>
      </c>
      <c r="AM27" s="8"/>
    </row>
    <row r="28" spans="1:48">
      <c r="A28" s="26" t="s">
        <v>26</v>
      </c>
      <c r="F28" s="21"/>
      <c r="Q28" s="8"/>
      <c r="R28" s="8"/>
      <c r="S28" s="8" t="s">
        <v>150</v>
      </c>
      <c r="T28" s="8" t="s">
        <v>139</v>
      </c>
      <c r="U28" s="8">
        <v>8828</v>
      </c>
      <c r="V28" s="8">
        <v>3641</v>
      </c>
      <c r="W28" s="11">
        <v>3436</v>
      </c>
      <c r="X28" s="11">
        <v>2091</v>
      </c>
      <c r="Y28" s="11">
        <v>2208</v>
      </c>
      <c r="Z28" s="8">
        <v>2091</v>
      </c>
      <c r="AA28" s="8">
        <v>2022</v>
      </c>
      <c r="AB28" s="8">
        <v>2787</v>
      </c>
      <c r="AC28" s="11">
        <v>2868</v>
      </c>
      <c r="AD28" s="11">
        <v>2560</v>
      </c>
      <c r="AE28" s="11">
        <v>2708</v>
      </c>
      <c r="AF28" s="11">
        <v>2672</v>
      </c>
      <c r="AG28" s="11">
        <v>2793</v>
      </c>
    </row>
    <row r="29" spans="1:48">
      <c r="A29" s="48" t="s">
        <v>32</v>
      </c>
      <c r="D29" s="17"/>
      <c r="E29" s="17"/>
      <c r="F29" s="54"/>
      <c r="Q29" s="8"/>
      <c r="R29" s="8"/>
      <c r="S29" s="8"/>
      <c r="T29" s="69" t="s">
        <v>142</v>
      </c>
      <c r="U29" s="8">
        <v>0</v>
      </c>
      <c r="V29" s="8">
        <v>0</v>
      </c>
      <c r="W29" s="11">
        <v>0</v>
      </c>
      <c r="X29" s="11">
        <v>0</v>
      </c>
      <c r="Y29" s="11">
        <v>0</v>
      </c>
      <c r="Z29" s="8">
        <v>0</v>
      </c>
      <c r="AA29" s="8">
        <v>0</v>
      </c>
      <c r="AB29" s="8">
        <v>0</v>
      </c>
      <c r="AC29" s="11">
        <v>0</v>
      </c>
      <c r="AD29" s="8">
        <v>0</v>
      </c>
      <c r="AE29" s="8">
        <v>0</v>
      </c>
      <c r="AF29" s="11">
        <v>0</v>
      </c>
      <c r="AG29" s="8">
        <v>0</v>
      </c>
      <c r="AI29" s="5"/>
      <c r="AJ29" s="5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</row>
    <row r="30" spans="1:48">
      <c r="A30" s="58" t="s">
        <v>102</v>
      </c>
      <c r="B30" s="8"/>
      <c r="D30" s="17"/>
      <c r="E30" s="17"/>
      <c r="F30" s="54"/>
      <c r="Q30" s="8"/>
      <c r="R30" s="8"/>
      <c r="S30" s="8"/>
      <c r="T30" s="69" t="s">
        <v>143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I30" s="69"/>
      <c r="AJ30" s="8"/>
      <c r="AS30" s="8"/>
    </row>
    <row r="31" spans="1:48">
      <c r="A31" s="42" t="s">
        <v>75</v>
      </c>
      <c r="B31" s="21"/>
      <c r="C31" s="21"/>
      <c r="D31" s="54"/>
      <c r="E31" s="54"/>
      <c r="F31" s="54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8"/>
      <c r="R31" s="8"/>
      <c r="S31" s="8"/>
      <c r="T31" s="69" t="s">
        <v>144</v>
      </c>
      <c r="U31" s="11">
        <v>3470</v>
      </c>
      <c r="V31" s="11">
        <v>602</v>
      </c>
      <c r="W31" s="11">
        <v>418</v>
      </c>
      <c r="X31" s="11">
        <v>294</v>
      </c>
      <c r="Y31" s="11">
        <v>246</v>
      </c>
      <c r="Z31" s="11">
        <v>204</v>
      </c>
      <c r="AA31" s="11">
        <v>152</v>
      </c>
      <c r="AB31" s="11">
        <v>230</v>
      </c>
      <c r="AC31" s="11">
        <v>225</v>
      </c>
      <c r="AD31" s="11">
        <v>285</v>
      </c>
      <c r="AE31" s="11">
        <v>183</v>
      </c>
      <c r="AF31" s="11">
        <v>214</v>
      </c>
      <c r="AG31" s="11">
        <v>277</v>
      </c>
      <c r="AI31" s="69"/>
      <c r="AJ31" s="8"/>
    </row>
    <row r="32" spans="1:48">
      <c r="A32" s="42" t="s">
        <v>79</v>
      </c>
      <c r="B32" s="51"/>
      <c r="C32" s="21"/>
      <c r="D32" s="63"/>
      <c r="E32" s="63"/>
      <c r="F32" s="2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8"/>
      <c r="R32" s="8"/>
      <c r="S32" s="8"/>
      <c r="T32" s="8" t="s">
        <v>155</v>
      </c>
      <c r="U32" s="11">
        <v>0</v>
      </c>
      <c r="V32" s="11">
        <v>581</v>
      </c>
      <c r="W32" s="11">
        <v>397</v>
      </c>
      <c r="X32" s="11">
        <v>292</v>
      </c>
      <c r="Y32" s="11">
        <v>246</v>
      </c>
      <c r="Z32" s="11">
        <v>204</v>
      </c>
      <c r="AA32" s="11">
        <v>152</v>
      </c>
      <c r="AB32" s="11">
        <v>230</v>
      </c>
      <c r="AC32" s="11">
        <v>225</v>
      </c>
      <c r="AD32" s="11">
        <v>285</v>
      </c>
      <c r="AE32" s="11">
        <v>183</v>
      </c>
      <c r="AF32" s="11">
        <v>214</v>
      </c>
      <c r="AG32" s="11">
        <v>277</v>
      </c>
      <c r="AI32" s="69"/>
      <c r="AJ32" s="8"/>
    </row>
    <row r="33" spans="1:36">
      <c r="A33" s="50" t="s">
        <v>80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8"/>
      <c r="R33" s="8"/>
      <c r="S33" s="8"/>
      <c r="T33" s="8" t="s">
        <v>146</v>
      </c>
      <c r="U33" s="11">
        <v>2231</v>
      </c>
      <c r="V33" s="11">
        <v>453</v>
      </c>
      <c r="W33" s="11">
        <v>372</v>
      </c>
      <c r="X33" s="11">
        <v>209</v>
      </c>
      <c r="Y33" s="11">
        <v>212</v>
      </c>
      <c r="Z33" s="11">
        <v>256</v>
      </c>
      <c r="AA33" s="11">
        <v>154</v>
      </c>
      <c r="AB33" s="11">
        <v>201</v>
      </c>
      <c r="AC33" s="11">
        <v>161</v>
      </c>
      <c r="AD33" s="11">
        <v>198</v>
      </c>
      <c r="AE33" s="11">
        <v>153</v>
      </c>
      <c r="AF33" s="11">
        <v>152</v>
      </c>
      <c r="AG33" s="11">
        <v>241</v>
      </c>
      <c r="AI33" s="8"/>
      <c r="AJ33" s="8"/>
    </row>
    <row r="34" spans="1:36">
      <c r="A34" s="48" t="s">
        <v>33</v>
      </c>
      <c r="D34" s="17"/>
      <c r="E34" s="17"/>
      <c r="Q34" s="8"/>
      <c r="R34" s="8"/>
      <c r="S34" s="8"/>
      <c r="T34" s="8" t="s">
        <v>147</v>
      </c>
      <c r="U34" s="11">
        <v>2</v>
      </c>
      <c r="V34" s="11">
        <v>0</v>
      </c>
      <c r="W34" s="11">
        <v>0</v>
      </c>
      <c r="X34" s="11">
        <v>4</v>
      </c>
      <c r="Y34" s="11">
        <v>8</v>
      </c>
      <c r="Z34" s="11">
        <v>2</v>
      </c>
      <c r="AA34" s="11">
        <v>1</v>
      </c>
      <c r="AB34" s="11">
        <v>3</v>
      </c>
      <c r="AC34" s="11">
        <v>0</v>
      </c>
      <c r="AD34" s="11">
        <v>2</v>
      </c>
      <c r="AE34" s="11">
        <v>1</v>
      </c>
      <c r="AF34" s="11">
        <v>3</v>
      </c>
      <c r="AG34" s="11">
        <v>0</v>
      </c>
      <c r="AI34" s="8"/>
    </row>
    <row r="35" spans="1:36">
      <c r="A35" s="58" t="s">
        <v>102</v>
      </c>
      <c r="D35" s="17"/>
      <c r="E35" s="17"/>
      <c r="Q35" s="8"/>
      <c r="R35" s="8"/>
      <c r="S35" s="8"/>
      <c r="T35" s="8" t="s">
        <v>72</v>
      </c>
      <c r="U35" s="75">
        <v>4339</v>
      </c>
      <c r="V35" s="75">
        <v>129</v>
      </c>
      <c r="W35" s="75">
        <v>50</v>
      </c>
      <c r="X35" s="75">
        <v>1184</v>
      </c>
      <c r="Y35" s="75">
        <v>1185</v>
      </c>
      <c r="Z35" s="75">
        <v>1165</v>
      </c>
      <c r="AA35" s="75">
        <v>1102</v>
      </c>
      <c r="AB35" s="75">
        <v>1502</v>
      </c>
      <c r="AC35" s="75">
        <v>1548</v>
      </c>
      <c r="AD35" s="75">
        <v>1425</v>
      </c>
      <c r="AE35" s="75">
        <v>1473</v>
      </c>
      <c r="AF35" s="75">
        <v>1464</v>
      </c>
      <c r="AG35" s="75">
        <v>1537</v>
      </c>
      <c r="AI35" s="8"/>
    </row>
    <row r="36" spans="1:36">
      <c r="A36" s="42" t="s">
        <v>75</v>
      </c>
      <c r="B36" s="21"/>
      <c r="C36" s="21"/>
      <c r="D36" s="54"/>
      <c r="E36" s="54"/>
      <c r="F36" s="21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8"/>
      <c r="R36" s="8"/>
      <c r="S36" s="75" t="s">
        <v>174</v>
      </c>
      <c r="T36" s="75" t="s">
        <v>172</v>
      </c>
      <c r="U36" s="11">
        <v>186</v>
      </c>
      <c r="AI36" s="8"/>
      <c r="AJ36" s="83"/>
    </row>
    <row r="37" spans="1:36">
      <c r="A37" s="42" t="s">
        <v>79</v>
      </c>
      <c r="B37" s="51"/>
      <c r="C37" s="21"/>
      <c r="D37" s="64"/>
      <c r="E37" s="64"/>
      <c r="F37" s="2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8"/>
      <c r="R37" s="8"/>
      <c r="S37" s="75" t="s">
        <v>175</v>
      </c>
      <c r="T37" s="8" t="s">
        <v>173</v>
      </c>
      <c r="U37" s="8">
        <v>68</v>
      </c>
      <c r="AI37" s="78"/>
    </row>
    <row r="38" spans="1:36">
      <c r="A38" s="42" t="s">
        <v>80</v>
      </c>
      <c r="B38" s="21"/>
      <c r="C38" s="21"/>
      <c r="D38" s="54"/>
      <c r="E38" s="54"/>
      <c r="F38" s="21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8"/>
      <c r="R38" s="8"/>
      <c r="S38" s="69"/>
      <c r="T38" s="75" t="s">
        <v>176</v>
      </c>
      <c r="U38" s="11">
        <f>U36+U37</f>
        <v>254</v>
      </c>
      <c r="V38" s="8">
        <v>394</v>
      </c>
      <c r="W38" s="8">
        <v>294</v>
      </c>
      <c r="X38" s="8">
        <v>179</v>
      </c>
      <c r="Y38" s="11">
        <v>222</v>
      </c>
      <c r="Z38" s="11">
        <v>143</v>
      </c>
      <c r="AA38" s="11">
        <v>101</v>
      </c>
      <c r="AB38" s="11">
        <v>130</v>
      </c>
      <c r="AC38" s="11">
        <v>94</v>
      </c>
      <c r="AD38" s="11">
        <v>135</v>
      </c>
      <c r="AE38" s="11">
        <v>101</v>
      </c>
      <c r="AF38" s="11">
        <v>127</v>
      </c>
      <c r="AG38" s="11">
        <v>156</v>
      </c>
    </row>
    <row r="39" spans="1:36" ht="16">
      <c r="A39" s="48" t="s">
        <v>34</v>
      </c>
      <c r="D39" s="17"/>
      <c r="E39" s="17"/>
      <c r="Q39" s="8"/>
      <c r="R39" s="8"/>
      <c r="S39" s="78" t="s">
        <v>177</v>
      </c>
      <c r="T39" s="69" t="s">
        <v>149</v>
      </c>
      <c r="U39" s="76">
        <v>5225</v>
      </c>
      <c r="V39" s="77">
        <v>2968</v>
      </c>
      <c r="W39" s="77">
        <v>2961</v>
      </c>
      <c r="X39" s="77">
        <v>1735</v>
      </c>
      <c r="Y39" s="76">
        <v>1822</v>
      </c>
      <c r="Z39" s="76">
        <v>1741</v>
      </c>
      <c r="AA39" s="76">
        <v>1778</v>
      </c>
      <c r="AB39" s="76">
        <v>2425</v>
      </c>
      <c r="AC39" s="76">
        <v>2531</v>
      </c>
      <c r="AD39" s="76">
        <v>2164</v>
      </c>
      <c r="AE39" s="76">
        <v>2423</v>
      </c>
      <c r="AF39" s="76">
        <v>2384</v>
      </c>
      <c r="AG39" s="76">
        <v>2386</v>
      </c>
    </row>
    <row r="40" spans="1:36">
      <c r="A40" s="58" t="s">
        <v>102</v>
      </c>
      <c r="B40" s="21"/>
      <c r="D40" s="17"/>
      <c r="E40" s="17"/>
      <c r="Q40" s="8"/>
      <c r="S40" s="78" t="s">
        <v>178</v>
      </c>
      <c r="T40" s="75"/>
      <c r="U40" s="78"/>
    </row>
    <row r="41" spans="1:36">
      <c r="A41" s="42" t="s">
        <v>75</v>
      </c>
      <c r="B41" s="21"/>
      <c r="C41" s="21"/>
      <c r="D41" s="54"/>
      <c r="E41" s="54"/>
      <c r="F41" s="21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8"/>
    </row>
    <row r="42" spans="1:36">
      <c r="A42" s="42" t="s">
        <v>79</v>
      </c>
      <c r="B42" s="51"/>
      <c r="C42" s="21"/>
      <c r="D42" s="63"/>
      <c r="E42" s="63"/>
      <c r="F42" s="2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1:36">
      <c r="A43" s="50" t="s">
        <v>80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</row>
    <row r="44" spans="1:36">
      <c r="A44" s="48" t="s">
        <v>35</v>
      </c>
      <c r="D44" s="17"/>
      <c r="E44" s="17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8"/>
      <c r="R44" s="8"/>
      <c r="S44" s="8"/>
    </row>
    <row r="45" spans="1:36">
      <c r="A45" s="58" t="s">
        <v>102</v>
      </c>
      <c r="D45" s="17"/>
      <c r="E45" s="17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8"/>
      <c r="R45" s="8"/>
      <c r="S45" s="8"/>
    </row>
    <row r="46" spans="1:36">
      <c r="A46" s="42" t="s">
        <v>75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R46" s="8"/>
      <c r="S46" s="8"/>
    </row>
    <row r="47" spans="1:36">
      <c r="A47" s="42" t="s">
        <v>79</v>
      </c>
      <c r="B47" s="51"/>
      <c r="C47" s="21"/>
      <c r="D47" s="63"/>
      <c r="E47" s="63"/>
      <c r="F47" s="21"/>
      <c r="G47" s="51"/>
      <c r="H47" s="51"/>
      <c r="I47" s="51"/>
      <c r="J47" s="51"/>
      <c r="K47" s="51"/>
      <c r="L47" s="51"/>
      <c r="M47" s="51"/>
      <c r="N47" s="51"/>
      <c r="O47" s="51"/>
      <c r="P47" s="51"/>
      <c r="R47" s="8"/>
      <c r="S47" s="8"/>
      <c r="T47" s="8"/>
      <c r="U47" s="8"/>
      <c r="V47" s="8"/>
      <c r="W47" s="8"/>
      <c r="X47" s="8"/>
    </row>
    <row r="48" spans="1:36">
      <c r="A48" s="50" t="s">
        <v>80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R48" s="8"/>
      <c r="S48" s="8"/>
      <c r="T48" s="8"/>
      <c r="U48" s="8"/>
      <c r="V48" s="8"/>
      <c r="W48" s="8"/>
      <c r="X48" s="8"/>
    </row>
    <row r="49" spans="1:24">
      <c r="A49" s="13"/>
      <c r="F49" s="21"/>
      <c r="R49" s="8"/>
      <c r="S49" s="8"/>
      <c r="T49" s="8"/>
      <c r="U49" s="8"/>
      <c r="V49" s="8"/>
      <c r="W49" s="8"/>
      <c r="X49" s="8"/>
    </row>
    <row r="50" spans="1:24">
      <c r="A50" s="13"/>
      <c r="F50" s="21"/>
      <c r="R50" s="8"/>
      <c r="S50" s="8"/>
      <c r="T50" s="8"/>
      <c r="U50" s="8"/>
      <c r="V50" s="8"/>
      <c r="W50" s="8"/>
      <c r="X50" s="8"/>
    </row>
    <row r="51" spans="1:24">
      <c r="A51" s="13"/>
      <c r="F51" s="21"/>
      <c r="R51" s="8"/>
      <c r="S51" s="8"/>
      <c r="T51" s="8"/>
      <c r="U51" s="8"/>
      <c r="V51" s="8"/>
      <c r="W51" s="8"/>
      <c r="X51" s="8"/>
    </row>
    <row r="52" spans="1:24">
      <c r="A52" s="13"/>
      <c r="F52" s="21"/>
      <c r="R52" s="8"/>
      <c r="S52" s="8"/>
      <c r="T52" s="8"/>
      <c r="U52" s="8"/>
      <c r="V52" s="8"/>
      <c r="W52" s="8"/>
      <c r="X52" s="8"/>
    </row>
    <row r="53" spans="1:24" ht="18">
      <c r="A53" s="35" t="s">
        <v>18</v>
      </c>
      <c r="F53" s="21"/>
      <c r="R53" s="8"/>
      <c r="S53" s="8"/>
      <c r="T53" s="8"/>
      <c r="U53" s="8"/>
      <c r="V53" s="8"/>
      <c r="W53" s="8"/>
      <c r="X53" s="8"/>
    </row>
    <row r="54" spans="1:24">
      <c r="A54" s="43" t="s">
        <v>76</v>
      </c>
      <c r="F54" s="21"/>
      <c r="R54" s="8"/>
      <c r="S54" s="8"/>
      <c r="T54" s="8"/>
      <c r="U54" s="8"/>
      <c r="V54" s="8"/>
      <c r="W54" s="8"/>
      <c r="X54" s="8"/>
    </row>
    <row r="55" spans="1:24">
      <c r="A55" s="58" t="s">
        <v>102</v>
      </c>
      <c r="E55" s="8"/>
      <c r="F55" s="21"/>
      <c r="R55" s="8"/>
      <c r="S55" s="8"/>
      <c r="T55" s="8"/>
      <c r="U55" s="8"/>
      <c r="V55" s="8"/>
      <c r="W55" s="8"/>
      <c r="X55" s="8"/>
    </row>
    <row r="56" spans="1:24">
      <c r="A56" s="49" t="s">
        <v>75</v>
      </c>
      <c r="B56" s="55"/>
      <c r="C56" s="55"/>
      <c r="D56" s="55"/>
      <c r="E56" s="55"/>
      <c r="F56" s="21"/>
      <c r="G56" s="37"/>
      <c r="H56" s="37"/>
      <c r="I56" s="37"/>
      <c r="J56" s="37"/>
      <c r="K56" s="37"/>
      <c r="L56" s="37"/>
      <c r="M56" s="37"/>
      <c r="N56" s="37"/>
      <c r="O56" s="37"/>
      <c r="P56" s="37"/>
      <c r="R56" s="8"/>
      <c r="S56" s="8"/>
      <c r="T56" s="8"/>
      <c r="U56" s="8"/>
      <c r="V56" s="8"/>
      <c r="W56" s="8"/>
      <c r="X56" s="8"/>
    </row>
    <row r="57" spans="1:24">
      <c r="A57" s="49" t="s">
        <v>79</v>
      </c>
      <c r="B57" s="51"/>
      <c r="D57" s="63"/>
      <c r="E57" s="63"/>
      <c r="F57" s="21"/>
      <c r="G57" s="51"/>
      <c r="H57" s="51"/>
      <c r="I57" s="51"/>
      <c r="J57" s="51"/>
      <c r="K57" s="51"/>
      <c r="L57" s="51"/>
      <c r="M57" s="51"/>
      <c r="N57" s="51"/>
      <c r="O57" s="51"/>
      <c r="P57" s="51"/>
      <c r="R57" s="8"/>
      <c r="S57" s="8"/>
      <c r="T57" s="8"/>
      <c r="U57" s="8"/>
      <c r="V57" s="8"/>
      <c r="W57" s="8"/>
      <c r="X57" s="8"/>
    </row>
    <row r="58" spans="1:24">
      <c r="A58" s="42" t="s">
        <v>80</v>
      </c>
      <c r="F58" s="21"/>
      <c r="G58" s="46"/>
      <c r="H58" s="46"/>
      <c r="I58" s="46"/>
      <c r="J58" s="46"/>
      <c r="K58" s="46"/>
      <c r="L58" s="46"/>
      <c r="M58" s="46"/>
      <c r="N58" s="46"/>
      <c r="O58" s="46"/>
      <c r="P58" s="46"/>
      <c r="R58" s="8"/>
      <c r="S58" s="8"/>
      <c r="T58" s="8"/>
      <c r="U58" s="8"/>
      <c r="V58" s="8"/>
      <c r="W58" s="8"/>
      <c r="X58" s="8"/>
    </row>
    <row r="59" spans="1:24">
      <c r="A59" s="43" t="s">
        <v>77</v>
      </c>
      <c r="F59" s="21"/>
      <c r="G59" s="38"/>
      <c r="H59" s="38"/>
      <c r="I59" s="38"/>
      <c r="J59" s="38"/>
      <c r="K59" s="38"/>
      <c r="L59" s="38"/>
      <c r="M59" s="38"/>
      <c r="N59" s="38"/>
      <c r="O59" s="38"/>
      <c r="P59" s="38"/>
      <c r="R59" s="8"/>
      <c r="S59" s="8"/>
      <c r="T59" s="8"/>
      <c r="U59" s="8"/>
      <c r="V59" s="8"/>
      <c r="W59" s="8"/>
      <c r="X59" s="8"/>
    </row>
    <row r="60" spans="1:24">
      <c r="A60" s="58" t="s">
        <v>102</v>
      </c>
      <c r="E60" s="8"/>
      <c r="F60" s="21"/>
      <c r="G60" s="38"/>
      <c r="H60" s="38"/>
      <c r="I60" s="38"/>
      <c r="J60" s="38"/>
      <c r="K60" s="38"/>
      <c r="L60" s="38"/>
      <c r="M60" s="38"/>
      <c r="N60" s="38"/>
      <c r="O60" s="38"/>
      <c r="P60" s="38"/>
      <c r="R60" s="8"/>
      <c r="S60" s="8"/>
      <c r="T60" s="8"/>
      <c r="U60" s="8"/>
      <c r="V60" s="8"/>
      <c r="W60" s="8"/>
      <c r="X60" s="8"/>
    </row>
    <row r="61" spans="1:24">
      <c r="A61" s="49" t="s">
        <v>75</v>
      </c>
      <c r="B61" s="55"/>
      <c r="C61" s="55"/>
      <c r="D61" s="55"/>
      <c r="E61" s="55"/>
      <c r="F61" s="21"/>
      <c r="G61" s="37"/>
      <c r="H61" s="37"/>
      <c r="I61" s="37"/>
      <c r="J61" s="37"/>
      <c r="K61" s="37"/>
      <c r="L61" s="37"/>
      <c r="M61" s="37"/>
      <c r="N61" s="37"/>
      <c r="O61" s="37"/>
      <c r="P61" s="37"/>
      <c r="R61" s="8"/>
      <c r="S61" s="8"/>
      <c r="T61" s="8"/>
      <c r="U61" s="8"/>
      <c r="V61" s="8"/>
      <c r="W61" s="8"/>
      <c r="X61" s="8"/>
    </row>
    <row r="62" spans="1:24">
      <c r="A62" s="49" t="s">
        <v>79</v>
      </c>
      <c r="B62" s="51"/>
      <c r="D62" s="63"/>
      <c r="E62" s="63"/>
      <c r="F62" s="21"/>
      <c r="G62" s="51"/>
      <c r="H62" s="51"/>
      <c r="I62" s="51"/>
      <c r="J62" s="51"/>
      <c r="K62" s="51"/>
      <c r="L62" s="51"/>
      <c r="M62" s="51"/>
      <c r="N62" s="51"/>
      <c r="O62" s="51"/>
      <c r="P62" s="51"/>
      <c r="R62" s="8"/>
      <c r="S62" s="8"/>
      <c r="T62" s="8"/>
      <c r="U62" s="8"/>
      <c r="V62" s="8"/>
      <c r="W62" s="8"/>
      <c r="X62" s="8"/>
    </row>
    <row r="63" spans="1:24">
      <c r="A63" s="42" t="s">
        <v>80</v>
      </c>
      <c r="F63" s="21"/>
      <c r="G63" s="46"/>
      <c r="H63" s="46"/>
      <c r="I63" s="46"/>
      <c r="J63" s="46"/>
      <c r="K63" s="46"/>
      <c r="L63" s="46"/>
      <c r="M63" s="46"/>
      <c r="N63" s="46"/>
      <c r="O63" s="46"/>
      <c r="P63" s="46"/>
      <c r="R63" s="8"/>
      <c r="S63" s="8"/>
      <c r="T63" s="8"/>
      <c r="U63" s="8"/>
      <c r="V63" s="8"/>
      <c r="W63" s="8"/>
      <c r="X63" s="8"/>
    </row>
    <row r="64" spans="1:24">
      <c r="A64" s="43" t="s">
        <v>78</v>
      </c>
      <c r="F64" s="21"/>
      <c r="G64" s="38"/>
      <c r="H64" s="38"/>
      <c r="I64" s="38"/>
      <c r="J64" s="38"/>
      <c r="K64" s="38"/>
      <c r="L64" s="38"/>
      <c r="M64" s="38"/>
      <c r="N64" s="38"/>
      <c r="O64" s="38"/>
      <c r="P64" s="38"/>
      <c r="T64" s="8"/>
      <c r="U64" s="8"/>
      <c r="V64" s="8"/>
      <c r="W64" s="8"/>
      <c r="X64" s="8"/>
    </row>
    <row r="65" spans="1:24">
      <c r="A65" s="58" t="s">
        <v>102</v>
      </c>
      <c r="E65" s="8"/>
      <c r="F65" s="21"/>
      <c r="G65" s="38"/>
      <c r="H65" s="38"/>
      <c r="I65" s="38"/>
      <c r="J65" s="38"/>
      <c r="K65" s="38"/>
      <c r="L65" s="38"/>
      <c r="M65" s="38"/>
      <c r="N65" s="38"/>
      <c r="O65" s="38"/>
      <c r="P65" s="38"/>
      <c r="T65" s="8"/>
      <c r="U65" s="8"/>
      <c r="V65" s="8"/>
      <c r="W65" s="8"/>
      <c r="X65" s="8"/>
    </row>
    <row r="66" spans="1:24">
      <c r="A66" s="49" t="s">
        <v>75</v>
      </c>
      <c r="B66" s="55"/>
      <c r="C66" s="55"/>
      <c r="D66" s="55"/>
      <c r="E66" s="55"/>
      <c r="F66" s="21"/>
      <c r="G66" s="37"/>
      <c r="H66" s="37"/>
      <c r="I66" s="37"/>
      <c r="J66" s="37"/>
      <c r="K66" s="37"/>
      <c r="L66" s="37"/>
      <c r="M66" s="37"/>
      <c r="N66" s="37"/>
      <c r="O66" s="37"/>
      <c r="P66" s="37"/>
      <c r="T66" s="8"/>
      <c r="U66" s="8"/>
      <c r="V66" s="8"/>
      <c r="W66" s="8"/>
      <c r="X66" s="8"/>
    </row>
    <row r="67" spans="1:24">
      <c r="A67" s="49" t="s">
        <v>79</v>
      </c>
      <c r="B67" s="51"/>
      <c r="D67" s="63"/>
      <c r="E67" s="63"/>
      <c r="F67" s="21"/>
      <c r="G67" s="51"/>
      <c r="H67" s="51"/>
      <c r="I67" s="51"/>
      <c r="J67" s="51"/>
      <c r="K67" s="51"/>
      <c r="L67" s="51"/>
      <c r="M67" s="51"/>
      <c r="N67" s="51"/>
      <c r="O67" s="51"/>
      <c r="P67" s="51"/>
      <c r="T67" s="8"/>
      <c r="U67" s="8"/>
      <c r="V67" s="8"/>
      <c r="W67" s="8"/>
      <c r="X67" s="8"/>
    </row>
    <row r="68" spans="1:24">
      <c r="A68" s="42" t="s">
        <v>80</v>
      </c>
      <c r="F68" s="21"/>
      <c r="G68" s="46"/>
      <c r="H68" s="46"/>
      <c r="I68" s="46"/>
      <c r="J68" s="46"/>
      <c r="K68" s="46"/>
      <c r="L68" s="46"/>
      <c r="M68" s="46"/>
      <c r="N68" s="46"/>
      <c r="O68" s="46"/>
      <c r="P68" s="46"/>
      <c r="T68" s="8"/>
      <c r="U68" s="8"/>
      <c r="V68" s="8"/>
      <c r="W68" s="8"/>
      <c r="X68" s="8"/>
    </row>
    <row r="69" spans="1:24">
      <c r="A69" s="44" t="s">
        <v>22</v>
      </c>
      <c r="F69" s="21"/>
      <c r="Q69" s="8"/>
      <c r="R69" s="8"/>
      <c r="S69" s="8"/>
      <c r="T69" s="8"/>
      <c r="U69" s="8"/>
      <c r="V69" s="8"/>
      <c r="W69" s="8"/>
      <c r="X69" s="8"/>
    </row>
    <row r="70" spans="1:24">
      <c r="A70" s="58" t="s">
        <v>102</v>
      </c>
      <c r="B70" s="56"/>
      <c r="D70" s="57"/>
      <c r="E70" s="8"/>
      <c r="F70" s="21"/>
      <c r="Q70" s="8"/>
      <c r="R70" s="8"/>
      <c r="S70" s="8"/>
      <c r="T70" s="8"/>
      <c r="U70" s="8"/>
      <c r="V70" s="8"/>
      <c r="W70" s="8"/>
      <c r="X70" s="8"/>
    </row>
    <row r="71" spans="1:24">
      <c r="A71" s="49" t="s">
        <v>75</v>
      </c>
      <c r="B71" s="55"/>
      <c r="C71" s="55"/>
      <c r="D71" s="55"/>
      <c r="E71" s="55"/>
      <c r="F71" s="21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8"/>
      <c r="R71" s="8"/>
      <c r="S71" s="8"/>
      <c r="T71" s="8"/>
      <c r="U71" s="8"/>
    </row>
    <row r="72" spans="1:24">
      <c r="A72" s="49" t="s">
        <v>79</v>
      </c>
      <c r="B72" s="56"/>
      <c r="D72" s="56"/>
      <c r="E72" s="56"/>
      <c r="F72" s="21"/>
      <c r="G72" s="51"/>
      <c r="H72" s="51"/>
      <c r="I72" s="51"/>
      <c r="J72" s="51"/>
      <c r="K72" s="51"/>
      <c r="L72" s="51"/>
      <c r="M72" s="51"/>
      <c r="N72" s="51"/>
      <c r="O72" s="51"/>
      <c r="P72" s="51"/>
    </row>
    <row r="73" spans="1:24">
      <c r="A73" s="42" t="s">
        <v>80</v>
      </c>
      <c r="F73" s="21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8"/>
      <c r="R73" s="8"/>
      <c r="S73" s="8"/>
      <c r="T73" s="8"/>
    </row>
    <row r="74" spans="1:24">
      <c r="A74" s="15" t="s">
        <v>26</v>
      </c>
      <c r="F74" s="21"/>
      <c r="Q74" s="8"/>
      <c r="R74" s="8"/>
      <c r="S74" s="8"/>
      <c r="T74" s="8"/>
    </row>
    <row r="75" spans="1:24">
      <c r="A75" s="43" t="s">
        <v>76</v>
      </c>
      <c r="D75" s="17"/>
      <c r="E75" s="17"/>
      <c r="F75" s="54"/>
      <c r="H75" s="39"/>
      <c r="I75" s="39"/>
      <c r="J75" s="39"/>
      <c r="K75" s="39"/>
      <c r="L75" s="39"/>
      <c r="M75" s="39"/>
      <c r="N75" s="39"/>
      <c r="O75" s="39"/>
      <c r="P75" s="39"/>
      <c r="Q75" s="8"/>
      <c r="R75" s="8"/>
      <c r="S75" s="8"/>
      <c r="T75" s="8"/>
    </row>
    <row r="76" spans="1:24">
      <c r="A76" s="58" t="s">
        <v>102</v>
      </c>
      <c r="D76" s="8"/>
      <c r="E76" s="17"/>
      <c r="F76" s="54"/>
      <c r="H76" s="39"/>
      <c r="I76" s="39"/>
      <c r="J76" s="39"/>
      <c r="K76" s="39"/>
      <c r="L76" s="39"/>
      <c r="M76" s="39"/>
      <c r="N76" s="39"/>
      <c r="O76" s="39"/>
      <c r="P76" s="39"/>
      <c r="Q76" s="8"/>
      <c r="R76" s="8"/>
      <c r="S76" s="8"/>
      <c r="T76" s="8"/>
    </row>
    <row r="77" spans="1:24">
      <c r="A77" s="49" t="s">
        <v>75</v>
      </c>
      <c r="B77" s="55"/>
      <c r="C77" s="55"/>
      <c r="D77" s="55"/>
      <c r="E77" s="55"/>
      <c r="F77" s="21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8"/>
      <c r="R77" s="8"/>
      <c r="S77" s="8"/>
      <c r="T77" s="8"/>
    </row>
    <row r="78" spans="1:24">
      <c r="A78" s="49" t="s">
        <v>79</v>
      </c>
      <c r="B78" s="51"/>
      <c r="D78" s="51"/>
      <c r="E78" s="51"/>
      <c r="F78" s="2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8"/>
      <c r="R78" s="8"/>
      <c r="S78" s="8"/>
      <c r="T78" s="8"/>
    </row>
    <row r="79" spans="1:24">
      <c r="A79" s="42" t="s">
        <v>80</v>
      </c>
      <c r="F79" s="21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8"/>
      <c r="R79" s="8"/>
      <c r="S79" s="8"/>
      <c r="T79" s="8"/>
    </row>
    <row r="80" spans="1:24">
      <c r="A80" s="43" t="s">
        <v>77</v>
      </c>
      <c r="D80" s="17"/>
      <c r="E80" s="17"/>
      <c r="F80" s="54"/>
      <c r="H80" s="39"/>
      <c r="I80" s="39"/>
      <c r="J80" s="39"/>
      <c r="K80" s="39"/>
      <c r="L80" s="39"/>
      <c r="M80" s="39"/>
      <c r="N80" s="39"/>
      <c r="O80" s="39"/>
      <c r="P80" s="39"/>
      <c r="Q80" s="8"/>
      <c r="R80" s="8"/>
      <c r="S80" s="8"/>
      <c r="T80" s="8"/>
    </row>
    <row r="81" spans="1:20">
      <c r="A81" s="58" t="s">
        <v>102</v>
      </c>
      <c r="D81" s="8"/>
      <c r="E81" s="8"/>
      <c r="F81" s="54"/>
      <c r="H81" s="39"/>
      <c r="I81" s="39"/>
      <c r="J81" s="39"/>
      <c r="K81" s="39"/>
      <c r="L81" s="39"/>
      <c r="M81" s="39"/>
      <c r="N81" s="39"/>
      <c r="O81" s="39"/>
      <c r="P81" s="39"/>
      <c r="Q81" s="8"/>
      <c r="R81" s="8"/>
      <c r="S81" s="8"/>
      <c r="T81" s="8"/>
    </row>
    <row r="82" spans="1:20">
      <c r="A82" s="49" t="s">
        <v>75</v>
      </c>
      <c r="B82" s="55"/>
      <c r="C82" s="55"/>
      <c r="D82" s="55"/>
      <c r="E82" s="55"/>
      <c r="F82" s="21"/>
      <c r="G82" s="32"/>
      <c r="H82" s="32"/>
      <c r="I82" s="32"/>
      <c r="J82" s="32"/>
      <c r="K82" s="32"/>
      <c r="L82" s="32"/>
      <c r="M82" s="34"/>
      <c r="N82" s="34"/>
      <c r="O82" s="34"/>
      <c r="P82" s="34"/>
      <c r="Q82" s="8"/>
      <c r="R82" s="8"/>
      <c r="S82" s="8"/>
      <c r="T82" s="8"/>
    </row>
    <row r="83" spans="1:20">
      <c r="A83" s="49" t="s">
        <v>79</v>
      </c>
      <c r="B83" s="51"/>
      <c r="D83" s="51"/>
      <c r="E83" s="51"/>
      <c r="F83" s="2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8"/>
      <c r="R83" s="8"/>
      <c r="S83" s="8"/>
      <c r="T83" s="8"/>
    </row>
    <row r="84" spans="1:20">
      <c r="A84" s="42" t="s">
        <v>80</v>
      </c>
      <c r="F84" s="21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8"/>
      <c r="R84" s="8"/>
      <c r="S84" s="8"/>
      <c r="T84" s="8"/>
    </row>
    <row r="85" spans="1:20">
      <c r="A85" s="43" t="s">
        <v>78</v>
      </c>
      <c r="D85" s="17"/>
      <c r="E85" s="17"/>
      <c r="F85" s="54"/>
      <c r="H85" s="39"/>
      <c r="I85" s="39"/>
      <c r="J85" s="39"/>
      <c r="K85" s="39"/>
      <c r="L85" s="39"/>
      <c r="M85" s="39"/>
      <c r="N85" s="39"/>
      <c r="O85" s="39"/>
      <c r="P85" s="39"/>
    </row>
    <row r="86" spans="1:20">
      <c r="A86" s="58" t="s">
        <v>102</v>
      </c>
      <c r="D86" s="8"/>
      <c r="E86" s="8"/>
      <c r="F86" s="54"/>
      <c r="H86" s="39"/>
      <c r="I86" s="39"/>
      <c r="J86" s="39"/>
      <c r="K86" s="39"/>
      <c r="L86" s="39"/>
      <c r="M86" s="39"/>
      <c r="N86" s="39"/>
      <c r="O86" s="39"/>
      <c r="P86" s="39"/>
    </row>
    <row r="87" spans="1:20">
      <c r="A87" s="49" t="s">
        <v>75</v>
      </c>
      <c r="B87" s="55"/>
      <c r="C87" s="55"/>
      <c r="D87" s="55"/>
      <c r="E87" s="55"/>
      <c r="F87" s="21"/>
      <c r="G87" s="32"/>
      <c r="H87" s="32"/>
      <c r="I87" s="32"/>
      <c r="J87" s="90"/>
      <c r="K87" s="32"/>
      <c r="L87" s="32"/>
      <c r="M87" s="34"/>
      <c r="N87" s="34"/>
      <c r="O87" s="34"/>
      <c r="P87" s="34"/>
    </row>
    <row r="88" spans="1:20">
      <c r="A88" s="49" t="s">
        <v>79</v>
      </c>
      <c r="B88" s="51"/>
      <c r="C88" s="21"/>
      <c r="D88" s="63"/>
      <c r="E88" s="63"/>
      <c r="F88" s="21"/>
      <c r="G88" s="51"/>
      <c r="H88" s="51"/>
      <c r="I88" s="51"/>
      <c r="J88" s="51"/>
      <c r="K88" s="51"/>
      <c r="L88" s="51"/>
      <c r="M88" s="51"/>
      <c r="N88" s="51"/>
      <c r="O88" s="51"/>
      <c r="P88" s="51"/>
    </row>
    <row r="89" spans="1:20">
      <c r="A89" s="42" t="s">
        <v>80</v>
      </c>
      <c r="B89" s="21"/>
      <c r="C89" s="21"/>
      <c r="D89" s="21"/>
      <c r="E89" s="21"/>
      <c r="F89" s="21"/>
      <c r="G89" s="47"/>
      <c r="H89" s="47"/>
      <c r="I89" s="47"/>
      <c r="J89" s="47"/>
      <c r="K89" s="47"/>
      <c r="L89" s="47"/>
      <c r="M89" s="47"/>
      <c r="N89" s="47"/>
      <c r="O89" s="47"/>
      <c r="P89" s="47"/>
    </row>
    <row r="90" spans="1:20">
      <c r="A90" s="44" t="s">
        <v>22</v>
      </c>
      <c r="B90" s="21"/>
      <c r="C90" s="21"/>
      <c r="D90" s="54"/>
      <c r="E90" s="54"/>
      <c r="F90" s="54"/>
      <c r="H90" s="39"/>
      <c r="I90" s="39"/>
      <c r="J90" s="39"/>
      <c r="K90" s="39"/>
      <c r="L90" s="39"/>
      <c r="M90" s="39"/>
      <c r="N90" s="39"/>
      <c r="O90" s="39"/>
      <c r="P90" s="39"/>
    </row>
    <row r="91" spans="1:20">
      <c r="A91" s="58" t="s">
        <v>102</v>
      </c>
      <c r="B91" s="66"/>
      <c r="C91" s="21"/>
      <c r="D91" s="55"/>
      <c r="E91" s="55"/>
      <c r="F91" s="54"/>
      <c r="H91" s="39"/>
      <c r="I91" s="39"/>
      <c r="J91" s="39"/>
      <c r="K91" s="39"/>
      <c r="L91" s="39"/>
      <c r="M91" s="39"/>
      <c r="N91" s="39"/>
      <c r="O91" s="39"/>
      <c r="P91" s="39"/>
    </row>
    <row r="92" spans="1:20">
      <c r="A92" s="49" t="s">
        <v>75</v>
      </c>
      <c r="B92" s="55"/>
      <c r="C92" s="55"/>
      <c r="D92" s="55"/>
      <c r="E92" s="55"/>
      <c r="F92" s="54"/>
      <c r="G92" s="32"/>
      <c r="H92" s="32"/>
      <c r="I92" s="32"/>
      <c r="J92" s="32"/>
      <c r="K92" s="32"/>
      <c r="L92" s="32"/>
      <c r="M92" s="34"/>
      <c r="N92" s="34"/>
      <c r="O92" s="34"/>
      <c r="P92" s="34"/>
    </row>
    <row r="93" spans="1:20">
      <c r="A93" s="49" t="s">
        <v>79</v>
      </c>
      <c r="B93" s="66"/>
      <c r="C93" s="21"/>
      <c r="D93" s="66"/>
      <c r="E93" s="66"/>
      <c r="F93" s="54"/>
      <c r="G93" s="51"/>
      <c r="H93" s="51"/>
      <c r="I93" s="51"/>
      <c r="J93" s="51"/>
      <c r="K93" s="51"/>
      <c r="L93" s="51"/>
      <c r="M93" s="51"/>
      <c r="N93" s="51"/>
      <c r="O93" s="51"/>
      <c r="P93" s="51"/>
    </row>
    <row r="94" spans="1:20">
      <c r="A94" s="42" t="s">
        <v>80</v>
      </c>
      <c r="B94" s="21"/>
      <c r="C94" s="21"/>
      <c r="D94" s="54"/>
      <c r="E94" s="54"/>
      <c r="F94" s="54"/>
      <c r="G94" s="47"/>
      <c r="H94" s="47"/>
      <c r="I94" s="47"/>
      <c r="J94" s="47"/>
      <c r="K94" s="47"/>
      <c r="L94" s="47"/>
      <c r="M94" s="47"/>
      <c r="N94" s="47"/>
      <c r="O94" s="47"/>
      <c r="P94" s="47"/>
    </row>
    <row r="95" spans="1:20">
      <c r="B95" s="21"/>
      <c r="C95" s="21"/>
      <c r="D95" s="21"/>
      <c r="E95" s="21"/>
      <c r="F95" s="21"/>
    </row>
    <row r="96" spans="1:20">
      <c r="B96" s="21"/>
      <c r="C96" s="21"/>
      <c r="D96" s="21"/>
      <c r="E96" s="21"/>
      <c r="F96" s="21"/>
    </row>
    <row r="98" spans="9:12">
      <c r="I98" s="38"/>
      <c r="J98" s="38"/>
      <c r="K98" s="38"/>
      <c r="L98" s="38"/>
    </row>
  </sheetData>
  <mergeCells count="2">
    <mergeCell ref="D1:E1"/>
    <mergeCell ref="G1:P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FBC7-7A01-284D-A03B-BE342E59CEBE}">
  <sheetPr>
    <tabColor rgb="FF00B050"/>
  </sheetPr>
  <dimension ref="A1:AH38"/>
  <sheetViews>
    <sheetView zoomScale="94" workbookViewId="0">
      <selection activeCell="P4" sqref="P4"/>
    </sheetView>
  </sheetViews>
  <sheetFormatPr defaultColWidth="9.3515625" defaultRowHeight="15.7"/>
  <cols>
    <col min="1" max="1" width="36.8203125" style="11" customWidth="1"/>
    <col min="2" max="2" width="11.3515625" style="11" customWidth="1"/>
    <col min="3" max="3" width="6" style="11" customWidth="1"/>
    <col min="4" max="4" width="13.17578125" style="11" customWidth="1"/>
    <col min="5" max="5" width="11.8203125" style="11" customWidth="1"/>
    <col min="6" max="6" width="9.64453125" style="11" customWidth="1"/>
    <col min="7" max="16" width="13.46875" style="36" bestFit="1" customWidth="1"/>
    <col min="17" max="18" width="9.3515625" style="11"/>
    <col min="19" max="19" width="15.46875" style="11" customWidth="1"/>
    <col min="20" max="20" width="9.3515625" style="11"/>
    <col min="21" max="21" width="11.64453125" style="11" bestFit="1" customWidth="1"/>
    <col min="22" max="22" width="16.46875" style="11" bestFit="1" customWidth="1"/>
    <col min="23" max="23" width="14.8203125" style="11" bestFit="1" customWidth="1"/>
    <col min="24" max="16384" width="9.3515625" style="11"/>
  </cols>
  <sheetData>
    <row r="1" spans="1:34">
      <c r="B1" s="22" t="s">
        <v>53</v>
      </c>
      <c r="C1" s="22"/>
      <c r="D1" s="93" t="s">
        <v>23</v>
      </c>
      <c r="E1" s="91"/>
      <c r="F1" s="23"/>
      <c r="G1" s="92" t="s">
        <v>25</v>
      </c>
      <c r="H1" s="92"/>
      <c r="I1" s="92"/>
      <c r="J1" s="92"/>
      <c r="K1" s="92"/>
      <c r="L1" s="92"/>
      <c r="M1" s="92"/>
      <c r="N1" s="92"/>
      <c r="O1" s="92"/>
      <c r="P1" s="92"/>
    </row>
    <row r="2" spans="1:34">
      <c r="A2" s="1" t="s">
        <v>0</v>
      </c>
      <c r="B2" s="24" t="s">
        <v>54</v>
      </c>
      <c r="C2" s="24"/>
      <c r="D2" s="12" t="s">
        <v>27</v>
      </c>
      <c r="E2" s="12" t="s">
        <v>28</v>
      </c>
      <c r="F2" s="12"/>
      <c r="G2" s="40" t="s">
        <v>1</v>
      </c>
      <c r="H2" s="40" t="s">
        <v>2</v>
      </c>
      <c r="I2" s="40" t="s">
        <v>3</v>
      </c>
      <c r="J2" s="40" t="s">
        <v>4</v>
      </c>
      <c r="K2" s="40" t="s">
        <v>5</v>
      </c>
      <c r="L2" s="40" t="s">
        <v>6</v>
      </c>
      <c r="M2" s="40" t="s">
        <v>7</v>
      </c>
      <c r="N2" s="40" t="s">
        <v>8</v>
      </c>
      <c r="O2" s="40" t="s">
        <v>9</v>
      </c>
      <c r="P2" s="40" t="s">
        <v>10</v>
      </c>
      <c r="U2" s="8"/>
      <c r="V2" s="8"/>
      <c r="W2" s="8"/>
      <c r="X2" s="8"/>
      <c r="AA2" s="8"/>
      <c r="AB2" s="8"/>
      <c r="AC2" s="8"/>
      <c r="AD2" s="8"/>
    </row>
    <row r="3" spans="1:34" ht="17" customHeight="1">
      <c r="A3" s="68" t="s">
        <v>137</v>
      </c>
      <c r="B3" s="63">
        <v>14.713979999999999</v>
      </c>
      <c r="C3" s="21">
        <f>(B3+D3)/2</f>
        <v>14.147355000000001</v>
      </c>
      <c r="D3" s="63">
        <v>13.580730000000001</v>
      </c>
      <c r="E3" s="63">
        <v>13.48822</v>
      </c>
      <c r="F3" s="21">
        <f>(E3+G3)/2</f>
        <v>13.339880000000001</v>
      </c>
      <c r="G3" s="8">
        <v>13.19154</v>
      </c>
      <c r="H3" s="8">
        <v>12.52542</v>
      </c>
      <c r="I3" s="8">
        <v>12.73157</v>
      </c>
      <c r="J3" s="8">
        <v>12.411910000000001</v>
      </c>
      <c r="K3" s="8">
        <v>12.37703</v>
      </c>
      <c r="L3" s="8">
        <v>12.3072</v>
      </c>
      <c r="M3" s="8">
        <v>12.380739999999999</v>
      </c>
      <c r="N3" s="8">
        <v>12.37642</v>
      </c>
      <c r="O3" s="8">
        <v>12.495279999999999</v>
      </c>
      <c r="P3" s="8">
        <v>12.55397</v>
      </c>
      <c r="R3" s="52" t="s">
        <v>75</v>
      </c>
      <c r="U3" s="8"/>
      <c r="V3" s="8"/>
      <c r="W3" s="8"/>
      <c r="X3" s="8"/>
      <c r="AA3" s="8"/>
      <c r="AB3" s="8"/>
      <c r="AC3" s="8"/>
      <c r="AD3" s="8"/>
    </row>
    <row r="4" spans="1:34">
      <c r="A4" s="68" t="s">
        <v>136</v>
      </c>
      <c r="B4" s="63">
        <v>14.56664</v>
      </c>
      <c r="C4" s="21">
        <f>(B4+D4)/2</f>
        <v>13.988645</v>
      </c>
      <c r="D4" s="63">
        <v>13.41065</v>
      </c>
      <c r="E4" s="63">
        <v>13.32701</v>
      </c>
      <c r="F4" s="21">
        <f>(E4+G4)/2</f>
        <v>13.29111</v>
      </c>
      <c r="G4" s="8">
        <v>13.25521</v>
      </c>
      <c r="H4" s="8">
        <v>12.844469999999999</v>
      </c>
      <c r="I4" s="8">
        <v>12.87027</v>
      </c>
      <c r="J4" s="8">
        <v>12.58384</v>
      </c>
      <c r="K4" s="8">
        <v>12.543380000000001</v>
      </c>
      <c r="L4" s="8">
        <v>12.3072</v>
      </c>
      <c r="M4" s="8">
        <v>12.33254</v>
      </c>
      <c r="N4" s="8">
        <v>12.21552</v>
      </c>
      <c r="O4" s="8">
        <v>12.307980000000001</v>
      </c>
      <c r="P4" s="8">
        <v>12.189909999999999</v>
      </c>
      <c r="Q4" s="8"/>
      <c r="R4" s="8"/>
      <c r="S4" s="8"/>
      <c r="T4" s="8"/>
      <c r="U4" s="8"/>
      <c r="V4" s="8"/>
      <c r="W4" s="8"/>
      <c r="X4" s="8"/>
      <c r="AA4" s="8"/>
      <c r="AB4" s="8"/>
      <c r="AC4" s="8"/>
      <c r="AD4" s="8"/>
    </row>
    <row r="5" spans="1:34">
      <c r="A5" s="68"/>
      <c r="B5" s="63"/>
      <c r="C5" s="21"/>
      <c r="D5" s="63"/>
      <c r="E5" s="63"/>
      <c r="F5" s="2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AA5" s="8"/>
      <c r="AB5" s="8"/>
      <c r="AC5" s="8"/>
      <c r="AD5" s="8"/>
    </row>
    <row r="6" spans="1:34" ht="18">
      <c r="A6" s="35" t="s">
        <v>13</v>
      </c>
      <c r="F6" s="8"/>
      <c r="Q6" s="8"/>
      <c r="R6" s="8"/>
      <c r="S6" s="5"/>
      <c r="T6" s="5" t="s">
        <v>54</v>
      </c>
      <c r="U6" s="5"/>
      <c r="V6" s="67" t="s">
        <v>24</v>
      </c>
      <c r="W6" s="67" t="s">
        <v>45</v>
      </c>
      <c r="X6" s="67"/>
      <c r="Y6" s="67" t="s">
        <v>51</v>
      </c>
      <c r="Z6" s="67" t="s">
        <v>46</v>
      </c>
      <c r="AA6" s="67" t="s">
        <v>47</v>
      </c>
      <c r="AB6" s="67" t="s">
        <v>48</v>
      </c>
      <c r="AC6" s="67" t="s">
        <v>49</v>
      </c>
      <c r="AD6" s="67" t="s">
        <v>30</v>
      </c>
      <c r="AE6" s="67" t="s">
        <v>42</v>
      </c>
      <c r="AF6" s="67" t="s">
        <v>43</v>
      </c>
      <c r="AG6" s="67" t="s">
        <v>44</v>
      </c>
      <c r="AH6" s="67" t="s">
        <v>31</v>
      </c>
    </row>
    <row r="7" spans="1:34">
      <c r="A7" s="45" t="s">
        <v>32</v>
      </c>
      <c r="B7" s="51">
        <v>15.139860000000001</v>
      </c>
      <c r="D7" s="8">
        <v>14.535539999999999</v>
      </c>
      <c r="E7" s="8">
        <v>14.56068</v>
      </c>
      <c r="F7" s="53"/>
      <c r="G7" s="8">
        <v>14.493510000000001</v>
      </c>
      <c r="H7" s="8">
        <v>14.493510000000001</v>
      </c>
      <c r="I7" s="8">
        <v>13.690149999999999</v>
      </c>
      <c r="J7" s="8">
        <v>13.71485</v>
      </c>
      <c r="K7" s="8">
        <v>13.455859999999999</v>
      </c>
      <c r="L7" s="8">
        <v>13.25872</v>
      </c>
      <c r="M7" s="8">
        <v>12.928369999999999</v>
      </c>
      <c r="N7" s="8">
        <v>13.06048</v>
      </c>
      <c r="O7" s="8">
        <v>12.892609999999999</v>
      </c>
      <c r="P7" s="8">
        <v>13.268750000000001</v>
      </c>
      <c r="Q7" s="8"/>
      <c r="R7" s="8"/>
      <c r="S7" s="4" t="s">
        <v>38</v>
      </c>
      <c r="T7" s="8">
        <v>50.177419999999998</v>
      </c>
      <c r="U7" s="4"/>
      <c r="V7" s="8"/>
      <c r="W7" s="8"/>
      <c r="X7" s="2"/>
      <c r="Y7" s="8">
        <v>51.484479999999998</v>
      </c>
      <c r="Z7" s="8"/>
      <c r="AA7" s="8"/>
      <c r="AB7" s="8"/>
      <c r="AC7" s="8"/>
      <c r="AD7" s="8"/>
      <c r="AE7" s="8"/>
      <c r="AF7" s="8"/>
      <c r="AG7" s="8"/>
      <c r="AH7" s="8"/>
    </row>
    <row r="8" spans="1:34">
      <c r="A8" s="43" t="s">
        <v>33</v>
      </c>
      <c r="B8" s="8">
        <v>14.71162</v>
      </c>
      <c r="D8" s="8">
        <v>13.260059999999999</v>
      </c>
      <c r="E8" s="8">
        <v>13.371079999999999</v>
      </c>
      <c r="F8" s="53"/>
      <c r="G8" s="8">
        <v>13.54227</v>
      </c>
      <c r="H8" s="8">
        <v>13.54227</v>
      </c>
      <c r="I8" s="8">
        <v>13.05644</v>
      </c>
      <c r="J8" s="8">
        <v>12.73132</v>
      </c>
      <c r="K8" s="8">
        <v>12.925549999999999</v>
      </c>
      <c r="L8" s="8">
        <v>12.855320000000001</v>
      </c>
      <c r="M8" s="8">
        <v>12.6791</v>
      </c>
      <c r="N8" s="8">
        <v>12.94187</v>
      </c>
      <c r="O8" s="8">
        <v>12.9107</v>
      </c>
      <c r="P8" s="8">
        <v>13.173360000000001</v>
      </c>
      <c r="Q8" s="8"/>
      <c r="R8" s="8"/>
      <c r="S8" s="8"/>
      <c r="T8" s="8"/>
      <c r="U8" s="8"/>
    </row>
    <row r="9" spans="1:34">
      <c r="A9" s="45" t="s">
        <v>35</v>
      </c>
      <c r="B9" s="8">
        <v>13.880420000000001</v>
      </c>
      <c r="D9" s="8">
        <v>12.82776</v>
      </c>
      <c r="E9" s="8">
        <v>12.705120000000001</v>
      </c>
      <c r="F9" s="21"/>
      <c r="G9" s="8">
        <v>11.306660000000001</v>
      </c>
      <c r="H9" s="8">
        <v>11.306660000000001</v>
      </c>
      <c r="I9" s="8">
        <v>11.616110000000001</v>
      </c>
      <c r="J9" s="8">
        <v>11.495559999999999</v>
      </c>
      <c r="K9" s="8">
        <v>11.123950000000001</v>
      </c>
      <c r="L9" s="8">
        <v>10.97683</v>
      </c>
      <c r="M9" s="8">
        <v>11.542870000000001</v>
      </c>
      <c r="N9" s="8">
        <v>11.23723</v>
      </c>
      <c r="O9" s="8">
        <v>11.66015</v>
      </c>
      <c r="P9" s="8">
        <v>11.73066</v>
      </c>
      <c r="Q9" s="8"/>
      <c r="R9" s="8"/>
      <c r="S9" s="8" t="s">
        <v>148</v>
      </c>
      <c r="T9" s="69" t="s">
        <v>142</v>
      </c>
      <c r="U9" s="8">
        <v>0</v>
      </c>
      <c r="V9" s="8">
        <v>0</v>
      </c>
      <c r="W9" s="11">
        <v>0</v>
      </c>
      <c r="X9" s="11">
        <v>0</v>
      </c>
      <c r="Y9" s="11">
        <v>0</v>
      </c>
      <c r="Z9" s="8">
        <v>0</v>
      </c>
      <c r="AA9" s="8">
        <v>0</v>
      </c>
      <c r="AB9" s="8">
        <v>0</v>
      </c>
      <c r="AC9" s="11">
        <v>0</v>
      </c>
      <c r="AD9" s="8">
        <v>0</v>
      </c>
      <c r="AE9" s="8">
        <v>0</v>
      </c>
      <c r="AF9" s="11">
        <v>0</v>
      </c>
      <c r="AG9" s="8">
        <v>0</v>
      </c>
      <c r="AH9" s="8"/>
    </row>
    <row r="10" spans="1:34">
      <c r="A10" s="45"/>
      <c r="B10" s="8"/>
      <c r="D10" s="8"/>
      <c r="E10" s="8"/>
      <c r="F10" s="2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69"/>
      <c r="U10" s="8"/>
      <c r="V10" s="8"/>
      <c r="Z10" s="8"/>
      <c r="AA10" s="8"/>
      <c r="AB10" s="8"/>
      <c r="AD10" s="8"/>
      <c r="AE10" s="8"/>
      <c r="AG10" s="8"/>
      <c r="AH10" s="8"/>
    </row>
    <row r="11" spans="1:34">
      <c r="A11" s="26" t="s">
        <v>26</v>
      </c>
      <c r="F11" s="21"/>
      <c r="Q11" s="8"/>
      <c r="R11" s="8"/>
      <c r="S11" s="8"/>
      <c r="T11" s="69" t="s">
        <v>143</v>
      </c>
      <c r="U11" s="11">
        <v>5843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4">
      <c r="D12" s="17"/>
      <c r="E12" s="17"/>
      <c r="F12" s="54"/>
      <c r="Q12" s="8"/>
      <c r="R12" s="8"/>
      <c r="S12" s="8"/>
      <c r="T12" s="69" t="s">
        <v>144</v>
      </c>
      <c r="U12" s="11">
        <v>9313</v>
      </c>
      <c r="V12" s="11">
        <v>602</v>
      </c>
      <c r="W12" s="11">
        <v>418</v>
      </c>
      <c r="X12" s="11">
        <v>294</v>
      </c>
      <c r="Y12" s="11">
        <v>246</v>
      </c>
      <c r="Z12" s="11">
        <v>204</v>
      </c>
      <c r="AA12" s="11">
        <v>152</v>
      </c>
      <c r="AB12" s="11">
        <v>230</v>
      </c>
      <c r="AC12" s="11">
        <v>225</v>
      </c>
      <c r="AD12" s="11">
        <v>285</v>
      </c>
      <c r="AE12" s="11">
        <v>183</v>
      </c>
      <c r="AF12" s="11">
        <v>214</v>
      </c>
      <c r="AG12" s="11">
        <v>277</v>
      </c>
    </row>
    <row r="13" spans="1:34">
      <c r="A13" s="48" t="s">
        <v>32</v>
      </c>
      <c r="B13" s="51">
        <v>14.988239999999999</v>
      </c>
      <c r="C13" s="21"/>
      <c r="D13" s="8">
        <v>14.390510000000001</v>
      </c>
      <c r="E13" s="8">
        <v>14.40052</v>
      </c>
      <c r="F13" s="21"/>
      <c r="G13" s="8">
        <v>14.494870000000001</v>
      </c>
      <c r="H13" s="8">
        <v>14.494870000000001</v>
      </c>
      <c r="I13" s="8">
        <v>13.82034</v>
      </c>
      <c r="J13" s="8">
        <v>13.87745</v>
      </c>
      <c r="K13" s="8">
        <v>13.619300000000001</v>
      </c>
      <c r="L13" s="8">
        <v>13.25872</v>
      </c>
      <c r="M13" s="8">
        <v>12.91207</v>
      </c>
      <c r="N13" s="8">
        <v>12.90156</v>
      </c>
      <c r="O13" s="8">
        <v>12.739890000000001</v>
      </c>
      <c r="P13" s="8">
        <v>12.867699999999999</v>
      </c>
      <c r="Q13" s="8"/>
      <c r="R13" s="8"/>
      <c r="S13" s="8"/>
      <c r="T13" s="8" t="s">
        <v>145</v>
      </c>
      <c r="U13" s="11">
        <v>5843</v>
      </c>
      <c r="V13" s="11">
        <v>581</v>
      </c>
      <c r="W13" s="11">
        <v>397</v>
      </c>
      <c r="X13" s="11">
        <v>292</v>
      </c>
      <c r="Y13" s="11">
        <v>246</v>
      </c>
      <c r="Z13" s="11">
        <v>204</v>
      </c>
      <c r="AA13" s="11">
        <v>152</v>
      </c>
      <c r="AB13" s="11">
        <v>230</v>
      </c>
      <c r="AC13" s="11">
        <v>225</v>
      </c>
      <c r="AD13" s="11">
        <v>285</v>
      </c>
      <c r="AE13" s="11">
        <v>183</v>
      </c>
      <c r="AF13" s="11">
        <v>214</v>
      </c>
      <c r="AG13" s="11">
        <v>277</v>
      </c>
    </row>
    <row r="14" spans="1:34">
      <c r="A14" s="48" t="s">
        <v>33</v>
      </c>
      <c r="B14" s="8">
        <v>14.583629999999999</v>
      </c>
      <c r="C14" s="21"/>
      <c r="D14" s="8">
        <v>13.260059999999999</v>
      </c>
      <c r="E14" s="8">
        <v>13.24508</v>
      </c>
      <c r="F14" s="21"/>
      <c r="G14" s="8">
        <v>13.63556</v>
      </c>
      <c r="H14" s="8">
        <v>13.63556</v>
      </c>
      <c r="I14" s="8">
        <v>13.16671</v>
      </c>
      <c r="J14" s="8">
        <v>12.913869999999999</v>
      </c>
      <c r="K14" s="8">
        <v>13.12518</v>
      </c>
      <c r="L14" s="8">
        <v>12.855320000000001</v>
      </c>
      <c r="M14" s="8">
        <v>12.636810000000001</v>
      </c>
      <c r="N14" s="8">
        <v>12.792020000000001</v>
      </c>
      <c r="O14" s="8">
        <v>12.77178</v>
      </c>
      <c r="P14" s="8">
        <v>12.91136</v>
      </c>
      <c r="Q14" s="8"/>
      <c r="R14" s="8"/>
      <c r="S14" s="8"/>
      <c r="T14" s="8" t="s">
        <v>147</v>
      </c>
      <c r="U14" s="11">
        <v>5845</v>
      </c>
      <c r="V14" s="11">
        <v>0</v>
      </c>
      <c r="W14" s="11">
        <v>0</v>
      </c>
      <c r="X14" s="11">
        <v>4</v>
      </c>
      <c r="Y14" s="11">
        <v>8</v>
      </c>
      <c r="Z14" s="11">
        <v>2</v>
      </c>
      <c r="AA14" s="11">
        <v>1</v>
      </c>
      <c r="AB14" s="11">
        <v>3</v>
      </c>
      <c r="AC14" s="11">
        <v>0</v>
      </c>
      <c r="AD14" s="11">
        <v>2</v>
      </c>
      <c r="AE14" s="11">
        <v>1</v>
      </c>
      <c r="AF14" s="11">
        <v>3</v>
      </c>
      <c r="AG14" s="11">
        <v>0</v>
      </c>
    </row>
    <row r="15" spans="1:34">
      <c r="A15" s="48" t="s">
        <v>34</v>
      </c>
      <c r="B15" s="8">
        <v>13.85131</v>
      </c>
      <c r="C15" s="21"/>
      <c r="D15" s="8">
        <v>12.72669</v>
      </c>
      <c r="E15" s="8">
        <v>12.769439999999999</v>
      </c>
      <c r="F15" s="21"/>
      <c r="G15" s="8">
        <v>13.09182</v>
      </c>
      <c r="H15" s="8">
        <v>13.09182</v>
      </c>
      <c r="I15" s="8">
        <v>12.7103</v>
      </c>
      <c r="J15" s="8">
        <v>12.333769999999999</v>
      </c>
      <c r="K15" s="8">
        <v>12.380330000000001</v>
      </c>
      <c r="L15" s="8">
        <v>12.446680000000001</v>
      </c>
      <c r="M15" s="8">
        <v>12.62729</v>
      </c>
      <c r="N15" s="8">
        <v>12.51103</v>
      </c>
      <c r="O15" s="8">
        <v>12.58114</v>
      </c>
      <c r="P15" s="8">
        <v>11.91826</v>
      </c>
      <c r="S15" s="69" t="s">
        <v>151</v>
      </c>
      <c r="T15" s="69" t="s">
        <v>149</v>
      </c>
      <c r="U15" s="76">
        <v>5218</v>
      </c>
      <c r="V15" s="76">
        <v>2981</v>
      </c>
      <c r="W15" s="76">
        <v>2966</v>
      </c>
      <c r="X15" s="76">
        <v>1748</v>
      </c>
      <c r="Y15" s="76">
        <v>1878</v>
      </c>
      <c r="Z15" s="76">
        <v>1762</v>
      </c>
      <c r="AA15" s="76">
        <v>1796</v>
      </c>
      <c r="AB15" s="76">
        <v>2459</v>
      </c>
      <c r="AC15" s="76">
        <v>2556</v>
      </c>
      <c r="AD15" s="76">
        <v>2190</v>
      </c>
      <c r="AE15" s="76">
        <v>2446</v>
      </c>
      <c r="AF15" s="76">
        <v>2407</v>
      </c>
      <c r="AG15" s="76">
        <v>2404</v>
      </c>
    </row>
    <row r="16" spans="1:34">
      <c r="A16" s="48" t="s">
        <v>35</v>
      </c>
      <c r="B16" s="8">
        <v>13.73077</v>
      </c>
      <c r="C16" s="21"/>
      <c r="D16" s="8">
        <v>12.678290000000001</v>
      </c>
      <c r="E16" s="8">
        <v>12.49841</v>
      </c>
      <c r="F16" s="21"/>
      <c r="G16" s="8">
        <v>11.4529</v>
      </c>
      <c r="H16" s="8">
        <v>11.4529</v>
      </c>
      <c r="I16" s="8">
        <v>11.793469999999999</v>
      </c>
      <c r="J16" s="8">
        <v>11.66385</v>
      </c>
      <c r="K16" s="8">
        <v>11.2967</v>
      </c>
      <c r="L16" s="8">
        <v>10.97683</v>
      </c>
      <c r="M16" s="8">
        <v>11.45905</v>
      </c>
      <c r="N16" s="8">
        <v>11.058870000000001</v>
      </c>
      <c r="O16" s="8">
        <v>11.44538</v>
      </c>
      <c r="P16" s="8">
        <v>11.35885</v>
      </c>
      <c r="T16" s="8"/>
      <c r="U16" s="8"/>
      <c r="V16" s="8"/>
      <c r="W16" s="8"/>
      <c r="X16" s="8"/>
    </row>
    <row r="17" spans="1:26">
      <c r="A17" s="13"/>
      <c r="F17" s="21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3"/>
      <c r="F18" s="21"/>
      <c r="R18" s="8"/>
      <c r="S18" s="8"/>
      <c r="T18" s="8"/>
      <c r="U18" s="8"/>
      <c r="V18" s="8"/>
      <c r="W18" s="8"/>
      <c r="X18" s="8"/>
      <c r="Y18" s="8"/>
      <c r="Z18" s="8"/>
    </row>
    <row r="19" spans="1:26" ht="18">
      <c r="A19" s="35" t="s">
        <v>18</v>
      </c>
      <c r="F19" s="21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43" t="s">
        <v>76</v>
      </c>
      <c r="F20" s="21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49"/>
      <c r="B21" s="8">
        <v>12.95074</v>
      </c>
      <c r="D21" s="8">
        <v>11.438179999999999</v>
      </c>
      <c r="E21" s="8">
        <v>11.478820000000001</v>
      </c>
      <c r="F21" s="21"/>
      <c r="G21" s="8">
        <v>11.127269999999999</v>
      </c>
      <c r="H21" s="8">
        <v>11.127269999999999</v>
      </c>
      <c r="I21" s="8">
        <v>10.862439999999999</v>
      </c>
      <c r="J21" s="8">
        <v>10.278460000000001</v>
      </c>
      <c r="K21" s="8">
        <v>10.423069999999999</v>
      </c>
      <c r="L21" s="8">
        <v>10.149609999999999</v>
      </c>
      <c r="M21" s="8">
        <v>10.247030000000001</v>
      </c>
      <c r="N21" s="8">
        <v>9.9318570000000008</v>
      </c>
      <c r="O21" s="8">
        <v>10.061529999999999</v>
      </c>
      <c r="P21" s="8">
        <v>9.7886819999999997</v>
      </c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43" t="s">
        <v>77</v>
      </c>
      <c r="F22" s="21"/>
      <c r="G22" s="38"/>
      <c r="H22" s="38"/>
      <c r="I22" s="38"/>
      <c r="J22" s="38"/>
      <c r="K22" s="38"/>
      <c r="L22" s="38"/>
      <c r="M22" s="38"/>
      <c r="N22" s="38"/>
      <c r="O22" s="38"/>
      <c r="P22" s="3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49"/>
      <c r="B23" s="8">
        <v>15.14493</v>
      </c>
      <c r="D23" s="8">
        <v>14.18568</v>
      </c>
      <c r="E23" s="8">
        <v>13.9727</v>
      </c>
      <c r="F23" s="21"/>
      <c r="G23" s="8">
        <v>13.875640000000001</v>
      </c>
      <c r="H23" s="8">
        <v>13.875640000000001</v>
      </c>
      <c r="I23" s="8">
        <v>13.47275</v>
      </c>
      <c r="J23" s="8">
        <v>13.505190000000001</v>
      </c>
      <c r="K23" s="8">
        <v>13.301500000000001</v>
      </c>
      <c r="L23" s="8">
        <v>13.033569999999999</v>
      </c>
      <c r="M23" s="8">
        <v>13.063090000000001</v>
      </c>
      <c r="N23" s="8">
        <v>12.920809999999999</v>
      </c>
      <c r="O23" s="8">
        <v>13.10871</v>
      </c>
      <c r="P23" s="8">
        <v>12.983650000000001</v>
      </c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43" t="s">
        <v>78</v>
      </c>
      <c r="F24" s="21"/>
      <c r="G24" s="38"/>
      <c r="H24" s="38"/>
      <c r="I24" s="38"/>
      <c r="J24" s="38"/>
      <c r="K24" s="38"/>
      <c r="L24" s="38"/>
      <c r="M24" s="38"/>
      <c r="N24" s="38"/>
      <c r="O24" s="38"/>
      <c r="P24" s="3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49"/>
      <c r="B25" s="8">
        <v>17.02591</v>
      </c>
      <c r="D25" s="8">
        <v>16.009509999999999</v>
      </c>
      <c r="E25" s="8">
        <v>15.89025</v>
      </c>
      <c r="F25" s="21"/>
      <c r="G25" s="8">
        <v>16.214770000000001</v>
      </c>
      <c r="H25" s="8">
        <v>16.214770000000001</v>
      </c>
      <c r="I25" s="8">
        <v>15.70025</v>
      </c>
      <c r="J25" s="8">
        <v>15.511889999999999</v>
      </c>
      <c r="K25" s="8">
        <v>15.37998</v>
      </c>
      <c r="L25" s="8">
        <v>15.19821</v>
      </c>
      <c r="M25" s="8">
        <v>15.08755</v>
      </c>
      <c r="N25" s="8">
        <v>15.23212</v>
      </c>
      <c r="O25" s="8">
        <v>15.067830000000001</v>
      </c>
      <c r="P25" s="8">
        <v>15.16412</v>
      </c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44" t="s">
        <v>22</v>
      </c>
      <c r="F26" s="21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15" t="s">
        <v>26</v>
      </c>
      <c r="F27" s="21"/>
      <c r="Q27" s="8"/>
      <c r="R27" s="8"/>
      <c r="S27" s="8"/>
      <c r="T27" s="8"/>
    </row>
    <row r="28" spans="1:26">
      <c r="A28" s="43" t="s">
        <v>76</v>
      </c>
      <c r="D28" s="17"/>
      <c r="E28" s="17"/>
      <c r="F28" s="54"/>
      <c r="H28" s="39"/>
      <c r="I28" s="39"/>
      <c r="J28" s="39"/>
      <c r="K28" s="39"/>
      <c r="L28" s="39"/>
      <c r="M28" s="39"/>
      <c r="N28" s="39"/>
      <c r="O28" s="39"/>
      <c r="P28" s="39"/>
      <c r="Q28" s="8"/>
      <c r="R28" s="8"/>
      <c r="S28" s="8"/>
      <c r="T28" s="8"/>
    </row>
    <row r="29" spans="1:26">
      <c r="A29" s="49"/>
      <c r="B29" s="8">
        <v>12.935689999999999</v>
      </c>
      <c r="D29" s="8">
        <v>11.48372</v>
      </c>
      <c r="E29" s="8">
        <v>11.45757</v>
      </c>
      <c r="F29" s="21"/>
      <c r="G29" s="8">
        <v>11.13672</v>
      </c>
      <c r="H29" s="8">
        <v>11.13672</v>
      </c>
      <c r="I29" s="8">
        <v>10.879060000000001</v>
      </c>
      <c r="J29" s="8">
        <v>10.30756</v>
      </c>
      <c r="K29" s="8">
        <v>10.452489999999999</v>
      </c>
      <c r="L29" s="8">
        <v>10.149609999999999</v>
      </c>
      <c r="M29" s="8">
        <v>10.215059999999999</v>
      </c>
      <c r="N29" s="8">
        <v>9.9225630000000002</v>
      </c>
      <c r="O29" s="8">
        <v>10.072469999999999</v>
      </c>
      <c r="P29" s="8">
        <v>9.8148680000000006</v>
      </c>
      <c r="Q29" s="8"/>
      <c r="R29" s="8"/>
      <c r="S29" s="8"/>
      <c r="T29" s="8"/>
      <c r="W29" s="8"/>
      <c r="X29" s="8"/>
      <c r="Y29" s="8"/>
    </row>
    <row r="30" spans="1:26" ht="17" customHeight="1">
      <c r="A30" s="43" t="s">
        <v>77</v>
      </c>
      <c r="D30" s="17"/>
      <c r="E30" s="17"/>
      <c r="F30" s="54"/>
      <c r="H30" s="39"/>
      <c r="I30" s="39"/>
      <c r="J30" s="39"/>
      <c r="K30" s="39"/>
      <c r="L30" s="39"/>
      <c r="M30" s="39"/>
      <c r="N30" s="39"/>
      <c r="O30" s="39"/>
      <c r="P30" s="39"/>
      <c r="Q30" s="8"/>
      <c r="R30" s="8"/>
      <c r="S30" s="8"/>
      <c r="T30" s="8"/>
      <c r="W30" s="8"/>
      <c r="X30" s="8"/>
      <c r="Y30" s="8"/>
    </row>
    <row r="31" spans="1:26">
      <c r="A31" s="49"/>
      <c r="B31" s="8">
        <v>15.14385</v>
      </c>
      <c r="D31" s="8">
        <v>14.24126</v>
      </c>
      <c r="E31" s="8">
        <v>14.03599</v>
      </c>
      <c r="F31" s="21"/>
      <c r="G31" s="8">
        <v>13.90188</v>
      </c>
      <c r="H31" s="8">
        <v>13.90188</v>
      </c>
      <c r="I31" s="8">
        <v>13.426729999999999</v>
      </c>
      <c r="J31" s="8">
        <v>13.49972</v>
      </c>
      <c r="K31" s="8">
        <v>13.27303</v>
      </c>
      <c r="L31" s="8">
        <v>13.033569999999999</v>
      </c>
      <c r="M31" s="8">
        <v>13.0649</v>
      </c>
      <c r="N31" s="8">
        <v>12.922219999999999</v>
      </c>
      <c r="O31" s="8">
        <v>13.118320000000001</v>
      </c>
      <c r="P31" s="8">
        <v>12.954789999999999</v>
      </c>
      <c r="Q31" s="8"/>
      <c r="R31" s="8"/>
      <c r="S31" s="8"/>
      <c r="T31" s="8"/>
      <c r="W31" s="8"/>
      <c r="X31" s="8"/>
      <c r="Y31" s="8"/>
    </row>
    <row r="32" spans="1:26">
      <c r="A32" s="43" t="s">
        <v>78</v>
      </c>
      <c r="D32" s="17"/>
      <c r="E32" s="17"/>
      <c r="F32" s="54"/>
      <c r="H32" s="39"/>
      <c r="I32" s="39"/>
      <c r="J32" s="39"/>
      <c r="K32" s="39"/>
      <c r="L32" s="39"/>
      <c r="M32" s="39"/>
      <c r="N32" s="39"/>
      <c r="O32" s="39"/>
      <c r="P32" s="39"/>
      <c r="R32" s="8"/>
      <c r="S32" s="8"/>
      <c r="T32" s="8"/>
      <c r="W32" s="8"/>
      <c r="X32" s="8"/>
      <c r="Y32" s="8"/>
    </row>
    <row r="33" spans="1:25">
      <c r="A33" s="49"/>
      <c r="B33" s="8">
        <v>17.02591</v>
      </c>
      <c r="C33" s="21"/>
      <c r="D33" s="8">
        <v>16.130199999999999</v>
      </c>
      <c r="E33" s="8">
        <v>15.87829</v>
      </c>
      <c r="F33" s="21"/>
      <c r="G33" s="8">
        <v>16.194610000000001</v>
      </c>
      <c r="H33" s="8">
        <v>16.194610000000001</v>
      </c>
      <c r="I33" s="8">
        <v>15.668100000000001</v>
      </c>
      <c r="J33" s="8">
        <v>15.434799999999999</v>
      </c>
      <c r="K33" s="8">
        <v>15.30925</v>
      </c>
      <c r="L33" s="8">
        <v>15.19821</v>
      </c>
      <c r="M33" s="8">
        <v>15.099259999999999</v>
      </c>
      <c r="N33" s="8">
        <v>15.215260000000001</v>
      </c>
      <c r="O33" s="8">
        <v>15.122590000000001</v>
      </c>
      <c r="P33" s="8">
        <v>15.1738</v>
      </c>
      <c r="R33" s="8"/>
      <c r="S33" s="8"/>
      <c r="T33" s="8"/>
      <c r="W33" s="8"/>
      <c r="X33" s="8"/>
      <c r="Y33" s="8"/>
    </row>
    <row r="34" spans="1:25">
      <c r="A34" s="44" t="s">
        <v>22</v>
      </c>
      <c r="B34" s="21"/>
      <c r="C34" s="21"/>
      <c r="D34" s="54"/>
      <c r="E34" s="54"/>
      <c r="F34" s="54"/>
      <c r="H34" s="39"/>
      <c r="I34" s="39"/>
      <c r="J34" s="39"/>
      <c r="K34" s="39"/>
      <c r="L34" s="39"/>
      <c r="M34" s="39"/>
      <c r="N34" s="39"/>
      <c r="O34" s="39"/>
      <c r="P34" s="39"/>
      <c r="R34" s="8"/>
      <c r="S34" s="8"/>
      <c r="T34" s="8"/>
      <c r="W34" s="8"/>
      <c r="X34" s="8"/>
      <c r="Y34" s="8"/>
    </row>
    <row r="35" spans="1:25">
      <c r="B35" s="21"/>
      <c r="C35" s="21"/>
      <c r="D35" s="21"/>
      <c r="E35" s="21"/>
      <c r="F35" s="21"/>
      <c r="R35" s="8"/>
      <c r="S35" s="8"/>
      <c r="T35" s="8"/>
      <c r="W35" s="8"/>
      <c r="X35" s="8"/>
      <c r="Y35" s="8"/>
    </row>
    <row r="36" spans="1:25">
      <c r="B36" s="21"/>
      <c r="C36" s="21"/>
      <c r="D36" s="21"/>
      <c r="E36" s="21"/>
      <c r="F36" s="21"/>
      <c r="R36" s="8"/>
      <c r="S36" s="8"/>
      <c r="T36" s="8"/>
      <c r="W36" s="8"/>
      <c r="X36" s="8"/>
      <c r="Y36" s="8"/>
    </row>
    <row r="37" spans="1:25">
      <c r="R37" s="8"/>
      <c r="S37" s="8"/>
      <c r="T37" s="8"/>
      <c r="W37" s="8"/>
      <c r="X37" s="8"/>
      <c r="Y37" s="8"/>
    </row>
    <row r="38" spans="1:25">
      <c r="I38" s="38"/>
      <c r="J38" s="38"/>
      <c r="K38" s="38"/>
      <c r="L38" s="38"/>
      <c r="R38" s="8"/>
      <c r="S38" s="8"/>
      <c r="T38" s="8"/>
      <c r="W38" s="8"/>
      <c r="X38" s="8"/>
      <c r="Y38" s="8"/>
    </row>
  </sheetData>
  <mergeCells count="2">
    <mergeCell ref="D1:E1"/>
    <mergeCell ref="G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C2B9-CF8F-CE4D-8ECC-F01D0CB189A3}">
  <sheetPr>
    <tabColor rgb="FFFF0000"/>
  </sheetPr>
  <dimension ref="A1:AK38"/>
  <sheetViews>
    <sheetView topLeftCell="A7" zoomScale="90" workbookViewId="0">
      <selection activeCell="C4" sqref="C4"/>
    </sheetView>
  </sheetViews>
  <sheetFormatPr defaultColWidth="9.3515625" defaultRowHeight="15.7"/>
  <cols>
    <col min="1" max="1" width="36.8203125" style="11" customWidth="1"/>
    <col min="2" max="2" width="11.3515625" style="11" customWidth="1"/>
    <col min="3" max="3" width="6" style="11" customWidth="1"/>
    <col min="4" max="4" width="13.17578125" style="11" customWidth="1"/>
    <col min="5" max="5" width="11.8203125" style="11" customWidth="1"/>
    <col min="6" max="6" width="9.64453125" style="11" customWidth="1"/>
    <col min="7" max="16" width="13.46875" style="36" bestFit="1" customWidth="1"/>
    <col min="17" max="18" width="9.3515625" style="11"/>
    <col min="19" max="19" width="18.17578125" style="11" customWidth="1"/>
    <col min="20" max="20" width="9.3515625" style="11"/>
    <col min="21" max="21" width="11.64453125" style="11" bestFit="1" customWidth="1"/>
    <col min="22" max="22" width="16.46875" style="11" bestFit="1" customWidth="1"/>
    <col min="23" max="23" width="14.8203125" style="11" bestFit="1" customWidth="1"/>
    <col min="24" max="16384" width="9.3515625" style="11"/>
  </cols>
  <sheetData>
    <row r="1" spans="1:37">
      <c r="B1" s="22" t="s">
        <v>53</v>
      </c>
      <c r="C1" s="22"/>
      <c r="D1" s="93" t="s">
        <v>23</v>
      </c>
      <c r="E1" s="91"/>
      <c r="F1" s="23"/>
      <c r="G1" s="92" t="s">
        <v>25</v>
      </c>
      <c r="H1" s="92"/>
      <c r="I1" s="92"/>
      <c r="J1" s="92"/>
      <c r="K1" s="92"/>
      <c r="L1" s="92"/>
      <c r="M1" s="92"/>
      <c r="N1" s="92"/>
      <c r="O1" s="92"/>
      <c r="P1" s="92"/>
    </row>
    <row r="2" spans="1:37">
      <c r="A2" s="1" t="s">
        <v>0</v>
      </c>
      <c r="B2" s="24" t="s">
        <v>54</v>
      </c>
      <c r="C2" s="24"/>
      <c r="D2" s="12" t="s">
        <v>27</v>
      </c>
      <c r="E2" s="12" t="s">
        <v>28</v>
      </c>
      <c r="F2" s="12"/>
      <c r="G2" s="40" t="s">
        <v>1</v>
      </c>
      <c r="H2" s="40" t="s">
        <v>2</v>
      </c>
      <c r="I2" s="40" t="s">
        <v>3</v>
      </c>
      <c r="J2" s="40" t="s">
        <v>4</v>
      </c>
      <c r="K2" s="40" t="s">
        <v>5</v>
      </c>
      <c r="L2" s="40" t="s">
        <v>6</v>
      </c>
      <c r="M2" s="40" t="s">
        <v>7</v>
      </c>
      <c r="N2" s="40" t="s">
        <v>8</v>
      </c>
      <c r="O2" s="40" t="s">
        <v>9</v>
      </c>
      <c r="P2" s="40" t="s">
        <v>10</v>
      </c>
      <c r="U2" s="8"/>
      <c r="V2" s="8"/>
      <c r="W2" s="8"/>
      <c r="X2" s="8"/>
      <c r="AA2" s="8"/>
      <c r="AB2" s="8"/>
      <c r="AC2" s="8"/>
      <c r="AD2" s="8"/>
    </row>
    <row r="3" spans="1:37" ht="17" customHeight="1">
      <c r="A3" s="73" t="s">
        <v>152</v>
      </c>
      <c r="B3" s="63">
        <v>7.4207489999999998</v>
      </c>
      <c r="C3" s="21">
        <f>(B3+D3)/2</f>
        <v>7.7356175</v>
      </c>
      <c r="D3" s="63">
        <v>8.0504859999999994</v>
      </c>
      <c r="E3" s="63">
        <v>7.7569520000000001</v>
      </c>
      <c r="F3" s="21">
        <f>(E3+G3)/2</f>
        <v>8.0846090000000004</v>
      </c>
      <c r="G3" s="8">
        <v>8.4122660000000007</v>
      </c>
      <c r="H3" s="8">
        <v>8.2754159999999999</v>
      </c>
      <c r="I3" s="8">
        <v>8.2940690000000004</v>
      </c>
      <c r="J3" s="8">
        <v>8.5329689999999996</v>
      </c>
      <c r="K3" s="8">
        <v>7.8886539999999998</v>
      </c>
      <c r="L3" s="11">
        <v>8.2339420000000008</v>
      </c>
      <c r="M3" s="11">
        <v>8.0446639999999991</v>
      </c>
      <c r="N3" s="11">
        <v>8.6482989999999997</v>
      </c>
      <c r="O3" s="11">
        <v>8.4143899999999991</v>
      </c>
      <c r="P3" s="11">
        <v>8.1941500000000005</v>
      </c>
      <c r="R3" s="52" t="s">
        <v>75</v>
      </c>
      <c r="U3" s="8"/>
      <c r="V3" s="5"/>
      <c r="W3" s="5" t="s">
        <v>54</v>
      </c>
      <c r="X3" s="74" t="s">
        <v>24</v>
      </c>
      <c r="Y3" s="74" t="s">
        <v>45</v>
      </c>
      <c r="Z3" s="74" t="s">
        <v>51</v>
      </c>
      <c r="AA3" s="74" t="s">
        <v>46</v>
      </c>
      <c r="AB3" s="74" t="s">
        <v>47</v>
      </c>
      <c r="AC3" s="74" t="s">
        <v>48</v>
      </c>
      <c r="AD3" s="74" t="s">
        <v>49</v>
      </c>
      <c r="AE3" s="74" t="s">
        <v>30</v>
      </c>
      <c r="AF3" s="74" t="s">
        <v>42</v>
      </c>
      <c r="AG3" s="74" t="s">
        <v>43</v>
      </c>
      <c r="AH3" s="74" t="s">
        <v>44</v>
      </c>
      <c r="AI3" s="74" t="s">
        <v>31</v>
      </c>
      <c r="AJ3" s="82"/>
      <c r="AK3" s="82"/>
    </row>
    <row r="4" spans="1:37">
      <c r="A4" s="73" t="s">
        <v>153</v>
      </c>
      <c r="B4" s="63">
        <v>7.1915630000000004</v>
      </c>
      <c r="C4" s="21">
        <f>(B4+D4)/2</f>
        <v>7.3925184999999995</v>
      </c>
      <c r="D4" s="63">
        <v>7.5934739999999996</v>
      </c>
      <c r="E4" s="63">
        <v>7.3440289999999999</v>
      </c>
      <c r="F4" s="21">
        <f>(E4+G4)/2</f>
        <v>7.6221940000000004</v>
      </c>
      <c r="G4" s="8">
        <v>7.9003589999999999</v>
      </c>
      <c r="H4" s="8">
        <v>8.402234</v>
      </c>
      <c r="I4" s="8">
        <v>8.1671779999999998</v>
      </c>
      <c r="J4" s="8">
        <v>8.3035420000000002</v>
      </c>
      <c r="K4" s="8">
        <v>8.0742309999999993</v>
      </c>
      <c r="L4" s="8">
        <v>8.0520499999999995</v>
      </c>
      <c r="M4" s="8">
        <v>7.8639599999999996</v>
      </c>
      <c r="N4" s="8">
        <v>8.1198599999999992</v>
      </c>
      <c r="O4" s="8">
        <v>7.6913109999999998</v>
      </c>
      <c r="P4" s="8">
        <v>7.3158880000000002</v>
      </c>
      <c r="Q4" s="8"/>
      <c r="R4" s="8"/>
      <c r="S4" s="8"/>
      <c r="T4" s="8"/>
      <c r="U4" s="8"/>
      <c r="V4" s="69" t="s">
        <v>142</v>
      </c>
      <c r="W4" s="8">
        <v>1.53037</v>
      </c>
      <c r="X4" s="4">
        <v>1.5125660000000001</v>
      </c>
      <c r="Y4" s="11">
        <v>1.5134369999999999</v>
      </c>
      <c r="Z4" s="11">
        <v>1.501563</v>
      </c>
      <c r="AA4" s="11">
        <v>1.5104679999999999</v>
      </c>
      <c r="AB4" s="11">
        <v>1.513236</v>
      </c>
      <c r="AC4" s="11">
        <v>1.511539</v>
      </c>
      <c r="AD4" s="11">
        <v>1.508289</v>
      </c>
      <c r="AE4" s="11">
        <v>1.5127699999999999</v>
      </c>
      <c r="AF4" s="11">
        <v>1.512337</v>
      </c>
      <c r="AG4" s="11">
        <v>1.5121960000000001</v>
      </c>
      <c r="AH4" s="11">
        <v>1.518777</v>
      </c>
      <c r="AI4" s="11">
        <v>1.5232650000000001</v>
      </c>
    </row>
    <row r="5" spans="1:37">
      <c r="A5" s="73"/>
      <c r="B5" s="63"/>
      <c r="C5" s="21"/>
      <c r="D5" s="63"/>
      <c r="E5" s="63"/>
      <c r="F5" s="2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69"/>
      <c r="W5" s="8"/>
      <c r="X5" s="4"/>
    </row>
    <row r="6" spans="1:37" ht="18">
      <c r="A6" s="35" t="s">
        <v>13</v>
      </c>
      <c r="F6" s="8"/>
      <c r="Q6" s="8"/>
      <c r="R6" s="8"/>
      <c r="S6" s="79"/>
      <c r="T6" s="79"/>
      <c r="U6" s="79"/>
      <c r="V6" s="69" t="s">
        <v>143</v>
      </c>
      <c r="W6" s="8">
        <v>57.092869999999998</v>
      </c>
      <c r="X6" s="4">
        <v>57.079560000000001</v>
      </c>
      <c r="Y6" s="11">
        <v>57.158180000000002</v>
      </c>
      <c r="Z6" s="11">
        <v>57.248489999999997</v>
      </c>
      <c r="AA6" s="11">
        <v>57.283619999999999</v>
      </c>
      <c r="AB6" s="11">
        <v>57.279789999999998</v>
      </c>
      <c r="AC6" s="11">
        <v>57.279449999999997</v>
      </c>
      <c r="AD6" s="11">
        <v>57.39987</v>
      </c>
      <c r="AE6" s="11">
        <v>57.497140000000002</v>
      </c>
      <c r="AF6" s="11">
        <v>57.51914</v>
      </c>
      <c r="AG6" s="11">
        <v>57.487270000000002</v>
      </c>
      <c r="AH6" s="11">
        <v>57.494370000000004</v>
      </c>
      <c r="AI6" s="11">
        <v>57.655479999999997</v>
      </c>
    </row>
    <row r="7" spans="1:37">
      <c r="A7" s="45" t="s">
        <v>32</v>
      </c>
      <c r="F7" s="21"/>
      <c r="Q7" s="8"/>
      <c r="R7" s="8"/>
      <c r="S7" s="4"/>
      <c r="T7" s="8"/>
      <c r="U7" s="4"/>
      <c r="V7" s="69" t="s">
        <v>144</v>
      </c>
      <c r="W7" s="8">
        <v>50.353700000000003</v>
      </c>
      <c r="X7" s="4">
        <v>51.424160000000001</v>
      </c>
      <c r="Y7" s="11">
        <v>50.243569999999998</v>
      </c>
      <c r="Z7" s="11">
        <v>52.141919999999999</v>
      </c>
      <c r="AA7" s="11">
        <v>53.217239999999997</v>
      </c>
      <c r="AB7" s="11">
        <v>54.890099999999997</v>
      </c>
      <c r="AC7" s="11">
        <v>55.852629999999998</v>
      </c>
      <c r="AD7" s="11">
        <v>53.236609999999999</v>
      </c>
      <c r="AE7" s="11">
        <v>54.645350000000001</v>
      </c>
      <c r="AF7" s="11">
        <v>54.484119999999997</v>
      </c>
      <c r="AG7" s="11">
        <v>54.688180000000003</v>
      </c>
      <c r="AH7" s="11">
        <v>57.721380000000003</v>
      </c>
      <c r="AI7" s="11">
        <v>54.543979999999998</v>
      </c>
    </row>
    <row r="8" spans="1:37">
      <c r="A8" s="43" t="s">
        <v>33</v>
      </c>
      <c r="F8" s="21"/>
      <c r="Q8" s="8"/>
      <c r="R8" s="8"/>
      <c r="S8" s="4"/>
      <c r="T8" s="8"/>
      <c r="U8" s="4"/>
      <c r="V8" s="8" t="s">
        <v>146</v>
      </c>
      <c r="W8" s="11">
        <v>136.30590000000001</v>
      </c>
      <c r="X8" s="11">
        <v>129.63550000000001</v>
      </c>
      <c r="Y8" s="11">
        <v>130.03129999999999</v>
      </c>
      <c r="Z8" s="11">
        <v>128.70259999999999</v>
      </c>
      <c r="AA8" s="11">
        <v>128.71680000000001</v>
      </c>
      <c r="AB8" s="11">
        <v>128.11850000000001</v>
      </c>
      <c r="AC8" s="11">
        <v>127.05289999999999</v>
      </c>
      <c r="AD8" s="11">
        <v>125.1794</v>
      </c>
      <c r="AE8" s="11">
        <v>123.4157</v>
      </c>
      <c r="AF8" s="11">
        <v>124.4999</v>
      </c>
      <c r="AG8" s="11">
        <v>124.8627</v>
      </c>
      <c r="AH8" s="11">
        <v>126.0103</v>
      </c>
      <c r="AI8" s="11">
        <v>126.9683</v>
      </c>
    </row>
    <row r="9" spans="1:37">
      <c r="A9" s="43" t="s">
        <v>34</v>
      </c>
      <c r="B9" s="21"/>
      <c r="D9" s="25"/>
      <c r="E9" s="25"/>
      <c r="F9" s="5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 t="s">
        <v>72</v>
      </c>
      <c r="W9" s="11">
        <v>7.6778410000000005E-2</v>
      </c>
      <c r="X9" s="11">
        <v>0.3566201</v>
      </c>
      <c r="Y9" s="11">
        <v>0.37473289999999998</v>
      </c>
      <c r="Z9" s="11">
        <v>0.38516810000000001</v>
      </c>
      <c r="AA9" s="11">
        <v>0.3589136</v>
      </c>
      <c r="AB9" s="11">
        <v>0.3668669</v>
      </c>
      <c r="AC9" s="11">
        <v>0.37837999999999999</v>
      </c>
      <c r="AD9" s="11">
        <v>0.40695009999999998</v>
      </c>
      <c r="AE9" s="11">
        <v>0.33370100000000003</v>
      </c>
      <c r="AF9" s="11">
        <v>0.3567862</v>
      </c>
      <c r="AG9" s="11">
        <v>0.36649929999999997</v>
      </c>
      <c r="AH9" s="11">
        <v>0.46108589999999999</v>
      </c>
      <c r="AI9" s="11">
        <v>0.43487290000000001</v>
      </c>
    </row>
    <row r="10" spans="1:37">
      <c r="A10" s="45" t="s">
        <v>35</v>
      </c>
      <c r="F10" s="21"/>
      <c r="Q10" s="8"/>
      <c r="R10" s="8"/>
      <c r="S10" s="8"/>
      <c r="T10" s="8"/>
      <c r="U10" s="80"/>
      <c r="V10" s="80"/>
      <c r="W10" s="80"/>
      <c r="X10" s="80" t="s">
        <v>138</v>
      </c>
      <c r="Y10" s="81"/>
      <c r="Z10" s="81"/>
      <c r="AA10" s="80"/>
      <c r="AB10" s="80"/>
      <c r="AC10" s="80"/>
      <c r="AD10" s="81"/>
      <c r="AE10" s="81"/>
      <c r="AF10" s="81"/>
      <c r="AG10" s="81"/>
    </row>
    <row r="11" spans="1:37">
      <c r="A11" s="45"/>
      <c r="F11" s="21"/>
      <c r="Q11" s="8"/>
      <c r="R11" s="8"/>
      <c r="S11" s="8"/>
      <c r="T11" s="8"/>
      <c r="U11" s="80"/>
      <c r="V11" s="80"/>
      <c r="W11" s="80"/>
      <c r="X11" s="80"/>
      <c r="Y11" s="81"/>
      <c r="Z11" s="81"/>
      <c r="AA11" s="80"/>
      <c r="AB11" s="80"/>
      <c r="AC11" s="80"/>
      <c r="AD11" s="81"/>
      <c r="AE11" s="81"/>
      <c r="AF11" s="81"/>
      <c r="AG11" s="81"/>
    </row>
    <row r="12" spans="1:37">
      <c r="A12" s="26" t="s">
        <v>26</v>
      </c>
      <c r="F12" s="21"/>
      <c r="Q12" s="8"/>
      <c r="R12" s="8"/>
      <c r="S12" s="8"/>
      <c r="T12" s="8" t="s">
        <v>150</v>
      </c>
      <c r="U12" s="8" t="s">
        <v>139</v>
      </c>
      <c r="V12" s="8">
        <v>8828</v>
      </c>
      <c r="W12" s="8">
        <v>3641</v>
      </c>
      <c r="X12" s="11">
        <v>3436</v>
      </c>
      <c r="Y12" s="11">
        <v>2091</v>
      </c>
      <c r="Z12" s="11">
        <v>2208</v>
      </c>
      <c r="AA12" s="8">
        <v>2091</v>
      </c>
      <c r="AB12" s="8">
        <v>2022</v>
      </c>
      <c r="AC12" s="8">
        <v>2787</v>
      </c>
      <c r="AD12" s="11">
        <v>2868</v>
      </c>
      <c r="AE12" s="11">
        <v>2560</v>
      </c>
      <c r="AF12" s="11">
        <v>2708</v>
      </c>
      <c r="AG12" s="11">
        <v>2672</v>
      </c>
      <c r="AH12" s="11">
        <v>2793</v>
      </c>
    </row>
    <row r="13" spans="1:37">
      <c r="A13" s="48" t="s">
        <v>32</v>
      </c>
      <c r="B13" s="89">
        <v>7.2376399999999999</v>
      </c>
      <c r="C13" s="21"/>
      <c r="D13" s="63">
        <v>9.0180150000000001</v>
      </c>
      <c r="E13" s="63">
        <v>8.7587290000000007</v>
      </c>
      <c r="F13" s="21"/>
      <c r="G13" s="8">
        <v>10.091760000000001</v>
      </c>
      <c r="H13" s="8">
        <v>11.077159999999999</v>
      </c>
      <c r="I13" s="8">
        <v>10.42567</v>
      </c>
      <c r="J13" s="8">
        <v>11.136939999999999</v>
      </c>
      <c r="K13" s="8">
        <v>9.4527990000000006</v>
      </c>
      <c r="L13" s="8">
        <v>9.9945660000000007</v>
      </c>
      <c r="M13" s="8">
        <v>9.3935010000000005</v>
      </c>
      <c r="N13" s="8">
        <v>9.1409289999999999</v>
      </c>
      <c r="O13" s="8">
        <v>8.9918680000000002</v>
      </c>
      <c r="P13" s="8">
        <v>8.8282410000000002</v>
      </c>
      <c r="Q13" s="8"/>
      <c r="R13" s="8"/>
      <c r="S13" s="8"/>
      <c r="T13" s="8"/>
      <c r="U13" s="69" t="s">
        <v>142</v>
      </c>
      <c r="V13" s="8">
        <v>0</v>
      </c>
      <c r="W13" s="8">
        <v>0</v>
      </c>
      <c r="X13" s="11">
        <v>0</v>
      </c>
      <c r="Y13" s="11">
        <v>0</v>
      </c>
      <c r="Z13" s="11">
        <v>0</v>
      </c>
      <c r="AA13" s="8">
        <v>0</v>
      </c>
      <c r="AB13" s="8">
        <v>0</v>
      </c>
      <c r="AC13" s="8">
        <v>0</v>
      </c>
      <c r="AD13" s="11">
        <v>0</v>
      </c>
      <c r="AE13" s="8">
        <v>0</v>
      </c>
      <c r="AF13" s="8">
        <v>0</v>
      </c>
      <c r="AG13" s="11">
        <v>0</v>
      </c>
      <c r="AH13" s="8">
        <v>0</v>
      </c>
    </row>
    <row r="14" spans="1:37">
      <c r="A14" s="48" t="s">
        <v>33</v>
      </c>
      <c r="B14" s="51">
        <v>6.9525930000000002</v>
      </c>
      <c r="C14" s="21"/>
      <c r="D14" s="64">
        <v>7.5181529999999999</v>
      </c>
      <c r="E14" s="64">
        <v>7.3139279999999998</v>
      </c>
      <c r="F14" s="21"/>
      <c r="G14" s="11">
        <v>8.4189430000000005</v>
      </c>
      <c r="H14" s="11">
        <v>9.4356439999999999</v>
      </c>
      <c r="I14" s="8">
        <v>8.3714480000000009</v>
      </c>
      <c r="J14" s="8">
        <v>9.3021840000000005</v>
      </c>
      <c r="K14" s="8">
        <v>9.4305129999999995</v>
      </c>
      <c r="L14" s="8">
        <v>8.4042019999999997</v>
      </c>
      <c r="M14" s="8">
        <v>8.5823079999999994</v>
      </c>
      <c r="N14" s="8">
        <v>9.0059579999999997</v>
      </c>
      <c r="O14" s="11">
        <v>7.9782489999999999</v>
      </c>
      <c r="P14" s="11">
        <v>8.1918889999999998</v>
      </c>
      <c r="Q14" s="8"/>
      <c r="R14" s="8"/>
      <c r="S14" s="8"/>
      <c r="T14" s="8"/>
      <c r="U14" s="69" t="s">
        <v>144</v>
      </c>
      <c r="V14" s="11">
        <v>3470</v>
      </c>
      <c r="W14" s="11">
        <v>602</v>
      </c>
      <c r="X14" s="11">
        <v>418</v>
      </c>
      <c r="Y14" s="11">
        <v>294</v>
      </c>
      <c r="Z14" s="11">
        <v>246</v>
      </c>
      <c r="AA14" s="11">
        <v>204</v>
      </c>
      <c r="AB14" s="11">
        <v>152</v>
      </c>
      <c r="AC14" s="11">
        <v>230</v>
      </c>
      <c r="AD14" s="11">
        <v>225</v>
      </c>
      <c r="AE14" s="11">
        <v>285</v>
      </c>
      <c r="AF14" s="11">
        <v>183</v>
      </c>
      <c r="AG14" s="11">
        <v>214</v>
      </c>
      <c r="AH14" s="11">
        <v>277</v>
      </c>
    </row>
    <row r="15" spans="1:37">
      <c r="A15" s="48" t="s">
        <v>34</v>
      </c>
      <c r="B15" s="51">
        <v>6.5228929999999998</v>
      </c>
      <c r="C15" s="21"/>
      <c r="D15" s="63">
        <v>6.5074719999999999</v>
      </c>
      <c r="E15" s="63">
        <v>6.7975570000000003</v>
      </c>
      <c r="F15" s="21"/>
      <c r="G15" s="11">
        <v>7.3126959999999999</v>
      </c>
      <c r="H15" s="11">
        <v>6.904712</v>
      </c>
      <c r="I15" s="8">
        <v>7.8444450000000003</v>
      </c>
      <c r="J15" s="8">
        <v>7.292675</v>
      </c>
      <c r="K15" s="8">
        <v>7.7460699999999996</v>
      </c>
      <c r="L15" s="8">
        <v>8.3968600000000002</v>
      </c>
      <c r="M15" s="8">
        <v>7.9054250000000001</v>
      </c>
      <c r="N15" s="8">
        <v>8.5546050000000005</v>
      </c>
      <c r="O15" s="11">
        <v>7.6808509999999997</v>
      </c>
      <c r="P15" s="11">
        <v>6.887086</v>
      </c>
      <c r="Q15" s="8"/>
      <c r="S15" s="8"/>
      <c r="T15" s="8"/>
      <c r="U15" s="8" t="s">
        <v>146</v>
      </c>
      <c r="V15" s="11">
        <v>2231</v>
      </c>
      <c r="W15" s="11">
        <v>453</v>
      </c>
      <c r="X15" s="11">
        <v>372</v>
      </c>
      <c r="Y15" s="11">
        <v>209</v>
      </c>
      <c r="Z15" s="11">
        <v>212</v>
      </c>
      <c r="AA15" s="11">
        <v>256</v>
      </c>
      <c r="AB15" s="11">
        <v>154</v>
      </c>
      <c r="AC15" s="11">
        <v>201</v>
      </c>
      <c r="AD15" s="11">
        <v>161</v>
      </c>
      <c r="AE15" s="11">
        <v>198</v>
      </c>
      <c r="AF15" s="11">
        <v>153</v>
      </c>
      <c r="AG15" s="11">
        <v>152</v>
      </c>
      <c r="AH15" s="11">
        <v>241</v>
      </c>
    </row>
    <row r="16" spans="1:37">
      <c r="A16" s="48" t="s">
        <v>35</v>
      </c>
      <c r="B16" s="51">
        <v>7.1100320000000004</v>
      </c>
      <c r="C16" s="21"/>
      <c r="D16" s="63">
        <v>6.3365299999999998</v>
      </c>
      <c r="E16" s="63">
        <v>5.9263899999999996</v>
      </c>
      <c r="F16" s="21"/>
      <c r="G16" s="8">
        <v>6.0578479999999999</v>
      </c>
      <c r="H16" s="8">
        <v>7.6446249999999996</v>
      </c>
      <c r="I16" s="8">
        <v>6.9819490000000002</v>
      </c>
      <c r="J16" s="8">
        <v>7.2628539999999999</v>
      </c>
      <c r="K16" s="8">
        <v>6.3524039999999999</v>
      </c>
      <c r="L16" s="8">
        <v>6.5103390000000001</v>
      </c>
      <c r="M16" s="8">
        <v>6.9563959999999998</v>
      </c>
      <c r="N16" s="8">
        <v>6.7994729999999999</v>
      </c>
      <c r="O16" s="11">
        <v>7.2690720000000004</v>
      </c>
      <c r="P16" s="11">
        <v>6.6817339999999996</v>
      </c>
      <c r="Q16" s="8"/>
      <c r="S16" s="75"/>
      <c r="T16" s="8"/>
      <c r="U16" s="8" t="s">
        <v>72</v>
      </c>
      <c r="V16" s="75">
        <v>4339</v>
      </c>
      <c r="W16" s="75">
        <v>129</v>
      </c>
      <c r="X16" s="75">
        <v>50</v>
      </c>
      <c r="Y16" s="75">
        <v>1184</v>
      </c>
      <c r="Z16" s="75">
        <v>1185</v>
      </c>
      <c r="AA16" s="75">
        <v>1165</v>
      </c>
      <c r="AB16" s="75">
        <v>1102</v>
      </c>
      <c r="AC16" s="75">
        <v>1502</v>
      </c>
      <c r="AD16" s="75">
        <v>1548</v>
      </c>
      <c r="AE16" s="75">
        <v>1425</v>
      </c>
      <c r="AF16" s="75">
        <v>1473</v>
      </c>
      <c r="AG16" s="75">
        <v>1464</v>
      </c>
      <c r="AH16" s="75">
        <v>1537</v>
      </c>
    </row>
    <row r="17" spans="1:34">
      <c r="A17" s="13"/>
      <c r="F17" s="21"/>
      <c r="Q17" s="8"/>
      <c r="S17" s="69"/>
      <c r="T17" s="75" t="s">
        <v>174</v>
      </c>
      <c r="U17" s="75" t="s">
        <v>172</v>
      </c>
      <c r="V17" s="11">
        <v>186</v>
      </c>
    </row>
    <row r="18" spans="1:34">
      <c r="A18" s="13"/>
      <c r="F18" s="21"/>
      <c r="Q18" s="8"/>
      <c r="S18" s="78"/>
      <c r="T18" s="75" t="s">
        <v>175</v>
      </c>
      <c r="U18" s="8" t="s">
        <v>173</v>
      </c>
      <c r="V18" s="8">
        <v>68</v>
      </c>
    </row>
    <row r="19" spans="1:34" ht="18">
      <c r="A19" s="35" t="s">
        <v>18</v>
      </c>
      <c r="F19" s="21"/>
      <c r="S19" s="78"/>
      <c r="T19" s="69"/>
      <c r="U19" s="75" t="s">
        <v>176</v>
      </c>
      <c r="V19" s="11">
        <f>V17+V18</f>
        <v>254</v>
      </c>
      <c r="W19" s="8">
        <v>394</v>
      </c>
      <c r="X19" s="8">
        <v>294</v>
      </c>
      <c r="Y19" s="8">
        <v>179</v>
      </c>
      <c r="Z19" s="11">
        <v>222</v>
      </c>
      <c r="AA19" s="11">
        <v>143</v>
      </c>
      <c r="AB19" s="11">
        <v>101</v>
      </c>
      <c r="AC19" s="11">
        <v>130</v>
      </c>
      <c r="AD19" s="11">
        <v>94</v>
      </c>
      <c r="AE19" s="11">
        <v>135</v>
      </c>
      <c r="AF19" s="11">
        <v>101</v>
      </c>
      <c r="AG19" s="11">
        <v>127</v>
      </c>
      <c r="AH19" s="11">
        <v>156</v>
      </c>
    </row>
    <row r="20" spans="1:34" ht="16">
      <c r="A20" s="43" t="s">
        <v>76</v>
      </c>
      <c r="F20" s="21"/>
      <c r="S20" s="75"/>
      <c r="T20" s="78" t="s">
        <v>177</v>
      </c>
      <c r="U20" s="69" t="s">
        <v>149</v>
      </c>
      <c r="V20" s="76">
        <v>5146</v>
      </c>
      <c r="W20" s="77">
        <v>2914</v>
      </c>
      <c r="X20" s="77">
        <v>2860</v>
      </c>
      <c r="Y20" s="77">
        <v>1449</v>
      </c>
      <c r="Z20" s="76">
        <v>1768</v>
      </c>
      <c r="AA20" s="76">
        <v>1730</v>
      </c>
      <c r="AB20" s="76">
        <v>1302</v>
      </c>
      <c r="AC20" s="76">
        <v>1591</v>
      </c>
      <c r="AD20" s="76">
        <v>1623</v>
      </c>
      <c r="AE20" s="76">
        <v>1033</v>
      </c>
      <c r="AF20" s="76">
        <v>1348</v>
      </c>
      <c r="AG20" s="76">
        <v>1053</v>
      </c>
      <c r="AH20" s="76">
        <v>1102</v>
      </c>
    </row>
    <row r="21" spans="1:34">
      <c r="A21" s="49"/>
      <c r="B21" s="51"/>
      <c r="D21" s="63"/>
      <c r="E21" s="63"/>
      <c r="F21" s="21"/>
      <c r="G21" s="8"/>
      <c r="H21" s="8"/>
      <c r="I21" s="8"/>
      <c r="J21" s="8"/>
      <c r="K21" s="8"/>
      <c r="L21" s="8"/>
      <c r="M21" s="8"/>
      <c r="N21" s="8"/>
      <c r="O21" s="8"/>
      <c r="P21" s="8"/>
      <c r="S21" s="69"/>
      <c r="T21" s="78" t="s">
        <v>178</v>
      </c>
      <c r="U21" s="75"/>
      <c r="V21" s="78">
        <v>1841</v>
      </c>
    </row>
    <row r="22" spans="1:34">
      <c r="A22" s="43" t="s">
        <v>77</v>
      </c>
      <c r="F22" s="21"/>
      <c r="G22" s="38"/>
      <c r="H22" s="38"/>
      <c r="I22" s="38"/>
      <c r="J22" s="38"/>
      <c r="K22" s="38"/>
      <c r="L22" s="38"/>
      <c r="M22" s="38"/>
      <c r="N22" s="38"/>
      <c r="O22" s="38"/>
      <c r="P22" s="38"/>
      <c r="T22" s="8"/>
      <c r="U22" s="8"/>
      <c r="V22" s="8"/>
      <c r="W22" s="8"/>
    </row>
    <row r="23" spans="1:34">
      <c r="A23" s="49"/>
      <c r="B23" s="51"/>
      <c r="D23" s="63"/>
      <c r="E23" s="63"/>
      <c r="F23" s="21"/>
      <c r="G23" s="8"/>
      <c r="H23" s="8"/>
      <c r="I23" s="8"/>
      <c r="J23" s="8"/>
      <c r="K23" s="8"/>
      <c r="L23" s="8"/>
      <c r="M23" s="8"/>
      <c r="N23" s="8"/>
      <c r="O23" s="8"/>
      <c r="P23" s="8"/>
      <c r="T23" s="8"/>
      <c r="U23" s="8"/>
      <c r="V23" s="8"/>
      <c r="W23" s="8"/>
      <c r="X23" s="8"/>
    </row>
    <row r="24" spans="1:34">
      <c r="A24" s="43" t="s">
        <v>78</v>
      </c>
      <c r="F24" s="21"/>
      <c r="G24" s="38"/>
      <c r="H24" s="38"/>
      <c r="I24" s="38"/>
      <c r="J24" s="38"/>
      <c r="K24" s="38"/>
      <c r="L24" s="38"/>
      <c r="M24" s="38"/>
      <c r="N24" s="38"/>
      <c r="O24" s="38"/>
      <c r="P24" s="38"/>
      <c r="T24" s="8"/>
      <c r="U24" s="8"/>
      <c r="V24" s="8"/>
      <c r="W24" s="8"/>
      <c r="X24" s="8"/>
    </row>
    <row r="25" spans="1:34">
      <c r="A25" s="49"/>
      <c r="B25" s="51"/>
      <c r="D25" s="63"/>
      <c r="E25" s="63"/>
      <c r="F25" s="21"/>
      <c r="G25" s="8"/>
      <c r="H25" s="8"/>
      <c r="I25" s="8"/>
      <c r="J25" s="8"/>
      <c r="K25" s="8"/>
      <c r="L25" s="8"/>
      <c r="M25" s="8"/>
      <c r="N25" s="8"/>
      <c r="O25" s="8"/>
      <c r="P25" s="8"/>
      <c r="T25" s="8"/>
      <c r="U25" s="8"/>
      <c r="V25" s="8"/>
      <c r="W25" s="8"/>
      <c r="X25" s="8"/>
    </row>
    <row r="26" spans="1:34">
      <c r="A26" s="44" t="s">
        <v>22</v>
      </c>
      <c r="F26" s="21"/>
      <c r="Q26" s="8"/>
      <c r="R26" s="8"/>
      <c r="S26" s="8"/>
      <c r="T26" s="8"/>
      <c r="U26" s="8"/>
      <c r="V26" s="8"/>
      <c r="W26" s="8"/>
      <c r="X26" s="8"/>
    </row>
    <row r="27" spans="1:34">
      <c r="A27" s="15" t="s">
        <v>26</v>
      </c>
      <c r="F27" s="21"/>
      <c r="Q27" s="8"/>
      <c r="R27" s="8"/>
      <c r="S27" s="8"/>
      <c r="T27" s="8"/>
      <c r="U27" s="8"/>
    </row>
    <row r="28" spans="1:34">
      <c r="A28" s="43" t="s">
        <v>76</v>
      </c>
      <c r="D28" s="17"/>
      <c r="E28" s="17"/>
      <c r="F28" s="54"/>
      <c r="H28" s="39"/>
      <c r="I28" s="39"/>
      <c r="J28" s="39"/>
      <c r="K28" s="39"/>
      <c r="L28" s="39"/>
      <c r="M28" s="39"/>
      <c r="N28" s="39"/>
      <c r="O28" s="39"/>
      <c r="P28" s="39"/>
      <c r="Q28" s="8"/>
      <c r="R28" s="8"/>
      <c r="S28" s="8"/>
      <c r="T28" s="8"/>
      <c r="U28" s="8"/>
    </row>
    <row r="29" spans="1:34">
      <c r="A29" s="49"/>
      <c r="B29" s="51">
        <v>4.2331899999999996</v>
      </c>
      <c r="D29" s="63">
        <v>4.1726130000000001</v>
      </c>
      <c r="E29" s="63">
        <v>4.2064959999999996</v>
      </c>
      <c r="F29" s="21"/>
      <c r="G29" s="8">
        <v>4.1965870000000001</v>
      </c>
      <c r="H29" s="8">
        <v>4.6351139999999997</v>
      </c>
      <c r="I29" s="8">
        <v>4.8555440000000001</v>
      </c>
      <c r="J29" s="8">
        <v>4.241968</v>
      </c>
      <c r="K29" s="8">
        <v>4.5731999999999999</v>
      </c>
      <c r="L29" s="8">
        <v>4.4182459999999999</v>
      </c>
      <c r="M29" s="8">
        <v>4.3194309999999998</v>
      </c>
      <c r="N29" s="8">
        <v>4.4625110000000001</v>
      </c>
      <c r="O29" s="8">
        <v>4.2164859999999997</v>
      </c>
      <c r="P29" s="8">
        <v>3.851639</v>
      </c>
      <c r="Q29" s="8"/>
      <c r="R29" s="8"/>
      <c r="S29" s="8"/>
      <c r="T29" s="8"/>
      <c r="U29" s="8"/>
    </row>
    <row r="30" spans="1:34" ht="17" customHeight="1">
      <c r="A30" s="43" t="s">
        <v>77</v>
      </c>
      <c r="D30" s="17"/>
      <c r="E30" s="17"/>
      <c r="F30" s="54"/>
      <c r="H30" s="39"/>
      <c r="I30" s="39"/>
      <c r="J30" s="39"/>
      <c r="K30" s="39"/>
      <c r="L30" s="39"/>
      <c r="M30" s="39"/>
      <c r="N30" s="39"/>
      <c r="O30" s="39"/>
      <c r="P30" s="39"/>
      <c r="Q30" s="8"/>
      <c r="R30" s="8"/>
      <c r="S30" s="8"/>
      <c r="T30" s="8"/>
      <c r="U30" s="8"/>
    </row>
    <row r="31" spans="1:34">
      <c r="A31" s="49"/>
      <c r="B31" s="51">
        <v>7.2920429999999996</v>
      </c>
      <c r="D31" s="63">
        <v>8.0567829999999994</v>
      </c>
      <c r="E31" s="63">
        <v>7.6055580000000003</v>
      </c>
      <c r="F31" s="21"/>
      <c r="G31" s="8">
        <v>8.1241319999999995</v>
      </c>
      <c r="H31" s="8">
        <v>8.5484880000000008</v>
      </c>
      <c r="I31" s="8">
        <v>8.3008299999999995</v>
      </c>
      <c r="J31" s="8">
        <v>8.9315470000000001</v>
      </c>
      <c r="K31" s="8">
        <v>7.9723449999999998</v>
      </c>
      <c r="L31" s="8">
        <v>8.2032330000000009</v>
      </c>
      <c r="M31" s="8">
        <v>8.4705100000000009</v>
      </c>
      <c r="N31" s="8">
        <v>8.1972349999999992</v>
      </c>
      <c r="O31" s="8">
        <v>7.9525180000000004</v>
      </c>
      <c r="P31" s="8">
        <v>7.2890300000000003</v>
      </c>
      <c r="Q31" s="8"/>
      <c r="R31" s="8"/>
      <c r="S31" s="8"/>
      <c r="T31" s="8"/>
      <c r="U31" s="8"/>
    </row>
    <row r="32" spans="1:34">
      <c r="A32" s="43" t="s">
        <v>78</v>
      </c>
      <c r="D32" s="17"/>
      <c r="E32" s="17"/>
      <c r="F32" s="54"/>
      <c r="H32" s="39"/>
      <c r="I32" s="39"/>
      <c r="J32" s="39"/>
      <c r="K32" s="39"/>
      <c r="L32" s="39"/>
      <c r="M32" s="39"/>
      <c r="N32" s="39"/>
      <c r="O32" s="39"/>
      <c r="P32" s="39"/>
      <c r="R32" s="8"/>
      <c r="S32" s="8"/>
      <c r="T32" s="8"/>
      <c r="U32" s="8"/>
    </row>
    <row r="33" spans="1:21">
      <c r="A33" s="49"/>
      <c r="B33" s="51">
        <v>12.855</v>
      </c>
      <c r="C33" s="21"/>
      <c r="D33" s="63">
        <v>13.97162</v>
      </c>
      <c r="E33" s="63">
        <v>13.031890000000001</v>
      </c>
      <c r="F33" s="21"/>
      <c r="G33" s="8">
        <v>14.358750000000001</v>
      </c>
      <c r="H33" s="8">
        <v>15.27726</v>
      </c>
      <c r="I33" s="8">
        <v>14.15911</v>
      </c>
      <c r="J33" s="8">
        <v>15.07348</v>
      </c>
      <c r="K33" s="8">
        <v>14.37025</v>
      </c>
      <c r="L33" s="8">
        <v>14.30016</v>
      </c>
      <c r="M33" s="8">
        <v>13.40513</v>
      </c>
      <c r="N33" s="8">
        <v>14.407730000000001</v>
      </c>
      <c r="O33" s="8">
        <v>13.337999999999999</v>
      </c>
      <c r="P33" s="8">
        <v>13.05668</v>
      </c>
      <c r="R33" s="8"/>
      <c r="S33" s="8"/>
      <c r="T33" s="8"/>
      <c r="U33" s="8"/>
    </row>
    <row r="34" spans="1:21">
      <c r="A34" s="44" t="s">
        <v>22</v>
      </c>
      <c r="B34" s="21"/>
      <c r="C34" s="21"/>
      <c r="D34" s="54"/>
      <c r="E34" s="54"/>
      <c r="F34" s="54"/>
      <c r="H34" s="39"/>
      <c r="I34" s="39"/>
      <c r="J34" s="39"/>
      <c r="K34" s="39"/>
      <c r="L34" s="39"/>
      <c r="M34" s="39"/>
      <c r="N34" s="39"/>
      <c r="O34" s="39"/>
      <c r="P34" s="39"/>
      <c r="R34" s="8"/>
      <c r="S34" s="8"/>
      <c r="T34" s="8"/>
      <c r="U34" s="8"/>
    </row>
    <row r="35" spans="1:21">
      <c r="B35" s="21"/>
      <c r="C35" s="21"/>
      <c r="D35" s="21"/>
      <c r="E35" s="21"/>
      <c r="F35" s="21"/>
      <c r="R35" s="8"/>
      <c r="S35" s="8"/>
      <c r="T35" s="8"/>
      <c r="U35" s="8"/>
    </row>
    <row r="36" spans="1:21">
      <c r="B36" s="21"/>
      <c r="C36" s="21"/>
      <c r="D36" s="21"/>
      <c r="E36" s="21"/>
      <c r="F36" s="21"/>
      <c r="R36" s="8"/>
      <c r="S36" s="8"/>
      <c r="T36" s="8"/>
      <c r="U36" s="8"/>
    </row>
    <row r="37" spans="1:21">
      <c r="R37" s="8"/>
      <c r="S37" s="8"/>
      <c r="T37" s="8"/>
    </row>
    <row r="38" spans="1:21">
      <c r="I38" s="38"/>
      <c r="J38" s="38"/>
      <c r="K38" s="38"/>
      <c r="L38" s="38"/>
    </row>
  </sheetData>
  <mergeCells count="2">
    <mergeCell ref="D1:E1"/>
    <mergeCell ref="G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L30" sqref="L30"/>
    </sheetView>
  </sheetViews>
  <sheetFormatPr defaultColWidth="10.8203125" defaultRowHeight="14.35"/>
  <cols>
    <col min="1" max="1" width="15.8203125" bestFit="1" customWidth="1"/>
  </cols>
  <sheetData>
    <row r="1" spans="1:11" ht="15.7">
      <c r="B1" s="91" t="s">
        <v>25</v>
      </c>
      <c r="C1" s="91"/>
      <c r="D1" s="91"/>
      <c r="E1" s="91"/>
      <c r="F1" s="91"/>
      <c r="G1" s="91"/>
      <c r="H1" s="91"/>
      <c r="I1" s="91"/>
      <c r="J1" s="91"/>
      <c r="K1" s="91"/>
    </row>
    <row r="2" spans="1:11" ht="15.7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</row>
    <row r="3" spans="1:11" ht="15.7">
      <c r="A3" t="s">
        <v>73</v>
      </c>
      <c r="B3" s="29">
        <v>4377</v>
      </c>
      <c r="C3" s="29">
        <v>4873</v>
      </c>
      <c r="D3" s="29">
        <v>4558</v>
      </c>
      <c r="E3" s="29">
        <v>4524</v>
      </c>
      <c r="F3" s="29">
        <v>4860</v>
      </c>
      <c r="G3" s="29">
        <v>5177</v>
      </c>
      <c r="H3" s="29">
        <v>4580</v>
      </c>
      <c r="I3" s="29">
        <v>4816</v>
      </c>
      <c r="J3" s="29">
        <v>4677</v>
      </c>
      <c r="K3" s="29">
        <v>4552</v>
      </c>
    </row>
    <row r="4" spans="1:11" ht="15.7">
      <c r="A4" s="31" t="s">
        <v>74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.7">
      <c r="A5" t="s">
        <v>69</v>
      </c>
      <c r="B5" s="30">
        <v>2225</v>
      </c>
      <c r="C5" s="3">
        <v>2439</v>
      </c>
      <c r="D5" s="3">
        <v>2355</v>
      </c>
      <c r="E5" s="3">
        <v>2276</v>
      </c>
      <c r="F5" s="3">
        <v>3076</v>
      </c>
      <c r="G5" s="3">
        <v>3142</v>
      </c>
      <c r="H5" s="3">
        <v>2641</v>
      </c>
      <c r="I5" s="3">
        <v>2920</v>
      </c>
      <c r="J5" s="3">
        <v>2924</v>
      </c>
      <c r="K5" s="3">
        <v>2952</v>
      </c>
    </row>
    <row r="6" spans="1:11" ht="15.7">
      <c r="A6" t="s">
        <v>36</v>
      </c>
      <c r="B6" s="30">
        <v>2225</v>
      </c>
      <c r="C6" s="3">
        <v>2439</v>
      </c>
      <c r="D6" s="3">
        <v>2355</v>
      </c>
      <c r="E6" s="3">
        <v>2276</v>
      </c>
      <c r="F6" s="3">
        <v>3076</v>
      </c>
      <c r="G6" s="3">
        <v>3142</v>
      </c>
      <c r="H6" s="3">
        <v>2641</v>
      </c>
      <c r="I6" s="3">
        <v>2920</v>
      </c>
      <c r="J6" s="3">
        <v>2924</v>
      </c>
      <c r="K6" s="3">
        <v>2952</v>
      </c>
    </row>
    <row r="7" spans="1:11" ht="15.7">
      <c r="A7" t="s">
        <v>38</v>
      </c>
      <c r="B7" s="30">
        <v>2225</v>
      </c>
      <c r="C7" s="3">
        <v>2439</v>
      </c>
      <c r="D7" s="3">
        <v>2355</v>
      </c>
      <c r="E7" s="3">
        <v>2276</v>
      </c>
      <c r="F7" s="3">
        <v>3076</v>
      </c>
      <c r="G7" s="3">
        <v>3142</v>
      </c>
      <c r="H7" s="3">
        <v>2641</v>
      </c>
      <c r="I7" s="3">
        <v>2920</v>
      </c>
      <c r="J7" s="3">
        <v>2924</v>
      </c>
      <c r="K7" s="3">
        <v>2952</v>
      </c>
    </row>
    <row r="8" spans="1:11" ht="15.7">
      <c r="A8" t="s">
        <v>70</v>
      </c>
      <c r="B8" s="30">
        <v>2225</v>
      </c>
      <c r="C8" s="3">
        <v>2439</v>
      </c>
      <c r="D8" s="3">
        <v>2355</v>
      </c>
      <c r="E8" s="3">
        <v>2276</v>
      </c>
      <c r="F8" s="3">
        <v>3076</v>
      </c>
      <c r="G8" s="3">
        <v>3142</v>
      </c>
      <c r="H8" s="3">
        <v>2641</v>
      </c>
      <c r="I8" s="3">
        <v>2920</v>
      </c>
      <c r="J8" s="3">
        <v>2924</v>
      </c>
      <c r="K8" s="3">
        <v>2952</v>
      </c>
    </row>
    <row r="9" spans="1:11" ht="15.7">
      <c r="A9" t="s">
        <v>39</v>
      </c>
      <c r="B9" s="30">
        <v>2218</v>
      </c>
      <c r="C9" s="3">
        <v>2432</v>
      </c>
      <c r="D9" s="3">
        <v>2320</v>
      </c>
      <c r="E9" s="3">
        <v>2276</v>
      </c>
      <c r="F9" s="3">
        <v>3076</v>
      </c>
      <c r="G9" s="3">
        <v>3142</v>
      </c>
      <c r="H9" s="3">
        <v>2641</v>
      </c>
      <c r="I9" s="3">
        <v>2920</v>
      </c>
      <c r="J9" s="3">
        <v>2924</v>
      </c>
      <c r="K9" s="3">
        <v>2952</v>
      </c>
    </row>
    <row r="10" spans="1:11" ht="15.7">
      <c r="A10" t="s">
        <v>71</v>
      </c>
      <c r="B10" s="30">
        <v>2225</v>
      </c>
      <c r="C10" s="3">
        <v>2439</v>
      </c>
      <c r="D10" s="3">
        <v>2355</v>
      </c>
      <c r="E10" s="3">
        <v>2276</v>
      </c>
      <c r="F10" s="3">
        <v>3076</v>
      </c>
      <c r="G10" s="3">
        <v>3142</v>
      </c>
      <c r="H10" s="3">
        <v>2641</v>
      </c>
      <c r="I10" s="3">
        <v>2920</v>
      </c>
      <c r="J10" s="3">
        <v>2924</v>
      </c>
      <c r="K10" s="3">
        <v>2952</v>
      </c>
    </row>
    <row r="11" spans="1:11" ht="15.7">
      <c r="A11" t="s">
        <v>72</v>
      </c>
      <c r="B11" s="30">
        <v>3035</v>
      </c>
      <c r="C11" s="3">
        <v>3441</v>
      </c>
      <c r="D11" s="3">
        <v>3169</v>
      </c>
      <c r="E11" s="3">
        <v>3128</v>
      </c>
      <c r="F11" s="3">
        <v>3110</v>
      </c>
      <c r="G11" s="3">
        <v>3386</v>
      </c>
      <c r="H11" s="3">
        <v>3033</v>
      </c>
      <c r="I11" s="3">
        <v>3172</v>
      </c>
      <c r="J11" s="3">
        <v>2972</v>
      </c>
      <c r="K11" s="3">
        <v>2891</v>
      </c>
    </row>
  </sheetData>
  <mergeCells count="1">
    <mergeCell ref="B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8"/>
  <sheetViews>
    <sheetView topLeftCell="A19" workbookViewId="0">
      <selection activeCell="D25" sqref="D25"/>
    </sheetView>
  </sheetViews>
  <sheetFormatPr defaultColWidth="10.8203125" defaultRowHeight="14.35"/>
  <cols>
    <col min="1" max="1" width="29.46875" customWidth="1"/>
  </cols>
  <sheetData>
    <row r="1" spans="1:12">
      <c r="A1" s="27" t="s">
        <v>55</v>
      </c>
      <c r="B1" s="27" t="s">
        <v>58</v>
      </c>
      <c r="C1" s="27" t="s">
        <v>59</v>
      </c>
    </row>
    <row r="2" spans="1:12">
      <c r="A2" t="s">
        <v>56</v>
      </c>
      <c r="B2" s="28" t="s">
        <v>60</v>
      </c>
      <c r="C2" s="28" t="s">
        <v>62</v>
      </c>
      <c r="I2" t="s">
        <v>135</v>
      </c>
      <c r="J2">
        <v>-58.9</v>
      </c>
      <c r="K2">
        <v>29.4</v>
      </c>
      <c r="L2" t="s">
        <v>58</v>
      </c>
    </row>
    <row r="3" spans="1:12">
      <c r="A3" t="s">
        <v>57</v>
      </c>
      <c r="B3" s="28" t="s">
        <v>61</v>
      </c>
      <c r="C3" s="28" t="s">
        <v>63</v>
      </c>
      <c r="I3">
        <v>126</v>
      </c>
    </row>
    <row r="4" spans="1:12">
      <c r="G4" s="60" t="s">
        <v>59</v>
      </c>
      <c r="I4">
        <f>(126+58.9)/29.4</f>
        <v>6.2891156462585043</v>
      </c>
    </row>
    <row r="5" spans="1:12" hidden="1">
      <c r="A5" s="27" t="s">
        <v>65</v>
      </c>
    </row>
    <row r="6" spans="1:12" hidden="1">
      <c r="A6" t="s">
        <v>66</v>
      </c>
      <c r="B6">
        <v>1151</v>
      </c>
      <c r="C6">
        <v>1075</v>
      </c>
    </row>
    <row r="7" spans="1:12" hidden="1">
      <c r="B7">
        <v>6748</v>
      </c>
      <c r="C7">
        <v>6824</v>
      </c>
    </row>
    <row r="8" spans="1:12" hidden="1">
      <c r="A8" t="s">
        <v>64</v>
      </c>
      <c r="B8">
        <f>B6+B7</f>
        <v>7899</v>
      </c>
      <c r="C8">
        <f>C6+C7</f>
        <v>7899</v>
      </c>
    </row>
    <row r="10" spans="1:12">
      <c r="A10" t="s">
        <v>107</v>
      </c>
      <c r="C10" s="27" t="s">
        <v>68</v>
      </c>
    </row>
    <row r="11" spans="1:12">
      <c r="C11" t="s">
        <v>57</v>
      </c>
      <c r="D11" t="s">
        <v>56</v>
      </c>
    </row>
    <row r="12" spans="1:12" ht="15.7">
      <c r="A12" s="27" t="s">
        <v>67</v>
      </c>
      <c r="B12" t="s">
        <v>57</v>
      </c>
      <c r="C12" s="8">
        <v>6368</v>
      </c>
      <c r="D12">
        <v>221</v>
      </c>
    </row>
    <row r="13" spans="1:12" ht="15.7">
      <c r="B13" t="s">
        <v>56</v>
      </c>
      <c r="C13" s="8">
        <v>366</v>
      </c>
      <c r="D13">
        <v>787</v>
      </c>
      <c r="G13">
        <v>126</v>
      </c>
    </row>
    <row r="14" spans="1:12">
      <c r="C14" s="27"/>
    </row>
    <row r="15" spans="1:12">
      <c r="C15" s="27"/>
    </row>
    <row r="16" spans="1:12">
      <c r="C16" t="s">
        <v>57</v>
      </c>
      <c r="D16" t="s">
        <v>56</v>
      </c>
    </row>
    <row r="17" spans="1:12" ht="15.7">
      <c r="A17" t="s">
        <v>108</v>
      </c>
      <c r="B17" t="s">
        <v>57</v>
      </c>
      <c r="C17" s="8">
        <v>3237</v>
      </c>
      <c r="D17">
        <v>171</v>
      </c>
    </row>
    <row r="18" spans="1:12" ht="15.7">
      <c r="B18" t="s">
        <v>56</v>
      </c>
      <c r="C18" s="8">
        <v>124</v>
      </c>
      <c r="D18">
        <v>373</v>
      </c>
    </row>
    <row r="19" spans="1:12">
      <c r="C19" s="27"/>
    </row>
    <row r="20" spans="1:12">
      <c r="A20" t="s">
        <v>109</v>
      </c>
      <c r="C20" t="s">
        <v>57</v>
      </c>
      <c r="D20" t="s">
        <v>56</v>
      </c>
    </row>
    <row r="21" spans="1:12" ht="15.7">
      <c r="B21" t="s">
        <v>57</v>
      </c>
      <c r="C21" s="8">
        <v>3131</v>
      </c>
      <c r="D21">
        <v>97</v>
      </c>
      <c r="J21">
        <v>6.2</v>
      </c>
      <c r="L21" t="s">
        <v>58</v>
      </c>
    </row>
    <row r="22" spans="1:12" ht="15.7">
      <c r="B22" t="s">
        <v>56</v>
      </c>
      <c r="C22" s="8">
        <v>195</v>
      </c>
      <c r="D22">
        <v>414</v>
      </c>
    </row>
    <row r="24" spans="1:12">
      <c r="A24" t="s">
        <v>1</v>
      </c>
      <c r="C24" t="s">
        <v>57</v>
      </c>
      <c r="D24" t="s">
        <v>56</v>
      </c>
      <c r="G24" t="s">
        <v>110</v>
      </c>
    </row>
    <row r="25" spans="1:12" ht="15.7">
      <c r="B25" t="s">
        <v>57</v>
      </c>
      <c r="C25" s="8">
        <v>1834</v>
      </c>
      <c r="D25" s="8">
        <v>45</v>
      </c>
      <c r="F25" t="s">
        <v>58</v>
      </c>
      <c r="G25" s="59">
        <f>SUM(C26:D26)/SUM(C25:D26)</f>
        <v>0.15284039675383229</v>
      </c>
    </row>
    <row r="26" spans="1:12" ht="15.7">
      <c r="A26" s="27"/>
      <c r="B26" t="s">
        <v>56</v>
      </c>
      <c r="C26">
        <v>0</v>
      </c>
      <c r="D26" s="8">
        <v>339</v>
      </c>
      <c r="F26" t="s">
        <v>59</v>
      </c>
      <c r="G26" s="59">
        <f>SUM(D25:D26)/SUM(C25:D26)</f>
        <v>0.17312894499549145</v>
      </c>
    </row>
    <row r="27" spans="1:12" ht="15.7">
      <c r="D27" s="8"/>
    </row>
    <row r="28" spans="1:12">
      <c r="G28" t="s">
        <v>119</v>
      </c>
    </row>
    <row r="29" spans="1:12">
      <c r="A29" t="s">
        <v>111</v>
      </c>
      <c r="B29" s="27" t="s">
        <v>112</v>
      </c>
    </row>
    <row r="30" spans="1:12">
      <c r="B30" t="s">
        <v>114</v>
      </c>
    </row>
    <row r="31" spans="1:12">
      <c r="B31" t="s">
        <v>113</v>
      </c>
    </row>
    <row r="32" spans="1:12">
      <c r="B32" t="s">
        <v>133</v>
      </c>
    </row>
    <row r="33" spans="1:12">
      <c r="B33" t="s">
        <v>134</v>
      </c>
    </row>
    <row r="35" spans="1:12">
      <c r="A35" t="s">
        <v>115</v>
      </c>
      <c r="B35" s="27" t="s">
        <v>116</v>
      </c>
    </row>
    <row r="36" spans="1:12">
      <c r="B36" t="s">
        <v>117</v>
      </c>
    </row>
    <row r="37" spans="1:12">
      <c r="B37" t="s">
        <v>125</v>
      </c>
    </row>
    <row r="38" spans="1:12">
      <c r="B38" t="s">
        <v>120</v>
      </c>
    </row>
    <row r="39" spans="1:12">
      <c r="B39" t="s">
        <v>121</v>
      </c>
      <c r="C39" t="s">
        <v>122</v>
      </c>
    </row>
    <row r="40" spans="1:12">
      <c r="C40" t="s">
        <v>126</v>
      </c>
      <c r="L40" t="s">
        <v>118</v>
      </c>
    </row>
    <row r="41" spans="1:12">
      <c r="C41" t="s">
        <v>123</v>
      </c>
    </row>
    <row r="42" spans="1:12">
      <c r="C42" t="s">
        <v>124</v>
      </c>
    </row>
    <row r="43" spans="1:12">
      <c r="C43" t="s">
        <v>127</v>
      </c>
    </row>
    <row r="44" spans="1:12">
      <c r="C44" t="s">
        <v>132</v>
      </c>
    </row>
    <row r="45" spans="1:12">
      <c r="C45" t="s">
        <v>130</v>
      </c>
    </row>
    <row r="46" spans="1:12">
      <c r="C46" t="s">
        <v>128</v>
      </c>
    </row>
    <row r="47" spans="1:12">
      <c r="C47" t="s">
        <v>129</v>
      </c>
    </row>
    <row r="48" spans="1:12">
      <c r="C48" t="s">
        <v>131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5"/>
  <sheetViews>
    <sheetView workbookViewId="0">
      <selection activeCell="E6" sqref="E6"/>
    </sheetView>
  </sheetViews>
  <sheetFormatPr defaultColWidth="9.3515625" defaultRowHeight="15.7"/>
  <cols>
    <col min="1" max="1" width="20.8203125" style="11" customWidth="1"/>
    <col min="2" max="2" width="11.3515625" style="11" customWidth="1"/>
    <col min="3" max="3" width="13.17578125" style="11" customWidth="1"/>
    <col min="4" max="4" width="11.8203125" style="11" customWidth="1"/>
    <col min="5" max="5" width="8.8203125" style="11" customWidth="1"/>
    <col min="6" max="6" width="10.3515625" style="11" bestFit="1" customWidth="1"/>
    <col min="7" max="7" width="10.3515625" style="11" customWidth="1"/>
    <col min="8" max="15" width="10.3515625" style="11" bestFit="1" customWidth="1"/>
    <col min="16" max="16384" width="9.3515625" style="11"/>
  </cols>
  <sheetData>
    <row r="1" spans="1:20">
      <c r="B1" s="91" t="s">
        <v>23</v>
      </c>
      <c r="C1" s="91"/>
      <c r="D1" s="91"/>
      <c r="F1" s="91" t="s">
        <v>25</v>
      </c>
      <c r="G1" s="91"/>
      <c r="H1" s="91"/>
      <c r="I1" s="91"/>
      <c r="J1" s="91"/>
      <c r="K1" s="91"/>
      <c r="L1" s="91"/>
      <c r="M1" s="91"/>
      <c r="N1" s="91"/>
      <c r="O1" s="91"/>
      <c r="R1" s="8"/>
    </row>
    <row r="2" spans="1:20">
      <c r="A2" s="1" t="s">
        <v>0</v>
      </c>
      <c r="B2" s="12" t="s">
        <v>29</v>
      </c>
      <c r="C2" s="12" t="s">
        <v>27</v>
      </c>
      <c r="D2" s="12" t="s">
        <v>28</v>
      </c>
      <c r="E2" s="12"/>
      <c r="F2" s="12" t="s">
        <v>1</v>
      </c>
      <c r="G2" s="12" t="s">
        <v>2</v>
      </c>
      <c r="H2" s="12" t="s">
        <v>3</v>
      </c>
      <c r="I2" s="12" t="s">
        <v>4</v>
      </c>
      <c r="J2" s="12" t="s">
        <v>5</v>
      </c>
      <c r="K2" s="12" t="s">
        <v>6</v>
      </c>
      <c r="L2" s="12" t="s">
        <v>7</v>
      </c>
      <c r="M2" s="12" t="s">
        <v>8</v>
      </c>
      <c r="N2" s="12" t="s">
        <v>9</v>
      </c>
      <c r="O2" s="12" t="s">
        <v>10</v>
      </c>
      <c r="R2" s="8"/>
    </row>
    <row r="3" spans="1:20">
      <c r="A3" s="13" t="s">
        <v>11</v>
      </c>
      <c r="C3" s="14">
        <v>0.1578697</v>
      </c>
      <c r="D3" s="14">
        <v>0.15876989999999999</v>
      </c>
      <c r="F3" s="10">
        <v>0.11259189999999999</v>
      </c>
      <c r="G3" s="10">
        <v>0.10172</v>
      </c>
      <c r="H3" s="10">
        <v>0.1000919</v>
      </c>
      <c r="I3" s="10">
        <v>9.2237849999999996E-2</v>
      </c>
      <c r="J3" s="10">
        <v>9.3394130000000006E-2</v>
      </c>
      <c r="K3" s="10">
        <v>9.0334189999999995E-2</v>
      </c>
      <c r="L3" s="10">
        <v>9.2110700000000004E-2</v>
      </c>
      <c r="M3" s="10">
        <v>9.0497300000000003E-2</v>
      </c>
      <c r="N3" s="10">
        <v>9.3712859999999995E-2</v>
      </c>
      <c r="O3" s="10">
        <v>9.6961309999999995E-2</v>
      </c>
      <c r="R3" s="8"/>
    </row>
    <row r="4" spans="1:20">
      <c r="A4" s="13" t="s">
        <v>12</v>
      </c>
      <c r="C4" s="14">
        <v>0.1552692</v>
      </c>
      <c r="D4" s="14">
        <v>0.1564219</v>
      </c>
      <c r="F4" s="10">
        <v>0.1146843</v>
      </c>
      <c r="G4" s="10">
        <v>0.1070565</v>
      </c>
      <c r="H4" s="10">
        <v>0.10287200000000001</v>
      </c>
      <c r="I4" s="10">
        <v>9.528797E-2</v>
      </c>
      <c r="J4" s="10">
        <v>9.6141169999999998E-2</v>
      </c>
      <c r="K4" s="10">
        <v>9.0334189999999995E-2</v>
      </c>
      <c r="L4" s="10">
        <v>9.2850310000000005E-2</v>
      </c>
      <c r="M4" s="10">
        <v>8.9185559999999997E-2</v>
      </c>
      <c r="N4" s="10">
        <v>9.241634E-2</v>
      </c>
      <c r="O4" s="10">
        <v>9.330753E-2</v>
      </c>
      <c r="R4" s="8"/>
      <c r="T4" s="8"/>
    </row>
    <row r="5" spans="1:20">
      <c r="A5" s="13"/>
      <c r="D5" s="14">
        <f>D4</f>
        <v>0.1564219</v>
      </c>
      <c r="E5" s="11">
        <f>(D5+F5)/2</f>
        <v>0.13555310000000001</v>
      </c>
      <c r="F5" s="14">
        <f>F4</f>
        <v>0.1146843</v>
      </c>
      <c r="R5" s="8"/>
      <c r="T5" s="8"/>
    </row>
    <row r="6" spans="1:20">
      <c r="A6" s="13"/>
      <c r="R6" s="8"/>
      <c r="T6" s="8"/>
    </row>
    <row r="7" spans="1:20">
      <c r="A7" s="15" t="s">
        <v>13</v>
      </c>
      <c r="R7" s="8"/>
      <c r="T7" s="8"/>
    </row>
    <row r="8" spans="1:20" s="17" customFormat="1">
      <c r="A8" s="16" t="s">
        <v>14</v>
      </c>
      <c r="C8" s="10">
        <v>0.19021399999999999</v>
      </c>
      <c r="D8" s="10">
        <v>0.199215</v>
      </c>
      <c r="F8" s="10">
        <v>0.14629600000000001</v>
      </c>
      <c r="G8" s="10">
        <v>0.13889199999999999</v>
      </c>
      <c r="H8" s="10">
        <v>0.1339195</v>
      </c>
      <c r="I8" s="10">
        <v>0.1332631</v>
      </c>
      <c r="J8" s="10">
        <v>0.1182991</v>
      </c>
      <c r="K8" s="10">
        <v>0.1132218</v>
      </c>
      <c r="L8" s="10">
        <v>0.11475879999999999</v>
      </c>
      <c r="M8" s="10">
        <v>0.1050908</v>
      </c>
      <c r="N8" s="10">
        <v>0.1129969</v>
      </c>
      <c r="O8" s="10">
        <v>0.12369860000000001</v>
      </c>
      <c r="R8" s="8"/>
      <c r="T8" s="8"/>
    </row>
    <row r="9" spans="1:20" s="17" customFormat="1">
      <c r="A9" s="16" t="s">
        <v>15</v>
      </c>
      <c r="C9" s="10">
        <v>0.14381749999999999</v>
      </c>
      <c r="D9" s="10">
        <v>0.14148730000000001</v>
      </c>
      <c r="F9" s="10">
        <v>0.1116437</v>
      </c>
      <c r="G9" s="10">
        <v>0.10985060000000001</v>
      </c>
      <c r="H9" s="10">
        <v>9.6320790000000003E-2</v>
      </c>
      <c r="I9" s="10">
        <v>9.8138929999999999E-2</v>
      </c>
      <c r="J9" s="10">
        <v>0.102398</v>
      </c>
      <c r="K9" s="10">
        <v>9.3744270000000005E-2</v>
      </c>
      <c r="L9" s="10">
        <v>0.1011286</v>
      </c>
      <c r="M9" s="10">
        <v>9.97889E-2</v>
      </c>
      <c r="N9" s="10">
        <v>0.1007977</v>
      </c>
      <c r="O9" s="10">
        <v>0.1000709</v>
      </c>
      <c r="R9" s="8"/>
      <c r="T9" s="8"/>
    </row>
    <row r="10" spans="1:20" s="17" customFormat="1">
      <c r="A10" s="16" t="s">
        <v>16</v>
      </c>
      <c r="C10" s="10">
        <v>0.13886809999999999</v>
      </c>
      <c r="D10" s="10">
        <v>0.14047789999999999</v>
      </c>
      <c r="F10" s="10">
        <v>9.9852150000000001E-2</v>
      </c>
      <c r="G10" s="10">
        <v>8.7862670000000004E-2</v>
      </c>
      <c r="H10" s="10">
        <v>9.3557929999999997E-2</v>
      </c>
      <c r="I10" s="10">
        <v>8.0007079999999994E-2</v>
      </c>
      <c r="J10" s="10">
        <v>8.8835339999999999E-2</v>
      </c>
      <c r="K10" s="10">
        <v>8.9257249999999996E-2</v>
      </c>
      <c r="L10" s="10">
        <v>9.1998070000000001E-2</v>
      </c>
      <c r="M10" s="10">
        <v>8.9316389999999996E-2</v>
      </c>
      <c r="N10" s="10">
        <v>9.4554520000000003E-2</v>
      </c>
      <c r="O10" s="10">
        <v>9.338486E-2</v>
      </c>
      <c r="R10" s="8"/>
      <c r="T10" s="8"/>
    </row>
    <row r="11" spans="1:20" s="17" customFormat="1">
      <c r="A11" s="16" t="s">
        <v>17</v>
      </c>
      <c r="C11" s="10">
        <v>0.13535730000000001</v>
      </c>
      <c r="D11" s="10">
        <v>0.14004140000000001</v>
      </c>
      <c r="F11" s="10">
        <v>8.8241970000000003E-2</v>
      </c>
      <c r="G11" s="10">
        <v>8.6430190000000004E-2</v>
      </c>
      <c r="H11" s="10">
        <v>8.5910630000000002E-2</v>
      </c>
      <c r="I11" s="10">
        <v>7.4102609999999999E-2</v>
      </c>
      <c r="J11" s="10">
        <v>7.1150920000000006E-2</v>
      </c>
      <c r="K11" s="10">
        <v>7.1381189999999997E-2</v>
      </c>
      <c r="L11" s="10">
        <v>7.4752150000000003E-2</v>
      </c>
      <c r="M11" s="10">
        <v>7.736585E-2</v>
      </c>
      <c r="N11" s="10">
        <v>7.9318420000000001E-2</v>
      </c>
      <c r="O11" s="10">
        <v>8.5335560000000005E-2</v>
      </c>
      <c r="R11" s="8"/>
      <c r="T11" s="8"/>
    </row>
    <row r="12" spans="1:20" s="17" customFormat="1">
      <c r="A12" s="18" t="s">
        <v>26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R12" s="8"/>
      <c r="T12" s="8"/>
    </row>
    <row r="13" spans="1:20" s="17" customFormat="1">
      <c r="A13" s="16" t="s">
        <v>14</v>
      </c>
      <c r="C13" s="10">
        <v>0.1906602</v>
      </c>
      <c r="D13" s="10">
        <v>0.1993238</v>
      </c>
      <c r="F13" s="10">
        <v>0.14629600000000001</v>
      </c>
      <c r="G13" s="10">
        <v>0.13889199999999999</v>
      </c>
      <c r="H13" s="10">
        <v>0.1339195</v>
      </c>
      <c r="I13" s="10">
        <v>0.1332631</v>
      </c>
      <c r="J13" s="10">
        <v>0.1182991</v>
      </c>
      <c r="K13" s="10">
        <v>0.1132218</v>
      </c>
      <c r="L13" s="10">
        <v>0.11475879999999999</v>
      </c>
      <c r="M13" s="10">
        <v>0.1050908</v>
      </c>
      <c r="N13" s="10">
        <v>0.1129969</v>
      </c>
      <c r="O13" s="10">
        <v>0.12369860000000001</v>
      </c>
      <c r="R13" s="8"/>
      <c r="T13" s="8"/>
    </row>
    <row r="14" spans="1:20" s="17" customFormat="1">
      <c r="A14" s="16" t="s">
        <v>15</v>
      </c>
      <c r="C14" s="10">
        <v>0.139761</v>
      </c>
      <c r="D14" s="10">
        <v>0.13907410000000001</v>
      </c>
      <c r="F14" s="10">
        <v>0.1140718</v>
      </c>
      <c r="G14" s="10">
        <v>0.1147488</v>
      </c>
      <c r="H14" s="10">
        <v>9.8353460000000004E-2</v>
      </c>
      <c r="I14" s="10">
        <v>0.10138999999999999</v>
      </c>
      <c r="J14" s="10">
        <v>0.1058399</v>
      </c>
      <c r="K14" s="10">
        <v>9.3744270000000005E-2</v>
      </c>
      <c r="L14" s="10">
        <v>0.1014003</v>
      </c>
      <c r="M14" s="10">
        <v>9.8506490000000002E-2</v>
      </c>
      <c r="N14" s="10">
        <v>9.9956020000000007E-2</v>
      </c>
      <c r="O14" s="10">
        <v>9.8092730000000003E-2</v>
      </c>
      <c r="R14" s="8"/>
      <c r="T14" s="9"/>
    </row>
    <row r="15" spans="1:20" s="17" customFormat="1">
      <c r="A15" s="16" t="s">
        <v>16</v>
      </c>
      <c r="C15" s="10">
        <v>0.1364369</v>
      </c>
      <c r="D15" s="10">
        <v>0.13783770000000001</v>
      </c>
      <c r="F15" s="10">
        <v>0.1009747</v>
      </c>
      <c r="G15" s="10">
        <v>9.2657519999999993E-2</v>
      </c>
      <c r="H15" s="10">
        <v>9.6829429999999994E-2</v>
      </c>
      <c r="I15" s="10">
        <v>8.3146490000000003E-2</v>
      </c>
      <c r="J15" s="10">
        <v>9.1135889999999997E-2</v>
      </c>
      <c r="K15" s="10">
        <v>8.9257249999999996E-2</v>
      </c>
      <c r="L15" s="10">
        <v>9.2455270000000006E-2</v>
      </c>
      <c r="M15" s="10">
        <v>8.8025690000000004E-2</v>
      </c>
      <c r="N15" s="10">
        <v>9.323787E-2</v>
      </c>
      <c r="O15" s="10">
        <v>8.9261880000000002E-2</v>
      </c>
      <c r="R15" s="8"/>
      <c r="T15" s="9"/>
    </row>
    <row r="16" spans="1:20" s="17" customFormat="1">
      <c r="A16" s="16" t="s">
        <v>17</v>
      </c>
      <c r="C16" s="10">
        <v>0.13105130000000001</v>
      </c>
      <c r="D16" s="10">
        <v>0.13598209999999999</v>
      </c>
      <c r="F16" s="10">
        <v>9.0591229999999995E-2</v>
      </c>
      <c r="G16" s="10">
        <v>9.1159649999999995E-2</v>
      </c>
      <c r="H16" s="10">
        <v>8.8486739999999994E-2</v>
      </c>
      <c r="I16" s="10">
        <v>7.6670879999999997E-2</v>
      </c>
      <c r="J16" s="10">
        <v>7.3630959999999995E-2</v>
      </c>
      <c r="K16" s="10">
        <v>7.1381189999999997E-2</v>
      </c>
      <c r="L16" s="10">
        <v>7.5365660000000001E-2</v>
      </c>
      <c r="M16" s="10">
        <v>7.6090959999999999E-2</v>
      </c>
      <c r="N16" s="10">
        <v>7.7746129999999997E-2</v>
      </c>
      <c r="O16" s="10">
        <v>8.1501279999999995E-2</v>
      </c>
      <c r="R16" s="8"/>
      <c r="T16" s="9"/>
    </row>
    <row r="17" spans="1:20" s="17" customFormat="1">
      <c r="A17" s="16"/>
      <c r="D17" s="14">
        <f>D13</f>
        <v>0.1993238</v>
      </c>
      <c r="E17" s="14">
        <f>(D17+F17)/2</f>
        <v>0.17280990000000002</v>
      </c>
      <c r="F17" s="14">
        <f>F13</f>
        <v>0.14629600000000001</v>
      </c>
      <c r="R17" s="8"/>
      <c r="T17" s="9"/>
    </row>
    <row r="18" spans="1:20" s="17" customFormat="1">
      <c r="A18" s="16"/>
      <c r="D18" s="14">
        <f t="shared" ref="D18:D20" si="0">D14</f>
        <v>0.13907410000000001</v>
      </c>
      <c r="E18" s="14">
        <f t="shared" ref="E18:E20" si="1">(D18+F18)/2</f>
        <v>0.12657295000000002</v>
      </c>
      <c r="F18" s="14">
        <f t="shared" ref="F18:F20" si="2">F14</f>
        <v>0.1140718</v>
      </c>
      <c r="R18" s="8"/>
      <c r="T18" s="9"/>
    </row>
    <row r="19" spans="1:20" s="17" customFormat="1">
      <c r="A19" s="16"/>
      <c r="D19" s="14">
        <f t="shared" si="0"/>
        <v>0.13783770000000001</v>
      </c>
      <c r="E19" s="14">
        <f t="shared" si="1"/>
        <v>0.1194062</v>
      </c>
      <c r="F19" s="14">
        <f t="shared" si="2"/>
        <v>0.1009747</v>
      </c>
      <c r="R19" s="8"/>
    </row>
    <row r="20" spans="1:20" s="17" customFormat="1">
      <c r="A20" s="16"/>
      <c r="D20" s="14">
        <f t="shared" si="0"/>
        <v>0.13598209999999999</v>
      </c>
      <c r="E20" s="14">
        <f t="shared" si="1"/>
        <v>0.11328666499999999</v>
      </c>
      <c r="F20" s="14">
        <f t="shared" si="2"/>
        <v>9.0591229999999995E-2</v>
      </c>
      <c r="R20" s="8"/>
    </row>
    <row r="21" spans="1:20" s="17" customFormat="1">
      <c r="A21" s="16"/>
      <c r="R21" s="8"/>
    </row>
    <row r="22" spans="1:20" s="17" customFormat="1">
      <c r="A22" s="18" t="s">
        <v>18</v>
      </c>
      <c r="R22" s="8"/>
    </row>
    <row r="23" spans="1:20" s="17" customFormat="1">
      <c r="A23" s="16" t="s">
        <v>19</v>
      </c>
      <c r="C23" s="10">
        <v>7.5917020000000002E-2</v>
      </c>
      <c r="D23" s="10">
        <v>7.8587409999999996E-2</v>
      </c>
      <c r="F23" s="10">
        <v>5.7138910000000001E-2</v>
      </c>
      <c r="G23" s="10">
        <v>5.8509579999999999E-2</v>
      </c>
      <c r="H23" s="10">
        <v>6.2048720000000002E-2</v>
      </c>
      <c r="I23" s="10">
        <v>5.149393E-2</v>
      </c>
      <c r="J23" s="10">
        <v>5.8494839999999999E-2</v>
      </c>
      <c r="K23" s="10">
        <v>5.1283540000000002E-2</v>
      </c>
      <c r="L23" s="10">
        <v>5.1790049999999997E-2</v>
      </c>
      <c r="M23" s="10">
        <v>5.1651519999999999E-2</v>
      </c>
      <c r="N23" s="10">
        <v>5.5089470000000001E-2</v>
      </c>
      <c r="O23" s="10">
        <v>5.1493450000000003E-2</v>
      </c>
      <c r="R23" s="9"/>
    </row>
    <row r="24" spans="1:20" s="17" customFormat="1">
      <c r="A24" s="16" t="s">
        <v>20</v>
      </c>
      <c r="C24" s="10">
        <v>0.14401610000000001</v>
      </c>
      <c r="D24" s="10">
        <v>0.1422359</v>
      </c>
      <c r="F24" s="10">
        <v>0.10728550000000001</v>
      </c>
      <c r="G24" s="10">
        <v>9.9041480000000001E-2</v>
      </c>
      <c r="H24" s="10">
        <v>9.2901960000000006E-2</v>
      </c>
      <c r="I24" s="10">
        <v>9.3786449999999993E-2</v>
      </c>
      <c r="J24" s="10">
        <v>8.6845320000000004E-2</v>
      </c>
      <c r="K24" s="10">
        <v>8.7130470000000002E-2</v>
      </c>
      <c r="L24" s="10">
        <v>9.2943629999999999E-2</v>
      </c>
      <c r="M24" s="10">
        <v>8.5327269999999997E-2</v>
      </c>
      <c r="N24" s="10">
        <v>9.1833819999999997E-2</v>
      </c>
      <c r="O24" s="10">
        <v>8.7194770000000005E-2</v>
      </c>
      <c r="R24" s="8"/>
    </row>
    <row r="25" spans="1:20" s="17" customFormat="1">
      <c r="A25" s="16" t="s">
        <v>21</v>
      </c>
      <c r="C25" s="10">
        <v>0.2257904</v>
      </c>
      <c r="D25" s="10">
        <v>0.21894430000000001</v>
      </c>
      <c r="F25" s="10">
        <v>0.1591023</v>
      </c>
      <c r="G25" s="10">
        <v>0.14604200000000001</v>
      </c>
      <c r="H25" s="10">
        <v>0.1340683</v>
      </c>
      <c r="I25" s="10">
        <v>0.12719040000000001</v>
      </c>
      <c r="J25" s="10">
        <v>0.12818080000000001</v>
      </c>
      <c r="K25" s="10">
        <v>0.12224989999999999</v>
      </c>
      <c r="L25" s="10">
        <v>0.1191918</v>
      </c>
      <c r="M25" s="10">
        <v>0.1189381</v>
      </c>
      <c r="N25" s="10">
        <v>0.11955259999999999</v>
      </c>
      <c r="O25" s="10">
        <v>0.12671669999999999</v>
      </c>
      <c r="R25" s="8"/>
    </row>
    <row r="26" spans="1:20" s="17" customFormat="1">
      <c r="A26" s="19" t="s">
        <v>22</v>
      </c>
      <c r="C26" s="10">
        <v>0.27271099999999998</v>
      </c>
      <c r="D26" s="10">
        <v>0.28921560000000002</v>
      </c>
      <c r="F26" s="10">
        <v>0.21988550000000001</v>
      </c>
      <c r="G26" s="10">
        <v>0.19895389999999999</v>
      </c>
      <c r="H26" s="10">
        <v>0.1868293</v>
      </c>
      <c r="I26" s="10">
        <v>0.16974359999999999</v>
      </c>
      <c r="J26" s="10">
        <v>0.16747960000000001</v>
      </c>
      <c r="K26" s="10">
        <v>0.1595424</v>
      </c>
      <c r="L26" s="10">
        <v>0.16505239999999999</v>
      </c>
      <c r="M26" s="10">
        <v>0.15684419999999999</v>
      </c>
      <c r="N26" s="10">
        <v>0.1511594</v>
      </c>
      <c r="O26" s="10">
        <v>0.1711667</v>
      </c>
      <c r="R26" s="8"/>
    </row>
    <row r="27" spans="1:20">
      <c r="A27" s="15" t="s">
        <v>26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R27" s="8"/>
    </row>
    <row r="28" spans="1:20">
      <c r="A28" s="13" t="s">
        <v>19</v>
      </c>
      <c r="C28" s="10">
        <v>7.6285400000000003E-2</v>
      </c>
      <c r="D28" s="10">
        <v>7.8897800000000004E-2</v>
      </c>
      <c r="F28" s="10">
        <v>5.961789E-2</v>
      </c>
      <c r="G28" s="10">
        <v>5.7418120000000003E-2</v>
      </c>
      <c r="H28" s="10">
        <v>6.1133029999999998E-2</v>
      </c>
      <c r="I28" s="10">
        <v>5.1299890000000001E-2</v>
      </c>
      <c r="J28" s="10">
        <v>5.7845420000000002E-2</v>
      </c>
      <c r="K28" s="10">
        <v>5.1283540000000002E-2</v>
      </c>
      <c r="L28" s="10">
        <v>5.312157E-2</v>
      </c>
      <c r="M28" s="10">
        <v>5.2481130000000001E-2</v>
      </c>
      <c r="N28" s="10">
        <v>5.5282199999999997E-2</v>
      </c>
      <c r="O28" s="10">
        <v>5.2197559999999997E-2</v>
      </c>
      <c r="R28" s="8"/>
    </row>
    <row r="29" spans="1:20">
      <c r="A29" s="13" t="s">
        <v>20</v>
      </c>
      <c r="C29" s="10">
        <v>0.14614540000000001</v>
      </c>
      <c r="D29" s="10">
        <v>0.14393919999999999</v>
      </c>
      <c r="F29" s="10">
        <v>0.10412929999999999</v>
      </c>
      <c r="G29" s="10">
        <v>9.8745810000000003E-2</v>
      </c>
      <c r="H29" s="10">
        <v>9.5206860000000004E-2</v>
      </c>
      <c r="I29" s="10">
        <v>9.3981690000000007E-2</v>
      </c>
      <c r="J29" s="10">
        <v>8.8787000000000005E-2</v>
      </c>
      <c r="K29" s="10">
        <v>8.7130470000000002E-2</v>
      </c>
      <c r="L29" s="10">
        <v>9.1792390000000001E-2</v>
      </c>
      <c r="M29" s="10">
        <v>8.4490270000000006E-2</v>
      </c>
      <c r="N29" s="10">
        <v>9.1140349999999995E-2</v>
      </c>
      <c r="O29" s="10">
        <v>8.7271879999999996E-2</v>
      </c>
      <c r="R29" s="8"/>
    </row>
    <row r="30" spans="1:20">
      <c r="A30" s="13" t="s">
        <v>21</v>
      </c>
      <c r="C30" s="10">
        <v>0.23105909999999999</v>
      </c>
      <c r="D30" s="10">
        <v>0.22037100000000001</v>
      </c>
      <c r="F30" s="10">
        <v>0.1608888</v>
      </c>
      <c r="G30" s="10">
        <v>0.1477454</v>
      </c>
      <c r="H30" s="10">
        <v>0.1349793</v>
      </c>
      <c r="I30" s="10">
        <v>0.12935720000000001</v>
      </c>
      <c r="J30" s="10">
        <v>0.13176399999999999</v>
      </c>
      <c r="K30" s="10">
        <v>0.12224989999999999</v>
      </c>
      <c r="L30" s="10">
        <v>0.1189253</v>
      </c>
      <c r="M30" s="10">
        <v>0.1210754</v>
      </c>
      <c r="N30" s="10">
        <v>0.1216991</v>
      </c>
      <c r="O30" s="10">
        <v>0.1275396</v>
      </c>
      <c r="R30" s="8"/>
    </row>
    <row r="31" spans="1:20">
      <c r="A31" s="20" t="s">
        <v>22</v>
      </c>
      <c r="C31" s="10">
        <v>0.28528160000000002</v>
      </c>
      <c r="D31" s="10">
        <v>0.30675560000000002</v>
      </c>
      <c r="F31" s="10">
        <v>0.22416150000000001</v>
      </c>
      <c r="G31" s="10">
        <v>0.20439450000000001</v>
      </c>
      <c r="H31" s="10">
        <v>0.18922620000000001</v>
      </c>
      <c r="I31" s="10">
        <v>0.17073169999999999</v>
      </c>
      <c r="J31" s="10">
        <v>0.16736400000000001</v>
      </c>
      <c r="K31" s="10">
        <v>0.1595424</v>
      </c>
      <c r="L31" s="10">
        <v>0.16736519999999999</v>
      </c>
      <c r="M31" s="10">
        <v>0.15534510000000001</v>
      </c>
      <c r="N31" s="10">
        <v>0.15575530000000001</v>
      </c>
      <c r="O31" s="10">
        <v>0.17125969999999999</v>
      </c>
      <c r="R31" s="8"/>
    </row>
    <row r="32" spans="1:20">
      <c r="D32" s="14">
        <f>D28</f>
        <v>7.8897800000000004E-2</v>
      </c>
      <c r="E32" s="14">
        <f>(D32+F32)/2</f>
        <v>6.9257844999999998E-2</v>
      </c>
      <c r="F32" s="14">
        <f>F28</f>
        <v>5.961789E-2</v>
      </c>
      <c r="R32" s="8"/>
    </row>
    <row r="33" spans="4:18">
      <c r="D33" s="14">
        <f t="shared" ref="D33:D35" si="3">D29</f>
        <v>0.14393919999999999</v>
      </c>
      <c r="E33" s="14">
        <f t="shared" ref="E33:E35" si="4">(D33+F33)/2</f>
        <v>0.12403424999999998</v>
      </c>
      <c r="F33" s="14">
        <f t="shared" ref="F33:F35" si="5">F29</f>
        <v>0.10412929999999999</v>
      </c>
      <c r="R33" s="8"/>
    </row>
    <row r="34" spans="4:18">
      <c r="D34" s="14">
        <f t="shared" si="3"/>
        <v>0.22037100000000001</v>
      </c>
      <c r="E34" s="14">
        <f t="shared" si="4"/>
        <v>0.19062990000000002</v>
      </c>
      <c r="F34" s="14">
        <f t="shared" si="5"/>
        <v>0.1608888</v>
      </c>
      <c r="R34" s="8"/>
    </row>
    <row r="35" spans="4:18">
      <c r="D35" s="14">
        <f t="shared" si="3"/>
        <v>0.30675560000000002</v>
      </c>
      <c r="E35" s="14">
        <f t="shared" si="4"/>
        <v>0.26545855000000002</v>
      </c>
      <c r="F35" s="14">
        <f t="shared" si="5"/>
        <v>0.22416150000000001</v>
      </c>
      <c r="H35" s="21"/>
      <c r="I35" s="21"/>
      <c r="J35" s="21"/>
      <c r="K35" s="21"/>
      <c r="R35" s="8"/>
    </row>
  </sheetData>
  <mergeCells count="2">
    <mergeCell ref="B1:D1"/>
    <mergeCell ref="F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26"/>
  <sheetViews>
    <sheetView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P10"/>
    </sheetView>
  </sheetViews>
  <sheetFormatPr defaultColWidth="8.8203125" defaultRowHeight="15.7"/>
  <cols>
    <col min="1" max="2" width="19.64453125" style="4" customWidth="1"/>
    <col min="3" max="3" width="10.46875" style="4" customWidth="1"/>
    <col min="4" max="16" width="8.8203125" style="4"/>
    <col min="17" max="17" width="2.3515625" style="4" customWidth="1"/>
    <col min="18" max="30" width="8.8203125" style="4"/>
    <col min="31" max="31" width="2.46875" style="4" customWidth="1"/>
    <col min="32" max="44" width="8.8203125" style="4"/>
    <col min="45" max="45" width="2" style="4" customWidth="1"/>
    <col min="46" max="58" width="8.8203125" style="4"/>
    <col min="59" max="59" width="1.8203125" style="4" customWidth="1"/>
    <col min="60" max="16384" width="8.8203125" style="4"/>
  </cols>
  <sheetData>
    <row r="1" spans="1:72">
      <c r="B1" s="94" t="s">
        <v>11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R1" s="94" t="s">
        <v>32</v>
      </c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F1" s="94" t="s">
        <v>33</v>
      </c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T1" s="94" t="s">
        <v>34</v>
      </c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H1" s="94" t="s">
        <v>35</v>
      </c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</row>
    <row r="2" spans="1:72">
      <c r="A2" s="5"/>
      <c r="B2" s="5" t="s">
        <v>54</v>
      </c>
      <c r="C2" s="5"/>
      <c r="D2" s="6" t="s">
        <v>24</v>
      </c>
      <c r="E2" s="6" t="s">
        <v>45</v>
      </c>
      <c r="F2" s="6"/>
      <c r="G2" s="6" t="s">
        <v>51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30</v>
      </c>
      <c r="M2" s="6" t="s">
        <v>42</v>
      </c>
      <c r="N2" s="6" t="s">
        <v>43</v>
      </c>
      <c r="O2" s="6" t="s">
        <v>44</v>
      </c>
      <c r="P2" s="6" t="s">
        <v>31</v>
      </c>
      <c r="Q2" s="7"/>
      <c r="R2" s="6" t="s">
        <v>24</v>
      </c>
      <c r="S2" s="6" t="s">
        <v>45</v>
      </c>
      <c r="T2" s="6"/>
      <c r="U2" s="6" t="s">
        <v>51</v>
      </c>
      <c r="V2" s="6" t="s">
        <v>46</v>
      </c>
      <c r="W2" s="6" t="s">
        <v>47</v>
      </c>
      <c r="X2" s="6" t="s">
        <v>48</v>
      </c>
      <c r="Y2" s="6" t="s">
        <v>49</v>
      </c>
      <c r="Z2" s="6" t="s">
        <v>30</v>
      </c>
      <c r="AA2" s="6" t="s">
        <v>42</v>
      </c>
      <c r="AB2" s="6" t="s">
        <v>43</v>
      </c>
      <c r="AC2" s="6" t="s">
        <v>44</v>
      </c>
      <c r="AD2" s="6" t="s">
        <v>31</v>
      </c>
      <c r="AE2" s="7"/>
      <c r="AF2" s="6" t="s">
        <v>24</v>
      </c>
      <c r="AG2" s="6" t="s">
        <v>45</v>
      </c>
      <c r="AH2" s="6"/>
      <c r="AI2" s="6" t="s">
        <v>51</v>
      </c>
      <c r="AJ2" s="6" t="s">
        <v>46</v>
      </c>
      <c r="AK2" s="6" t="s">
        <v>47</v>
      </c>
      <c r="AL2" s="6" t="s">
        <v>48</v>
      </c>
      <c r="AM2" s="6" t="s">
        <v>49</v>
      </c>
      <c r="AN2" s="6" t="s">
        <v>30</v>
      </c>
      <c r="AO2" s="6" t="s">
        <v>42</v>
      </c>
      <c r="AP2" s="6" t="s">
        <v>43</v>
      </c>
      <c r="AQ2" s="6" t="s">
        <v>44</v>
      </c>
      <c r="AR2" s="6" t="s">
        <v>31</v>
      </c>
      <c r="AS2" s="7"/>
      <c r="AT2" s="6" t="s">
        <v>24</v>
      </c>
      <c r="AU2" s="6" t="s">
        <v>45</v>
      </c>
      <c r="AV2" s="6"/>
      <c r="AW2" s="6" t="s">
        <v>51</v>
      </c>
      <c r="AX2" s="6" t="s">
        <v>46</v>
      </c>
      <c r="AY2" s="6" t="s">
        <v>47</v>
      </c>
      <c r="AZ2" s="6" t="s">
        <v>48</v>
      </c>
      <c r="BA2" s="6" t="s">
        <v>49</v>
      </c>
      <c r="BB2" s="6" t="s">
        <v>30</v>
      </c>
      <c r="BC2" s="6" t="s">
        <v>42</v>
      </c>
      <c r="BD2" s="6" t="s">
        <v>43</v>
      </c>
      <c r="BE2" s="6" t="s">
        <v>44</v>
      </c>
      <c r="BF2" s="6" t="s">
        <v>31</v>
      </c>
      <c r="BH2" s="6" t="s">
        <v>24</v>
      </c>
      <c r="BI2" s="6" t="s">
        <v>45</v>
      </c>
      <c r="BJ2" s="6"/>
      <c r="BK2" s="6" t="s">
        <v>1</v>
      </c>
      <c r="BL2" s="6" t="s">
        <v>46</v>
      </c>
      <c r="BM2" s="6" t="s">
        <v>47</v>
      </c>
      <c r="BN2" s="6" t="s">
        <v>48</v>
      </c>
      <c r="BO2" s="6" t="s">
        <v>49</v>
      </c>
      <c r="BP2" s="6" t="s">
        <v>30</v>
      </c>
      <c r="BQ2" s="6" t="s">
        <v>42</v>
      </c>
      <c r="BR2" s="6" t="s">
        <v>43</v>
      </c>
      <c r="BS2" s="6" t="s">
        <v>44</v>
      </c>
      <c r="BT2" s="6" t="s">
        <v>31</v>
      </c>
    </row>
    <row r="3" spans="1:72">
      <c r="A3" s="4" t="s">
        <v>40</v>
      </c>
      <c r="B3" s="8">
        <v>1.5391680000000001</v>
      </c>
      <c r="D3" s="8">
        <v>1.530921</v>
      </c>
      <c r="E3" s="8">
        <v>1.5291399999999999</v>
      </c>
      <c r="F3" s="2"/>
      <c r="G3" s="8">
        <v>1.51841</v>
      </c>
      <c r="H3" s="8">
        <v>1.5181309999999999</v>
      </c>
      <c r="I3" s="8">
        <v>1.518283</v>
      </c>
      <c r="J3" s="8">
        <v>1.5183009999999999</v>
      </c>
      <c r="K3" s="8">
        <v>1.5183009999999999</v>
      </c>
      <c r="L3" s="8">
        <v>1.5183009999999999</v>
      </c>
      <c r="M3" s="8">
        <v>1.5183009999999999</v>
      </c>
      <c r="N3" s="8">
        <v>1.5183009999999999</v>
      </c>
      <c r="O3" s="8">
        <v>1.5183009999999999</v>
      </c>
      <c r="P3" s="8">
        <v>1.5183009999999999</v>
      </c>
      <c r="R3" s="4">
        <v>1.4922390000000001</v>
      </c>
      <c r="S3" s="2">
        <v>1.495474</v>
      </c>
      <c r="T3" s="2"/>
      <c r="U3" s="2">
        <v>1.537134</v>
      </c>
      <c r="V3" s="2">
        <v>1.5845039999999999</v>
      </c>
      <c r="W3" s="2">
        <v>1.5572509999999999</v>
      </c>
      <c r="X3" s="2">
        <v>1.548551</v>
      </c>
      <c r="Y3" s="2">
        <v>1.5569660000000001</v>
      </c>
      <c r="Z3" s="2">
        <v>1.540157</v>
      </c>
      <c r="AA3" s="2">
        <v>1.52081</v>
      </c>
      <c r="AB3" s="2">
        <v>1.5411010000000001</v>
      </c>
      <c r="AC3" s="2">
        <v>1.4623919999999999</v>
      </c>
      <c r="AD3" s="2">
        <v>1.466926</v>
      </c>
      <c r="AF3" s="4">
        <v>1.5909599999999999</v>
      </c>
      <c r="AG3" s="2">
        <v>1.610384</v>
      </c>
      <c r="AH3" s="2"/>
      <c r="AI3" s="2">
        <v>1.596705</v>
      </c>
      <c r="AJ3" s="2">
        <v>1.534751</v>
      </c>
      <c r="AK3" s="2">
        <v>1.5431980000000001</v>
      </c>
      <c r="AL3" s="2">
        <v>1.5322929999999999</v>
      </c>
      <c r="AM3" s="2">
        <v>1.5430630000000001</v>
      </c>
      <c r="AN3" s="2">
        <v>1.5355799999999999</v>
      </c>
      <c r="AO3" s="2">
        <v>1.517774</v>
      </c>
      <c r="AP3" s="2">
        <v>1.519417</v>
      </c>
      <c r="AQ3" s="2">
        <v>1.522599</v>
      </c>
      <c r="AR3" s="2">
        <v>1.5342150000000001</v>
      </c>
      <c r="AT3" s="4">
        <v>1.5545340000000001</v>
      </c>
      <c r="AU3" s="2">
        <v>1.54667</v>
      </c>
      <c r="AV3" s="2"/>
      <c r="AW3" s="2">
        <v>1.510032</v>
      </c>
      <c r="AX3" s="2">
        <v>1.555439</v>
      </c>
      <c r="AY3" s="2">
        <v>1.5331239999999999</v>
      </c>
      <c r="AZ3" s="2">
        <v>1.5500750000000001</v>
      </c>
      <c r="BA3" s="2">
        <v>1.521239</v>
      </c>
      <c r="BB3" s="2">
        <v>1.5383469999999999</v>
      </c>
      <c r="BC3" s="2">
        <v>1.5526880000000001</v>
      </c>
      <c r="BD3" s="2">
        <v>1.5695920000000001</v>
      </c>
      <c r="BE3" s="2">
        <v>1.541431</v>
      </c>
      <c r="BF3" s="2">
        <v>1.5369159999999999</v>
      </c>
      <c r="BH3" s="4">
        <v>1.4107350000000001</v>
      </c>
      <c r="BI3" s="2">
        <v>1.36653</v>
      </c>
      <c r="BJ3" s="2"/>
      <c r="BK3" s="2">
        <v>1.3998660000000001</v>
      </c>
      <c r="BL3" s="2">
        <v>1.453449</v>
      </c>
      <c r="BM3" s="2">
        <v>1.457856</v>
      </c>
      <c r="BN3" s="2">
        <v>1.469182</v>
      </c>
      <c r="BO3" s="2">
        <v>1.4789950000000001</v>
      </c>
      <c r="BP3" s="2">
        <v>1.4734659999999999</v>
      </c>
      <c r="BQ3" s="2">
        <v>1.490877</v>
      </c>
      <c r="BR3" s="2">
        <v>1.4674240000000001</v>
      </c>
      <c r="BS3" s="2">
        <v>1.5046649999999999</v>
      </c>
      <c r="BT3" s="2">
        <v>1.5068699999999999</v>
      </c>
    </row>
    <row r="4" spans="1:72">
      <c r="A4" s="4" t="s">
        <v>36</v>
      </c>
      <c r="B4" s="8">
        <v>57.574979999999996</v>
      </c>
      <c r="D4" s="8">
        <v>60.551789999999997</v>
      </c>
      <c r="E4" s="8">
        <v>60.961219999999997</v>
      </c>
      <c r="F4" s="2"/>
      <c r="G4" s="8">
        <v>60.176400000000001</v>
      </c>
      <c r="H4" s="8">
        <v>60.191650000000003</v>
      </c>
      <c r="I4" s="8">
        <v>60.229959999999998</v>
      </c>
      <c r="J4" s="8">
        <v>60.278599999999997</v>
      </c>
      <c r="K4" s="8">
        <v>60.078479999999999</v>
      </c>
      <c r="L4" s="8">
        <v>60.094000000000001</v>
      </c>
      <c r="M4" s="8">
        <v>60.173830000000002</v>
      </c>
      <c r="N4" s="8">
        <v>60.141089999999998</v>
      </c>
      <c r="O4" s="8">
        <v>60.076529999999998</v>
      </c>
      <c r="P4" s="8">
        <v>60.09986</v>
      </c>
      <c r="R4" s="4">
        <v>63.57837</v>
      </c>
      <c r="S4" s="2">
        <v>64.059030000000007</v>
      </c>
      <c r="T4" s="2"/>
      <c r="U4" s="2">
        <v>61.457549999999998</v>
      </c>
      <c r="V4" s="2">
        <v>62.095750000000002</v>
      </c>
      <c r="W4" s="2">
        <v>63.080880000000001</v>
      </c>
      <c r="X4" s="2">
        <v>63.346260000000001</v>
      </c>
      <c r="Y4" s="2">
        <v>60.46208</v>
      </c>
      <c r="Z4" s="2">
        <v>61.199159999999999</v>
      </c>
      <c r="AA4" s="2">
        <v>60.64255</v>
      </c>
      <c r="AB4" s="2">
        <v>60.858870000000003</v>
      </c>
      <c r="AC4" s="2">
        <v>60.422449999999998</v>
      </c>
      <c r="AD4" s="2">
        <v>60.981650000000002</v>
      </c>
      <c r="AF4" s="4">
        <v>58.69032</v>
      </c>
      <c r="AG4" s="2">
        <v>59.390250000000002</v>
      </c>
      <c r="AH4" s="2"/>
      <c r="AI4" s="2">
        <v>61.077840000000002</v>
      </c>
      <c r="AJ4" s="2">
        <v>61.319220000000001</v>
      </c>
      <c r="AK4" s="2">
        <v>60.249929999999999</v>
      </c>
      <c r="AL4" s="2">
        <v>61.142539999999997</v>
      </c>
      <c r="AM4" s="2">
        <v>61.097149999999999</v>
      </c>
      <c r="AN4" s="2">
        <v>60.747280000000003</v>
      </c>
      <c r="AO4" s="2">
        <v>60.533999999999999</v>
      </c>
      <c r="AP4" s="2">
        <v>60.52281</v>
      </c>
      <c r="AQ4" s="2">
        <v>60.821620000000003</v>
      </c>
      <c r="AR4" s="2">
        <v>60.756830000000001</v>
      </c>
      <c r="AT4" s="4">
        <v>59.014749999999999</v>
      </c>
      <c r="AU4" s="2">
        <v>58.173690000000001</v>
      </c>
      <c r="AV4" s="2"/>
      <c r="AW4" s="2">
        <v>59.058810000000001</v>
      </c>
      <c r="AX4" s="2">
        <v>58.035789999999999</v>
      </c>
      <c r="AY4" s="2">
        <v>58.205390000000001</v>
      </c>
      <c r="AZ4" s="2">
        <v>58.321010000000001</v>
      </c>
      <c r="BA4" s="2">
        <v>58.644799999999996</v>
      </c>
      <c r="BB4" s="2">
        <v>59.731430000000003</v>
      </c>
      <c r="BC4" s="2">
        <v>60.293770000000002</v>
      </c>
      <c r="BD4" s="2">
        <v>60.119439999999997</v>
      </c>
      <c r="BE4" s="2">
        <v>59.991909999999997</v>
      </c>
      <c r="BF4" s="2">
        <v>58.938470000000002</v>
      </c>
      <c r="BH4" s="4">
        <v>57.590690000000002</v>
      </c>
      <c r="BI4" s="2">
        <v>57.706319999999998</v>
      </c>
      <c r="BJ4" s="2"/>
      <c r="BK4" s="2">
        <v>56.940649999999998</v>
      </c>
      <c r="BL4" s="2">
        <v>58.540460000000003</v>
      </c>
      <c r="BM4" s="2">
        <v>59.264679999999998</v>
      </c>
      <c r="BN4" s="2">
        <v>58.453130000000002</v>
      </c>
      <c r="BO4" s="2">
        <v>58.963880000000003</v>
      </c>
      <c r="BP4" s="2">
        <v>58.655819999999999</v>
      </c>
      <c r="BQ4" s="2">
        <v>58.591819999999998</v>
      </c>
      <c r="BR4" s="2">
        <v>59.448650000000001</v>
      </c>
      <c r="BS4" s="2">
        <v>59.07882</v>
      </c>
      <c r="BT4" s="2">
        <v>60.292140000000003</v>
      </c>
    </row>
    <row r="5" spans="1:72">
      <c r="A5" s="4" t="s">
        <v>37</v>
      </c>
      <c r="B5" s="8">
        <v>232.8228</v>
      </c>
      <c r="D5" s="8">
        <v>223.2714</v>
      </c>
      <c r="E5" s="8">
        <v>218.81880000000001</v>
      </c>
      <c r="F5" s="2"/>
      <c r="G5" s="8">
        <v>215.24250000000001</v>
      </c>
      <c r="H5" s="8">
        <v>211.56059999999999</v>
      </c>
      <c r="I5" s="8">
        <v>208.959</v>
      </c>
      <c r="J5" s="8">
        <v>205.01949999999999</v>
      </c>
      <c r="K5" s="8">
        <v>202.21420000000001</v>
      </c>
      <c r="L5" s="8">
        <v>202.25059999999999</v>
      </c>
      <c r="M5" s="8">
        <v>201.73939999999999</v>
      </c>
      <c r="N5" s="8">
        <v>194.15539999999999</v>
      </c>
      <c r="O5" s="8">
        <v>199.7664</v>
      </c>
      <c r="P5" s="8">
        <v>194.43539999999999</v>
      </c>
      <c r="R5" s="4">
        <v>241.0411</v>
      </c>
      <c r="S5" s="2">
        <v>227.85480000000001</v>
      </c>
      <c r="T5" s="2"/>
      <c r="U5" s="2">
        <v>217.18049999999999</v>
      </c>
      <c r="V5" s="2">
        <v>208.1079</v>
      </c>
      <c r="W5" s="2">
        <v>209.26390000000001</v>
      </c>
      <c r="X5" s="2">
        <v>206.3212</v>
      </c>
      <c r="Y5" s="2">
        <v>203.46459999999999</v>
      </c>
      <c r="Z5" s="2">
        <v>202.3484</v>
      </c>
      <c r="AA5" s="2">
        <v>199.89250000000001</v>
      </c>
      <c r="AB5" s="2">
        <v>190.47540000000001</v>
      </c>
      <c r="AC5" s="2">
        <v>192.1876</v>
      </c>
      <c r="AD5" s="2">
        <v>192.67140000000001</v>
      </c>
      <c r="AF5" s="4">
        <v>237.5146</v>
      </c>
      <c r="AG5" s="2">
        <v>231.56800000000001</v>
      </c>
      <c r="AH5" s="2"/>
      <c r="AI5" s="2">
        <v>219.876</v>
      </c>
      <c r="AJ5" s="2">
        <v>214.2064</v>
      </c>
      <c r="AK5" s="2">
        <v>208.19880000000001</v>
      </c>
      <c r="AL5" s="2">
        <v>204.3272</v>
      </c>
      <c r="AM5" s="2">
        <v>200.50489999999999</v>
      </c>
      <c r="AN5" s="2">
        <v>204.1275</v>
      </c>
      <c r="AO5" s="2">
        <v>202.5634</v>
      </c>
      <c r="AP5" s="2">
        <v>194.0855</v>
      </c>
      <c r="AQ5" s="2">
        <v>199.85470000000001</v>
      </c>
      <c r="AR5" s="2">
        <v>195.10310000000001</v>
      </c>
      <c r="AT5" s="4">
        <v>225.52019999999999</v>
      </c>
      <c r="AU5" s="2">
        <v>218.3228</v>
      </c>
      <c r="AV5" s="2"/>
      <c r="AW5" s="2">
        <v>213.72970000000001</v>
      </c>
      <c r="AX5" s="2">
        <v>214.2996</v>
      </c>
      <c r="AY5" s="2">
        <v>212.74639999999999</v>
      </c>
      <c r="AZ5" s="2">
        <v>206.2748</v>
      </c>
      <c r="BA5" s="2">
        <v>205.67160000000001</v>
      </c>
      <c r="BB5" s="2">
        <v>202.10120000000001</v>
      </c>
      <c r="BC5" s="2">
        <v>204.92869999999999</v>
      </c>
      <c r="BD5" s="2">
        <v>195.01009999999999</v>
      </c>
      <c r="BE5" s="2">
        <v>201.46029999999999</v>
      </c>
      <c r="BF5" s="2">
        <v>194.88570000000001</v>
      </c>
      <c r="BH5" s="4">
        <v>227.69589999999999</v>
      </c>
      <c r="BI5" s="2">
        <v>220.49270000000001</v>
      </c>
      <c r="BJ5" s="2"/>
      <c r="BK5" s="2">
        <v>210.6737</v>
      </c>
      <c r="BL5" s="2">
        <v>210.9101</v>
      </c>
      <c r="BM5" s="2">
        <v>203.85830000000001</v>
      </c>
      <c r="BN5" s="2">
        <v>204.41569999999999</v>
      </c>
      <c r="BO5" s="2">
        <v>200.6874</v>
      </c>
      <c r="BP5" s="2">
        <v>202.221</v>
      </c>
      <c r="BQ5" s="2">
        <v>200.98769999999999</v>
      </c>
      <c r="BR5" s="2">
        <v>195.01570000000001</v>
      </c>
      <c r="BS5" s="2">
        <v>200.39150000000001</v>
      </c>
      <c r="BT5" s="2">
        <v>193.9564</v>
      </c>
    </row>
    <row r="6" spans="1:72">
      <c r="A6" s="4" t="s">
        <v>38</v>
      </c>
      <c r="B6" s="8">
        <v>51.200049999999997</v>
      </c>
      <c r="D6" s="8">
        <v>51.729280000000003</v>
      </c>
      <c r="E6" s="8">
        <v>50.308929999999997</v>
      </c>
      <c r="F6" s="2"/>
      <c r="G6" s="8">
        <v>51.593850000000003</v>
      </c>
      <c r="H6" s="8">
        <v>53.111800000000002</v>
      </c>
      <c r="I6" s="8">
        <v>54.828449999999997</v>
      </c>
      <c r="J6" s="8">
        <v>55.83755</v>
      </c>
      <c r="K6" s="8">
        <v>52.820689999999999</v>
      </c>
      <c r="L6" s="8">
        <v>54.363570000000003</v>
      </c>
      <c r="M6" s="8">
        <v>53.972540000000002</v>
      </c>
      <c r="N6" s="8">
        <v>54.475259999999999</v>
      </c>
      <c r="O6" s="8">
        <v>56.818800000000003</v>
      </c>
      <c r="P6" s="8">
        <v>54.197710000000001</v>
      </c>
      <c r="R6" s="4">
        <v>77.832790000000003</v>
      </c>
      <c r="S6" s="2">
        <v>62.643349999999998</v>
      </c>
      <c r="T6" s="2"/>
      <c r="U6" s="2">
        <v>49.692430000000002</v>
      </c>
      <c r="V6" s="2">
        <v>51.955089999999998</v>
      </c>
      <c r="W6" s="2">
        <v>53.754899999999999</v>
      </c>
      <c r="X6" s="2">
        <v>57.559640000000002</v>
      </c>
      <c r="Y6" s="2">
        <v>52.076619999999998</v>
      </c>
      <c r="Z6" s="2">
        <v>51.942019999999999</v>
      </c>
      <c r="AA6" s="2">
        <v>52.175420000000003</v>
      </c>
      <c r="AB6" s="2">
        <v>51.439950000000003</v>
      </c>
      <c r="AC6" s="2">
        <v>55.414929999999998</v>
      </c>
      <c r="AD6" s="2">
        <v>49.8874</v>
      </c>
      <c r="AF6" s="4">
        <v>74.152060000000006</v>
      </c>
      <c r="AG6" s="2">
        <v>69.184389999999993</v>
      </c>
      <c r="AH6" s="2"/>
      <c r="AI6" s="2">
        <v>52.299520000000001</v>
      </c>
      <c r="AJ6" s="2">
        <v>51.756270000000001</v>
      </c>
      <c r="AK6" s="2">
        <v>55.06964</v>
      </c>
      <c r="AL6" s="2">
        <v>55.612229999999997</v>
      </c>
      <c r="AM6" s="2">
        <v>51.271529999999998</v>
      </c>
      <c r="AN6" s="2">
        <v>52.999139999999997</v>
      </c>
      <c r="AO6" s="2">
        <v>52.470910000000003</v>
      </c>
      <c r="AP6" s="2">
        <v>53.23254</v>
      </c>
      <c r="AQ6" s="2">
        <v>55.261830000000003</v>
      </c>
      <c r="AR6" s="2">
        <v>53.027290000000001</v>
      </c>
      <c r="AT6" s="4">
        <v>57.881889999999999</v>
      </c>
      <c r="AU6" s="2">
        <v>56.850439999999999</v>
      </c>
      <c r="AV6" s="2"/>
      <c r="AW6" s="2">
        <v>52.680579999999999</v>
      </c>
      <c r="AX6" s="2">
        <v>54.002780000000001</v>
      </c>
      <c r="AY6" s="2">
        <v>54.678849999999997</v>
      </c>
      <c r="AZ6" s="2">
        <v>55.035879999999999</v>
      </c>
      <c r="BA6" s="2">
        <v>52.348059999999997</v>
      </c>
      <c r="BB6" s="2">
        <v>53.492489999999997</v>
      </c>
      <c r="BC6" s="2">
        <v>53.986469999999997</v>
      </c>
      <c r="BD6" s="2">
        <v>53.899470000000001</v>
      </c>
      <c r="BE6" s="2">
        <v>55.369140000000002</v>
      </c>
      <c r="BF6" s="2">
        <v>54.617870000000003</v>
      </c>
      <c r="BH6" s="4">
        <v>68.19999</v>
      </c>
      <c r="BI6" s="2">
        <v>67.921319999999994</v>
      </c>
      <c r="BJ6" s="2"/>
      <c r="BK6" s="2">
        <v>51.871470000000002</v>
      </c>
      <c r="BL6" s="2">
        <v>55.208379999999998</v>
      </c>
      <c r="BM6" s="2">
        <v>56.393560000000001</v>
      </c>
      <c r="BN6" s="2">
        <v>57.503270000000001</v>
      </c>
      <c r="BO6" s="2">
        <v>56.441160000000004</v>
      </c>
      <c r="BP6" s="2">
        <v>58.854939999999999</v>
      </c>
      <c r="BQ6" s="2">
        <v>56.55979</v>
      </c>
      <c r="BR6" s="2">
        <v>57.471559999999997</v>
      </c>
      <c r="BS6" s="2">
        <v>60.734810000000003</v>
      </c>
      <c r="BT6" s="2">
        <v>56.57958</v>
      </c>
    </row>
    <row r="7" spans="1:72">
      <c r="A7" s="4" t="s">
        <v>39</v>
      </c>
      <c r="B7" s="8">
        <v>135.6447</v>
      </c>
      <c r="D7" s="8">
        <v>132.52680000000001</v>
      </c>
      <c r="E7" s="8">
        <v>133.39189999999999</v>
      </c>
      <c r="F7" s="2"/>
      <c r="G7" s="8">
        <v>131.6979</v>
      </c>
      <c r="H7" s="8">
        <v>130.6455</v>
      </c>
      <c r="I7" s="8">
        <v>130.1463</v>
      </c>
      <c r="J7" s="8">
        <v>128.39859999999999</v>
      </c>
      <c r="K7" s="8">
        <v>126.65219999999999</v>
      </c>
      <c r="L7" s="8">
        <v>125.123</v>
      </c>
      <c r="M7" s="8">
        <v>126.405</v>
      </c>
      <c r="N7" s="8">
        <v>126.2998</v>
      </c>
      <c r="O7" s="8">
        <v>127.989</v>
      </c>
      <c r="P7" s="8">
        <v>128.6833</v>
      </c>
      <c r="R7" s="4">
        <v>134.9879</v>
      </c>
      <c r="S7" s="2">
        <v>137.25749999999999</v>
      </c>
      <c r="T7" s="2"/>
      <c r="U7" s="2">
        <v>135.5565</v>
      </c>
      <c r="V7" s="2">
        <v>133.1292</v>
      </c>
      <c r="W7" s="2">
        <v>131.9324</v>
      </c>
      <c r="X7" s="2">
        <v>134.5924</v>
      </c>
      <c r="Y7" s="2">
        <v>128.91669999999999</v>
      </c>
      <c r="Z7" s="2">
        <v>126.90089999999999</v>
      </c>
      <c r="AA7" s="2">
        <v>128.1918</v>
      </c>
      <c r="AB7" s="2">
        <v>129.39879999999999</v>
      </c>
      <c r="AC7" s="2">
        <v>130.0625</v>
      </c>
      <c r="AD7" s="2">
        <v>134.7022</v>
      </c>
      <c r="AF7" s="4">
        <v>131.86340000000001</v>
      </c>
      <c r="AG7" s="2">
        <v>132.17699999999999</v>
      </c>
      <c r="AH7" s="2"/>
      <c r="AI7" s="2">
        <v>133.0641</v>
      </c>
      <c r="AJ7" s="2">
        <v>132.40389999999999</v>
      </c>
      <c r="AK7" s="2">
        <v>130.27670000000001</v>
      </c>
      <c r="AL7" s="2">
        <v>129.7783</v>
      </c>
      <c r="AM7" s="2">
        <v>128.72389999999999</v>
      </c>
      <c r="AN7" s="2">
        <v>127.02809999999999</v>
      </c>
      <c r="AO7" s="2">
        <v>128.39500000000001</v>
      </c>
      <c r="AP7" s="2">
        <v>128.44110000000001</v>
      </c>
      <c r="AQ7" s="2">
        <v>130.41890000000001</v>
      </c>
      <c r="AR7" s="2">
        <v>130.85769999999999</v>
      </c>
      <c r="AT7" s="4">
        <v>128.83459999999999</v>
      </c>
      <c r="AU7" s="2">
        <v>131.84979999999999</v>
      </c>
      <c r="AV7" s="2"/>
      <c r="AW7" s="2">
        <v>130.83750000000001</v>
      </c>
      <c r="AX7" s="2">
        <v>129.2433</v>
      </c>
      <c r="AY7" s="2">
        <v>130.11600000000001</v>
      </c>
      <c r="AZ7" s="2">
        <v>127.39960000000001</v>
      </c>
      <c r="BA7" s="2">
        <v>126.8175</v>
      </c>
      <c r="BB7" s="2">
        <v>126.0247</v>
      </c>
      <c r="BC7" s="2">
        <v>126.3867</v>
      </c>
      <c r="BD7" s="2">
        <v>126.3476</v>
      </c>
      <c r="BE7" s="2">
        <v>128.10570000000001</v>
      </c>
      <c r="BF7" s="2">
        <v>128.45500000000001</v>
      </c>
      <c r="BH7" s="4">
        <v>130.26589999999999</v>
      </c>
      <c r="BI7" s="2">
        <v>128.30879999999999</v>
      </c>
      <c r="BJ7" s="2"/>
      <c r="BK7" s="2">
        <v>125.1546</v>
      </c>
      <c r="BL7" s="2">
        <v>127.7403</v>
      </c>
      <c r="BM7" s="2">
        <v>127.535</v>
      </c>
      <c r="BN7" s="2">
        <v>124.58710000000001</v>
      </c>
      <c r="BO7" s="2">
        <v>121.1906</v>
      </c>
      <c r="BP7" s="2">
        <v>120.4659</v>
      </c>
      <c r="BQ7" s="2">
        <v>123.41679999999999</v>
      </c>
      <c r="BR7" s="2">
        <v>123.53</v>
      </c>
      <c r="BS7" s="2">
        <v>124.7834</v>
      </c>
      <c r="BT7" s="2">
        <v>124.93729999999999</v>
      </c>
    </row>
    <row r="8" spans="1:72">
      <c r="A8" s="4" t="s">
        <v>41</v>
      </c>
      <c r="B8" s="8">
        <v>0.29767270000000001</v>
      </c>
      <c r="D8" s="8">
        <v>0.23659649999999999</v>
      </c>
      <c r="E8" s="8">
        <v>0.1983635</v>
      </c>
      <c r="F8" s="2"/>
      <c r="G8" s="8">
        <v>0.1864613</v>
      </c>
      <c r="H8" s="8">
        <v>0.1850145</v>
      </c>
      <c r="I8" s="8">
        <v>0.1983415</v>
      </c>
      <c r="J8" s="8">
        <v>0.19641359999999999</v>
      </c>
      <c r="K8" s="8">
        <v>0.17926310000000001</v>
      </c>
      <c r="L8" s="8">
        <v>0.15666089999999999</v>
      </c>
      <c r="M8" s="8">
        <v>0.17175199999999999</v>
      </c>
      <c r="N8" s="8">
        <v>0.16936699999999999</v>
      </c>
      <c r="O8" s="8">
        <v>0.16514980000000001</v>
      </c>
      <c r="P8" s="8">
        <v>0.14598939999999999</v>
      </c>
      <c r="R8" s="4">
        <v>0.6334128</v>
      </c>
      <c r="S8" s="2">
        <v>0.56884639999999997</v>
      </c>
      <c r="T8" s="2"/>
      <c r="U8" s="2">
        <v>0.29089549999999997</v>
      </c>
      <c r="V8" s="2">
        <v>0.29476599999999997</v>
      </c>
      <c r="W8" s="2">
        <v>0.27409410000000001</v>
      </c>
      <c r="X8" s="2">
        <v>0.36086040000000003</v>
      </c>
      <c r="Y8" s="2">
        <v>0.30151169999999999</v>
      </c>
      <c r="Z8" s="2">
        <v>0.30671609999999999</v>
      </c>
      <c r="AA8" s="2">
        <v>0.30322909999999997</v>
      </c>
      <c r="AB8" s="2">
        <v>0.31381730000000002</v>
      </c>
      <c r="AC8" s="2">
        <v>0.28805380000000003</v>
      </c>
      <c r="AD8" s="2">
        <v>0.27148070000000002</v>
      </c>
      <c r="AF8" s="4">
        <v>0.62761719999999999</v>
      </c>
      <c r="AG8" s="2">
        <v>0.57357020000000003</v>
      </c>
      <c r="AH8" s="2"/>
      <c r="AI8" s="2">
        <v>0.193859</v>
      </c>
      <c r="AJ8" s="2">
        <v>0.2336704</v>
      </c>
      <c r="AK8" s="2">
        <v>0.23151260000000001</v>
      </c>
      <c r="AL8" s="2">
        <v>0.22299430000000001</v>
      </c>
      <c r="AM8" s="2">
        <v>0.2132976</v>
      </c>
      <c r="AN8" s="2">
        <v>0.16951079999999999</v>
      </c>
      <c r="AO8" s="2">
        <v>0.20482919999999999</v>
      </c>
      <c r="AP8" s="2">
        <v>0.23430010000000001</v>
      </c>
      <c r="AQ8" s="2">
        <v>0.2439732</v>
      </c>
      <c r="AR8" s="2">
        <v>0.21289259999999999</v>
      </c>
      <c r="AT8" s="4">
        <v>0.62296609999999997</v>
      </c>
      <c r="AU8" s="2">
        <v>0.57154689999999997</v>
      </c>
      <c r="AV8" s="2"/>
      <c r="AW8" s="2">
        <v>0.1912779</v>
      </c>
      <c r="AX8" s="2">
        <v>0.18440400000000001</v>
      </c>
      <c r="AY8" s="2">
        <v>0.21027029999999999</v>
      </c>
      <c r="AZ8" s="2">
        <v>0.20531659999999999</v>
      </c>
      <c r="BA8" s="2">
        <v>0.1844353</v>
      </c>
      <c r="BB8" s="2">
        <v>0.15891730000000001</v>
      </c>
      <c r="BC8" s="2">
        <v>0.20299680000000001</v>
      </c>
      <c r="BD8" s="2">
        <v>0.19054009999999999</v>
      </c>
      <c r="BE8" s="2">
        <v>0.1871988</v>
      </c>
      <c r="BF8" s="2">
        <v>0.16243050000000001</v>
      </c>
      <c r="BH8" s="4">
        <v>0.57149000000000005</v>
      </c>
      <c r="BI8" s="2">
        <v>0.51862180000000002</v>
      </c>
      <c r="BJ8" s="2"/>
      <c r="BK8" s="2">
        <v>8.6360140000000002E-2</v>
      </c>
      <c r="BL8" s="2">
        <v>9.5140489999999994E-2</v>
      </c>
      <c r="BM8" s="2">
        <v>9.6053449999999999E-2</v>
      </c>
      <c r="BN8" s="2">
        <v>9.8166390000000006E-2</v>
      </c>
      <c r="BO8" s="2">
        <v>7.252451E-2</v>
      </c>
      <c r="BP8" s="2">
        <v>5.88259E-2</v>
      </c>
      <c r="BQ8" s="2">
        <v>7.725427E-2</v>
      </c>
      <c r="BR8" s="2">
        <v>5.1189659999999998E-2</v>
      </c>
      <c r="BS8" s="2">
        <v>6.3847780000000007E-2</v>
      </c>
      <c r="BT8" s="2">
        <v>4.3156050000000001E-2</v>
      </c>
    </row>
    <row r="9" spans="1:72">
      <c r="A9" s="4" t="s">
        <v>105</v>
      </c>
      <c r="B9" s="8">
        <v>5.0098320000000002E-2</v>
      </c>
      <c r="D9" s="8">
        <v>9.6095589999999995E-2</v>
      </c>
      <c r="E9" s="8">
        <v>9.5778849999999999E-2</v>
      </c>
      <c r="F9" s="2"/>
      <c r="G9" s="8">
        <v>0.1251555</v>
      </c>
      <c r="H9" s="8">
        <v>0.1108703</v>
      </c>
      <c r="I9" s="8">
        <v>0.12249060000000001</v>
      </c>
      <c r="J9" s="8">
        <v>0.10834920000000001</v>
      </c>
      <c r="K9" s="8">
        <v>0.154837</v>
      </c>
      <c r="L9" s="8">
        <v>0.12395050000000001</v>
      </c>
      <c r="M9" s="8">
        <v>0.11811389999999999</v>
      </c>
      <c r="N9" s="8">
        <v>0.13959269999999999</v>
      </c>
      <c r="O9" s="8">
        <v>0.15460070000000001</v>
      </c>
      <c r="P9" s="8">
        <v>0.18239669999999999</v>
      </c>
      <c r="R9" s="4">
        <v>0.14000000000000001</v>
      </c>
      <c r="S9" s="2">
        <v>0.15016679999999999</v>
      </c>
      <c r="T9" s="2"/>
      <c r="U9" s="2">
        <v>0.19705909999999999</v>
      </c>
      <c r="V9" s="2">
        <v>0.13570479999999999</v>
      </c>
      <c r="W9" s="2">
        <v>0.1794412</v>
      </c>
      <c r="X9" s="2">
        <v>0.1478785</v>
      </c>
      <c r="Y9" s="2">
        <v>0.181203</v>
      </c>
      <c r="Z9" s="2">
        <v>0.1711897</v>
      </c>
      <c r="AA9" s="2">
        <v>0.1533709</v>
      </c>
      <c r="AB9" s="2">
        <v>0.1568502</v>
      </c>
      <c r="AC9" s="2">
        <v>0.20815330000000001</v>
      </c>
      <c r="AD9" s="2">
        <v>0.187893</v>
      </c>
      <c r="AF9" s="4">
        <v>0.08</v>
      </c>
      <c r="AG9" s="2">
        <v>0.1040507</v>
      </c>
      <c r="AH9" s="2"/>
      <c r="AI9" s="2">
        <v>0.1151689</v>
      </c>
      <c r="AJ9" s="2">
        <v>0.1234888</v>
      </c>
      <c r="AK9" s="2">
        <v>0.101329</v>
      </c>
      <c r="AL9" s="2">
        <v>0.1352478</v>
      </c>
      <c r="AM9" s="2">
        <v>0.1875626</v>
      </c>
      <c r="AN9" s="2">
        <v>0.14543110000000001</v>
      </c>
      <c r="AO9" s="2">
        <v>0.17193120000000001</v>
      </c>
      <c r="AP9" s="2">
        <v>0.18152460000000001</v>
      </c>
      <c r="AQ9" s="2">
        <v>0.15853790000000001</v>
      </c>
      <c r="AR9" s="2">
        <v>0.21423490000000001</v>
      </c>
      <c r="AT9" s="4">
        <v>7.0000000000000007E-2</v>
      </c>
      <c r="AU9" s="2">
        <v>8.2585660000000005E-2</v>
      </c>
      <c r="AV9" s="2"/>
      <c r="AW9" s="2">
        <v>0.10460419999999999</v>
      </c>
      <c r="AX9" s="2">
        <v>8.0679780000000006E-2</v>
      </c>
      <c r="AY9" s="2">
        <v>0.126277</v>
      </c>
      <c r="AZ9" s="2">
        <v>8.3913520000000005E-2</v>
      </c>
      <c r="BA9" s="2">
        <v>0.1237953</v>
      </c>
      <c r="BB9" s="2">
        <v>0.1492243</v>
      </c>
      <c r="BC9" s="2">
        <v>0.1275106</v>
      </c>
      <c r="BD9" s="2">
        <v>0.1735892</v>
      </c>
      <c r="BE9" s="2">
        <v>0.14421700000000001</v>
      </c>
      <c r="BF9" s="2">
        <v>0.14842</v>
      </c>
      <c r="BH9" s="4">
        <v>0.04</v>
      </c>
      <c r="BI9" s="2">
        <v>0.93529280000000004</v>
      </c>
      <c r="BJ9" s="2"/>
      <c r="BK9" s="2">
        <v>4.3240130000000002E-2</v>
      </c>
      <c r="BL9" s="2">
        <v>6.7785949999999998E-2</v>
      </c>
      <c r="BM9" s="2">
        <v>6.9907330000000004E-2</v>
      </c>
      <c r="BN9" s="2">
        <v>4.8204289999999997E-2</v>
      </c>
      <c r="BO9" s="2">
        <v>5.7377709999999998E-2</v>
      </c>
      <c r="BP9" s="2">
        <v>7.8779230000000006E-2</v>
      </c>
      <c r="BQ9" s="2">
        <v>8.2558909999999999E-2</v>
      </c>
      <c r="BR9" s="2">
        <v>8.6004079999999997E-2</v>
      </c>
      <c r="BS9" s="2">
        <v>0.1046547</v>
      </c>
      <c r="BT9" s="2">
        <v>0.14679329999999999</v>
      </c>
    </row>
    <row r="10" spans="1:72">
      <c r="A10" s="4" t="s">
        <v>106</v>
      </c>
      <c r="B10" s="8" t="s">
        <v>101</v>
      </c>
      <c r="D10" s="8">
        <v>0.10280209999999999</v>
      </c>
      <c r="E10" s="8">
        <v>0.1075291</v>
      </c>
      <c r="F10" s="2"/>
      <c r="G10" s="8">
        <v>0.10817350000000001</v>
      </c>
      <c r="H10" s="8">
        <v>9.228066E-2</v>
      </c>
      <c r="I10" s="8">
        <v>0.1060107</v>
      </c>
      <c r="J10" s="8">
        <v>9.7550999999999999E-2</v>
      </c>
      <c r="K10" s="4">
        <v>0.1259082</v>
      </c>
      <c r="L10" s="4">
        <v>0.1238412</v>
      </c>
      <c r="M10" s="4">
        <v>0.1233062</v>
      </c>
      <c r="N10" s="4">
        <v>0.13616719999999999</v>
      </c>
      <c r="O10" s="4">
        <v>0.13653190000000001</v>
      </c>
      <c r="P10" s="4">
        <v>0.15909490000000001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>
      <c r="B11" s="4" t="s">
        <v>103</v>
      </c>
      <c r="D11" s="4" t="s">
        <v>104</v>
      </c>
      <c r="E11" s="2"/>
      <c r="F11" s="2"/>
      <c r="G11" s="4" t="s">
        <v>100</v>
      </c>
      <c r="S11" s="2"/>
      <c r="T11" s="2"/>
      <c r="AG11" s="2"/>
      <c r="AH11" s="2"/>
      <c r="AU11" s="2"/>
      <c r="AV11" s="2"/>
      <c r="BI11" s="2"/>
      <c r="BJ11" s="2"/>
    </row>
    <row r="12" spans="1:72">
      <c r="E12" s="2"/>
      <c r="F12" s="2"/>
      <c r="S12" s="2"/>
      <c r="T12" s="2"/>
      <c r="AG12" s="2"/>
      <c r="AH12" s="2"/>
      <c r="AU12" s="2"/>
      <c r="AV12" s="2"/>
      <c r="BI12" s="2"/>
      <c r="BJ12" s="2"/>
    </row>
    <row r="13" spans="1:72">
      <c r="A13" s="4" t="s">
        <v>50</v>
      </c>
      <c r="E13" s="2">
        <f>E5</f>
        <v>218.81880000000001</v>
      </c>
      <c r="F13" s="2">
        <f>(E13+G13)/2</f>
        <v>217.03065000000001</v>
      </c>
      <c r="G13" s="2">
        <f>G5</f>
        <v>215.24250000000001</v>
      </c>
      <c r="H13" s="3"/>
      <c r="I13" s="3"/>
      <c r="J13" s="3"/>
      <c r="K13" s="3"/>
      <c r="S13" s="2">
        <f>S5</f>
        <v>227.85480000000001</v>
      </c>
      <c r="T13" s="2">
        <f>(S13+U13)/2</f>
        <v>222.51765</v>
      </c>
      <c r="U13" s="2">
        <f>U5</f>
        <v>217.18049999999999</v>
      </c>
      <c r="AG13" s="2">
        <f>AG5</f>
        <v>231.56800000000001</v>
      </c>
      <c r="AH13" s="2">
        <f>(AG13+AI13)/2</f>
        <v>225.72200000000001</v>
      </c>
      <c r="AI13" s="2">
        <f>AI5</f>
        <v>219.876</v>
      </c>
      <c r="AJ13" s="3"/>
      <c r="AK13" s="3"/>
      <c r="AL13" s="3"/>
      <c r="AM13" s="3"/>
      <c r="AN13" s="3"/>
      <c r="AO13" s="3"/>
      <c r="AU13" s="2">
        <f>AU5</f>
        <v>218.3228</v>
      </c>
      <c r="AV13" s="2">
        <f>(AU13+AW13)/2</f>
        <v>216.02625</v>
      </c>
      <c r="AW13" s="2">
        <f>AW5</f>
        <v>213.72970000000001</v>
      </c>
      <c r="AX13" s="3"/>
      <c r="AY13" s="3"/>
      <c r="AZ13" s="3"/>
      <c r="BA13" s="3"/>
      <c r="BB13" s="3"/>
      <c r="BC13" s="3"/>
      <c r="BI13" s="2">
        <f>BI5</f>
        <v>220.49270000000001</v>
      </c>
      <c r="BJ13" s="2">
        <f>(BI13+BK13)/2</f>
        <v>215.58320000000001</v>
      </c>
      <c r="BK13" s="2">
        <f>BK5</f>
        <v>210.6737</v>
      </c>
      <c r="BL13" s="3"/>
      <c r="BM13" s="3"/>
      <c r="BN13" s="3"/>
      <c r="BO13" s="3"/>
      <c r="BP13" s="3"/>
      <c r="BQ13" s="3"/>
    </row>
    <row r="14" spans="1:72">
      <c r="A14" s="4" t="s">
        <v>38</v>
      </c>
      <c r="E14" s="2">
        <f>E6</f>
        <v>50.308929999999997</v>
      </c>
      <c r="F14" s="2">
        <f>(E14+G14)/2</f>
        <v>50.951390000000004</v>
      </c>
      <c r="G14" s="2">
        <f>G6</f>
        <v>51.593850000000003</v>
      </c>
      <c r="H14" s="3"/>
      <c r="I14" s="3"/>
      <c r="J14" s="3"/>
      <c r="K14" s="3"/>
      <c r="L14" s="3"/>
      <c r="M14" s="3"/>
      <c r="N14" s="3"/>
      <c r="O14" s="3"/>
      <c r="P14" s="3"/>
      <c r="S14" s="2">
        <f>S6</f>
        <v>62.643349999999998</v>
      </c>
      <c r="T14" s="2">
        <f>(S14+U14)/2</f>
        <v>56.16789</v>
      </c>
      <c r="U14" s="2">
        <f>U6</f>
        <v>49.692430000000002</v>
      </c>
      <c r="AG14" s="2">
        <f>AG6</f>
        <v>69.184389999999993</v>
      </c>
      <c r="AH14" s="2">
        <f>(AG14+AI14)/2</f>
        <v>60.741954999999997</v>
      </c>
      <c r="AI14" s="2">
        <f>AI6</f>
        <v>52.299520000000001</v>
      </c>
      <c r="AJ14" s="3"/>
      <c r="AK14" s="3"/>
      <c r="AL14" s="3"/>
      <c r="AM14" s="3"/>
      <c r="AN14" s="3"/>
      <c r="AO14" s="3"/>
      <c r="AU14" s="2">
        <f>AU6</f>
        <v>56.850439999999999</v>
      </c>
      <c r="AV14" s="2">
        <f>(AU14+AW14)/2</f>
        <v>54.765509999999999</v>
      </c>
      <c r="AW14" s="2">
        <f>AW6</f>
        <v>52.680579999999999</v>
      </c>
      <c r="AX14" s="3"/>
      <c r="AY14" s="3"/>
      <c r="AZ14" s="3"/>
      <c r="BA14" s="3"/>
      <c r="BB14" s="3"/>
      <c r="BC14" s="3"/>
      <c r="BI14" s="2">
        <f>BI6</f>
        <v>67.921319999999994</v>
      </c>
      <c r="BJ14" s="2">
        <f>(BI14+BK14)/2</f>
        <v>59.896394999999998</v>
      </c>
      <c r="BK14" s="2">
        <f>BK6</f>
        <v>51.871470000000002</v>
      </c>
      <c r="BL14" s="3"/>
      <c r="BM14" s="3"/>
      <c r="BN14" s="3"/>
      <c r="BO14" s="3"/>
      <c r="BP14" s="3"/>
      <c r="BQ14" s="3"/>
    </row>
    <row r="15" spans="1:72">
      <c r="A15" s="4" t="s">
        <v>52</v>
      </c>
      <c r="E15" s="2">
        <f>E9</f>
        <v>9.5778849999999999E-2</v>
      </c>
      <c r="F15" s="2">
        <f>(E15+G15)/2</f>
        <v>0.110467175</v>
      </c>
      <c r="G15" s="2">
        <f>G9</f>
        <v>0.1251555</v>
      </c>
      <c r="H15" s="3"/>
      <c r="I15" s="3"/>
      <c r="J15" s="3"/>
      <c r="K15" s="3"/>
      <c r="S15" s="2"/>
      <c r="T15" s="2"/>
      <c r="U15" s="3"/>
      <c r="V15" s="3"/>
      <c r="W15" s="3"/>
      <c r="X15" s="3"/>
      <c r="Y15" s="3"/>
      <c r="Z15" s="3"/>
      <c r="AA15" s="3"/>
      <c r="AG15" s="2"/>
      <c r="AH15" s="2"/>
      <c r="AI15" s="3"/>
      <c r="AJ15" s="3"/>
      <c r="AK15" s="3"/>
      <c r="AL15" s="3"/>
      <c r="AM15" s="3"/>
      <c r="AN15" s="3"/>
      <c r="AO15" s="3"/>
      <c r="AU15" s="2"/>
      <c r="AV15" s="2"/>
      <c r="AW15" s="3"/>
      <c r="AX15" s="3"/>
      <c r="AY15" s="3"/>
      <c r="AZ15" s="3"/>
      <c r="BA15" s="3"/>
      <c r="BB15" s="3"/>
      <c r="BC15" s="3"/>
      <c r="BI15" s="2"/>
      <c r="BJ15" s="2"/>
      <c r="BK15" s="3"/>
      <c r="BL15" s="3"/>
      <c r="BM15" s="3"/>
      <c r="BN15" s="3"/>
      <c r="BO15" s="3"/>
      <c r="BP15" s="3"/>
      <c r="BQ15" s="3"/>
    </row>
    <row r="16" spans="1:72">
      <c r="E16" s="2"/>
      <c r="F16" s="2"/>
      <c r="G16" s="3"/>
      <c r="H16" s="3"/>
      <c r="I16" s="3"/>
      <c r="J16" s="3"/>
      <c r="K16" s="3"/>
      <c r="S16" s="2"/>
      <c r="T16" s="2"/>
      <c r="U16" s="3"/>
      <c r="V16" s="3"/>
      <c r="W16" s="3"/>
      <c r="X16" s="3"/>
      <c r="Y16" s="3"/>
      <c r="Z16" s="3"/>
      <c r="AA16" s="3"/>
      <c r="AG16" s="2"/>
      <c r="AH16" s="2"/>
      <c r="AI16" s="3"/>
      <c r="AJ16" s="3"/>
      <c r="AK16" s="3"/>
      <c r="AL16" s="3"/>
      <c r="AM16" s="3"/>
      <c r="AN16" s="3"/>
      <c r="AO16" s="3"/>
      <c r="AU16" s="2"/>
      <c r="AV16" s="2"/>
      <c r="AW16" s="3"/>
      <c r="AX16" s="3"/>
      <c r="AY16" s="3"/>
      <c r="AZ16" s="3"/>
      <c r="BA16" s="3"/>
      <c r="BB16" s="3"/>
      <c r="BC16" s="3"/>
      <c r="BI16" s="2"/>
      <c r="BJ16" s="2"/>
      <c r="BK16" s="3"/>
      <c r="BL16" s="3"/>
      <c r="BM16" s="3"/>
      <c r="BN16" s="3"/>
      <c r="BO16" s="3"/>
      <c r="BP16" s="3"/>
      <c r="BQ16" s="3"/>
    </row>
    <row r="17" spans="2:69">
      <c r="E17" s="2"/>
      <c r="F17" s="2"/>
      <c r="G17" s="8"/>
      <c r="H17" s="8"/>
      <c r="I17" s="8"/>
      <c r="J17" s="8"/>
      <c r="K17" s="8"/>
      <c r="L17" s="8"/>
      <c r="M17" s="8"/>
      <c r="S17" s="2"/>
      <c r="T17" s="2"/>
      <c r="U17" s="3"/>
      <c r="V17" s="3"/>
      <c r="W17" s="3"/>
      <c r="X17" s="3"/>
      <c r="Y17" s="3"/>
      <c r="Z17" s="3"/>
      <c r="AA17" s="3"/>
      <c r="AG17" s="2"/>
      <c r="AH17" s="2"/>
      <c r="AI17" s="3"/>
      <c r="AJ17" s="3"/>
      <c r="AK17" s="3"/>
      <c r="AL17" s="3"/>
      <c r="AM17" s="3"/>
      <c r="AN17" s="3"/>
      <c r="AO17" s="3"/>
      <c r="AU17" s="2"/>
      <c r="AV17" s="2"/>
      <c r="AW17" s="3"/>
      <c r="AX17" s="3"/>
      <c r="AY17" s="3"/>
      <c r="AZ17" s="3"/>
      <c r="BA17" s="3"/>
      <c r="BB17" s="3"/>
      <c r="BC17" s="3"/>
      <c r="BI17" s="2"/>
      <c r="BJ17" s="2"/>
      <c r="BK17" s="8">
        <v>1.3998660000000001</v>
      </c>
      <c r="BL17" s="8">
        <v>56.940649999999998</v>
      </c>
      <c r="BM17" s="3"/>
      <c r="BN17" s="3"/>
      <c r="BO17" s="3"/>
      <c r="BP17" s="3"/>
      <c r="BQ17" s="3"/>
    </row>
    <row r="18" spans="2:69">
      <c r="E18" s="2"/>
      <c r="F18" s="2"/>
      <c r="G18" s="8" t="s">
        <v>99</v>
      </c>
      <c r="H18" s="8"/>
      <c r="I18" s="8"/>
      <c r="J18" s="8"/>
      <c r="K18" s="8"/>
      <c r="L18" s="8"/>
      <c r="M18" s="8"/>
      <c r="N18" s="3"/>
      <c r="O18" s="3"/>
      <c r="P18" s="3"/>
      <c r="Q18" s="3"/>
      <c r="R18" s="3"/>
      <c r="S18" s="2"/>
      <c r="T18" s="2"/>
      <c r="U18" s="3"/>
      <c r="V18" s="3"/>
      <c r="W18" s="3"/>
      <c r="X18" s="3"/>
      <c r="Y18" s="3"/>
      <c r="Z18" s="3"/>
      <c r="AA18" s="3"/>
      <c r="AG18" s="2"/>
      <c r="AH18" s="2"/>
      <c r="AI18" s="3"/>
      <c r="AJ18" s="3"/>
      <c r="AK18" s="3"/>
      <c r="AL18" s="3"/>
      <c r="AM18" s="3"/>
      <c r="AN18" s="3"/>
      <c r="AO18" s="3"/>
      <c r="AU18" s="2"/>
      <c r="AV18" s="2"/>
      <c r="AW18" s="3"/>
      <c r="AX18" s="3"/>
      <c r="AY18" s="3"/>
      <c r="AZ18" s="3"/>
      <c r="BA18" s="3"/>
      <c r="BB18" s="3"/>
      <c r="BC18" s="3"/>
      <c r="BI18" s="2"/>
      <c r="BJ18" s="2"/>
      <c r="BK18" s="8" t="s">
        <v>81</v>
      </c>
      <c r="BL18" s="8" t="s">
        <v>90</v>
      </c>
      <c r="BM18" s="3"/>
      <c r="BN18" s="3"/>
      <c r="BO18" s="3"/>
      <c r="BP18" s="3"/>
      <c r="BQ18" s="3"/>
    </row>
    <row r="19" spans="2:69">
      <c r="B19" s="8"/>
      <c r="C19" s="8"/>
      <c r="E19" s="8"/>
      <c r="F19" s="8"/>
      <c r="G19" s="8"/>
      <c r="H19" s="8"/>
      <c r="I19" s="8"/>
      <c r="J19" s="8"/>
      <c r="K19" s="8"/>
      <c r="L19" s="8"/>
      <c r="M19" s="8"/>
      <c r="U19" s="3"/>
      <c r="V19" s="3"/>
      <c r="W19" s="3"/>
      <c r="X19" s="3"/>
      <c r="Y19" s="3"/>
      <c r="Z19" s="3"/>
      <c r="AA19" s="3"/>
      <c r="AI19" s="3"/>
      <c r="AJ19" s="3"/>
      <c r="AK19" s="3"/>
      <c r="AL19" s="3"/>
      <c r="AM19" s="3"/>
      <c r="AN19" s="3"/>
      <c r="AO19" s="3"/>
      <c r="AW19" s="3"/>
      <c r="AX19" s="3"/>
      <c r="AY19" s="3"/>
      <c r="AZ19" s="3"/>
      <c r="BA19" s="3"/>
      <c r="BB19" s="3"/>
      <c r="BC19" s="3"/>
      <c r="BK19" s="8" t="s">
        <v>82</v>
      </c>
      <c r="BL19" s="8" t="s">
        <v>91</v>
      </c>
      <c r="BM19" s="3"/>
      <c r="BN19" s="3"/>
      <c r="BO19" s="3"/>
      <c r="BP19" s="3"/>
      <c r="BQ19" s="3"/>
    </row>
    <row r="20" spans="2:69">
      <c r="B20" s="8"/>
      <c r="C20" s="8"/>
      <c r="G20" s="8"/>
      <c r="H20" s="8"/>
      <c r="I20" s="8"/>
      <c r="J20" s="8"/>
      <c r="K20" s="8"/>
      <c r="L20" s="8"/>
      <c r="M20" s="8"/>
      <c r="BK20" s="8" t="s">
        <v>83</v>
      </c>
      <c r="BL20" s="8" t="s">
        <v>92</v>
      </c>
    </row>
    <row r="21" spans="2:69">
      <c r="B21" s="8"/>
      <c r="C21" s="8"/>
      <c r="D21" s="8"/>
      <c r="E21" s="8"/>
      <c r="G21" s="8"/>
      <c r="H21" s="8"/>
      <c r="I21" s="8"/>
      <c r="J21" s="8"/>
      <c r="K21" s="8"/>
      <c r="L21" s="8"/>
      <c r="M21" s="8"/>
      <c r="BK21" s="8" t="s">
        <v>84</v>
      </c>
      <c r="BL21" s="8" t="s">
        <v>93</v>
      </c>
    </row>
    <row r="22" spans="2:69">
      <c r="C22" s="8"/>
      <c r="D22" s="8"/>
      <c r="E22" s="8"/>
      <c r="G22" s="8"/>
      <c r="H22" s="8"/>
      <c r="I22" s="8"/>
      <c r="J22" s="8"/>
      <c r="K22" s="8"/>
      <c r="L22" s="8"/>
      <c r="M22" s="8"/>
      <c r="BK22" s="8" t="s">
        <v>85</v>
      </c>
      <c r="BL22" s="8" t="s">
        <v>94</v>
      </c>
    </row>
    <row r="23" spans="2:69">
      <c r="D23" s="8"/>
      <c r="E23" s="8"/>
      <c r="G23" s="8"/>
      <c r="H23" s="8"/>
      <c r="I23" s="8"/>
      <c r="J23" s="8"/>
      <c r="K23" s="8"/>
      <c r="L23" s="8"/>
      <c r="M23" s="8"/>
      <c r="BK23" s="8" t="s">
        <v>86</v>
      </c>
      <c r="BL23" s="8" t="s">
        <v>95</v>
      </c>
    </row>
    <row r="24" spans="2:69">
      <c r="D24" s="8"/>
      <c r="E24" s="8"/>
      <c r="G24" s="8"/>
      <c r="H24" s="8"/>
      <c r="I24" s="8"/>
      <c r="J24" s="8"/>
      <c r="K24" s="8"/>
      <c r="L24" s="8"/>
      <c r="M24" s="8"/>
      <c r="BK24" s="8" t="s">
        <v>87</v>
      </c>
      <c r="BL24" s="8" t="s">
        <v>96</v>
      </c>
    </row>
    <row r="25" spans="2:69">
      <c r="G25" s="8"/>
      <c r="H25" s="8"/>
      <c r="I25" s="8"/>
      <c r="J25" s="8"/>
      <c r="K25" s="8"/>
      <c r="L25" s="8"/>
      <c r="M25" s="8"/>
      <c r="BK25" s="8" t="s">
        <v>88</v>
      </c>
      <c r="BL25" s="8" t="s">
        <v>97</v>
      </c>
    </row>
    <row r="26" spans="2:69">
      <c r="G26" s="8"/>
      <c r="H26" s="8"/>
      <c r="I26" s="8"/>
      <c r="J26" s="8"/>
      <c r="K26" s="8"/>
      <c r="L26" s="8"/>
      <c r="M26" s="8"/>
      <c r="BK26" s="8" t="s">
        <v>89</v>
      </c>
      <c r="BL26" s="8" t="s">
        <v>98</v>
      </c>
    </row>
  </sheetData>
  <mergeCells count="5">
    <mergeCell ref="R1:AD1"/>
    <mergeCell ref="AF1:AR1"/>
    <mergeCell ref="AT1:BF1"/>
    <mergeCell ref="BH1:BT1"/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4</vt:i4>
      </vt:variant>
    </vt:vector>
  </HeadingPairs>
  <TitlesOfParts>
    <vt:vector size="14" baseType="lpstr">
      <vt:lpstr>What's in each model</vt:lpstr>
      <vt:lpstr>Summary</vt:lpstr>
      <vt:lpstr>Sheet2</vt:lpstr>
      <vt:lpstr>Old Framingham</vt:lpstr>
      <vt:lpstr>ATP3</vt:lpstr>
      <vt:lpstr>Pooled Cohort</vt:lpstr>
      <vt:lpstr>Missing Data</vt:lpstr>
      <vt:lpstr>FGT v HbA1c</vt:lpstr>
      <vt:lpstr>Cox Data</vt:lpstr>
      <vt:lpstr>Risk Factor Tabs</vt:lpstr>
      <vt:lpstr>All</vt:lpstr>
      <vt:lpstr>Cholesterol</vt:lpstr>
      <vt:lpstr>Cholesterol - By Education</vt:lpstr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Cutler</dc:creator>
  <cp:lastModifiedBy>David Cutler</cp:lastModifiedBy>
  <dcterms:created xsi:type="dcterms:W3CDTF">2020-10-27T01:00:05Z</dcterms:created>
  <dcterms:modified xsi:type="dcterms:W3CDTF">2021-02-02T20:38:02Z</dcterms:modified>
</cp:coreProperties>
</file>