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30" tabRatio="753" activeTab="2"/>
  </bookViews>
  <sheets>
    <sheet name="Hoja de Control" sheetId="2" r:id="rId1"/>
    <sheet name="TPS" sheetId="10" r:id="rId2"/>
    <sheet name="Cronograma de Actividades" sheetId="9" r:id="rId3"/>
  </sheets>
  <definedNames>
    <definedName name="_xlnm._FilterDatabase" localSheetId="2" hidden="1">'Cronograma de Actividades'!$A$11:$M$34</definedName>
    <definedName name="_xlnm._FilterDatabase" localSheetId="1" hidden="1">TPS!$A$1:$F$133</definedName>
    <definedName name="_xlnm.Print_Area" localSheetId="2">'Cronograma de Actividades'!$A$1:$BR$34</definedName>
    <definedName name="_xlnm.Print_Area" localSheetId="0">'Hoja de Control'!$B$2:$F$39</definedName>
    <definedName name="_xlnm.Print_Area" localSheetId="1">TPS!$A$17:$F$68</definedName>
    <definedName name="prevWBS" localSheetId="2">'Cronograma de Actividades'!$A1048576</definedName>
    <definedName name="prevWBS" localSheetId="1">TPS!$A1048576</definedName>
    <definedName name="_xlnm.Print_Titles" localSheetId="2">'Cronograma de Actividades'!$1:$7</definedName>
    <definedName name="_xlnm.Print_Titles" localSheetId="1">TPS!#REF!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calcMode="manual"/>
</workbook>
</file>

<file path=xl/calcChain.xml><?xml version="1.0" encoding="utf-8"?>
<calcChain xmlns="http://schemas.openxmlformats.org/spreadsheetml/2006/main">
  <c r="K34" i="9" l="1"/>
  <c r="K33" i="9"/>
  <c r="K27" i="9"/>
  <c r="K28" i="9"/>
  <c r="K29" i="9"/>
  <c r="K30" i="9"/>
  <c r="K31" i="9"/>
  <c r="K26" i="9"/>
  <c r="K20" i="9"/>
  <c r="K21" i="9"/>
  <c r="K22" i="9"/>
  <c r="K23" i="9"/>
  <c r="K24" i="9"/>
  <c r="K19" i="9"/>
  <c r="M28" i="9"/>
  <c r="M29" i="9"/>
  <c r="M30" i="9"/>
  <c r="M23" i="9"/>
  <c r="M22" i="9" l="1"/>
  <c r="J13" i="9"/>
  <c r="M13" i="9" s="1"/>
  <c r="M21" i="9"/>
  <c r="M20" i="9"/>
  <c r="M19" i="9"/>
  <c r="M24" i="9"/>
  <c r="M16" i="9"/>
  <c r="M15" i="9"/>
  <c r="J14" i="9"/>
  <c r="M14" i="9" s="1"/>
  <c r="M27" i="9"/>
  <c r="M31" i="9"/>
  <c r="M26" i="9"/>
  <c r="M17" i="9" l="1"/>
  <c r="J12" i="9"/>
  <c r="M12" i="9" s="1"/>
  <c r="A12" i="9"/>
  <c r="A13" i="9" s="1"/>
  <c r="A14" i="9" l="1"/>
  <c r="A15" i="9" s="1"/>
  <c r="A16" i="9" s="1"/>
  <c r="M34" i="9" l="1"/>
  <c r="M33" i="9"/>
  <c r="J32" i="9" l="1"/>
  <c r="M32" i="9" s="1"/>
  <c r="J25" i="9"/>
  <c r="M25" i="9" s="1"/>
  <c r="J18" i="9"/>
  <c r="M18" i="9" s="1"/>
  <c r="O10" i="9"/>
  <c r="O11" i="9" s="1"/>
  <c r="A17" i="9" l="1"/>
  <c r="O8" i="9"/>
  <c r="O9" i="9"/>
  <c r="P10" i="9"/>
  <c r="P11" i="9" s="1"/>
  <c r="Q10" i="9" l="1"/>
  <c r="Q11" i="9" s="1"/>
  <c r="R10" i="9" l="1"/>
  <c r="R11" i="9" s="1"/>
  <c r="S10" i="9" l="1"/>
  <c r="S11" i="9" s="1"/>
  <c r="T10" i="9" l="1"/>
  <c r="T11" i="9" s="1"/>
  <c r="U10" i="9" l="1"/>
  <c r="U11" i="9" s="1"/>
  <c r="V10" i="9" l="1"/>
  <c r="V11" i="9" s="1"/>
  <c r="V9" i="9" l="1"/>
  <c r="W10" i="9"/>
  <c r="W11" i="9" s="1"/>
  <c r="V8" i="9"/>
  <c r="X10" i="9" l="1"/>
  <c r="X11" i="9" s="1"/>
  <c r="Y10" i="9" l="1"/>
  <c r="Y11" i="9" s="1"/>
  <c r="Z10" i="9" l="1"/>
  <c r="Z11" i="9" s="1"/>
  <c r="AA10" i="9" l="1"/>
  <c r="AA11" i="9" s="1"/>
  <c r="AB10" i="9" l="1"/>
  <c r="AB11" i="9" s="1"/>
  <c r="AC10" i="9" l="1"/>
  <c r="AC11" i="9" s="1"/>
  <c r="AC8" i="9" l="1"/>
  <c r="AC9" i="9"/>
  <c r="AD10" i="9"/>
  <c r="AD11" i="9" s="1"/>
  <c r="AE10" i="9" l="1"/>
  <c r="AE11" i="9" s="1"/>
  <c r="AF10" i="9" l="1"/>
  <c r="AF11" i="9" s="1"/>
  <c r="AG10" i="9" l="1"/>
  <c r="AG11" i="9" s="1"/>
  <c r="AH10" i="9" l="1"/>
  <c r="AH11" i="9" s="1"/>
  <c r="AI10" i="9" l="1"/>
  <c r="AI11" i="9" s="1"/>
  <c r="AJ10" i="9" l="1"/>
  <c r="AJ11" i="9" s="1"/>
  <c r="AJ8" i="9" l="1"/>
  <c r="AJ9" i="9"/>
  <c r="AK10" i="9"/>
  <c r="AK11" i="9" s="1"/>
  <c r="AL10" i="9"/>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8" i="9" l="1"/>
  <c r="A19" i="9" l="1"/>
  <c r="A20" i="9" s="1"/>
  <c r="A21" i="9" s="1"/>
  <c r="A22" i="9" l="1"/>
  <c r="A23" i="9" l="1"/>
  <c r="A24" i="9" s="1"/>
  <c r="A25" i="9" s="1"/>
  <c r="A26" i="9" s="1"/>
  <c r="A27" i="9" s="1"/>
  <c r="A28" i="9" l="1"/>
  <c r="A29" i="9" s="1"/>
  <c r="A30" i="9" s="1"/>
  <c r="A31" i="9" l="1"/>
  <c r="A32" i="9" s="1"/>
  <c r="A33" i="9" s="1"/>
  <c r="A34" i="9" l="1"/>
</calcChain>
</file>

<file path=xl/sharedStrings.xml><?xml version="1.0" encoding="utf-8"?>
<sst xmlns="http://schemas.openxmlformats.org/spreadsheetml/2006/main" count="455" uniqueCount="335">
  <si>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</si>
  <si>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</si>
  <si>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</si>
  <si>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</si>
  <si>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</si>
  <si>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</si>
  <si>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</si>
  <si>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</si>
  <si>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</si>
  <si>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</si>
  <si>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</si>
  <si>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</si>
  <si>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</si>
  <si>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</si>
  <si>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</si>
  <si>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</si>
  <si>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</si>
  <si>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</si>
  <si>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</si>
  <si>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</si>
  <si>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</si>
  <si>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</si>
  <si>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</si>
  <si>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</si>
  <si>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</si>
  <si>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</si>
  <si>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</si>
  <si>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</si>
  <si>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</si>
  <si>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</si>
  <si>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</si>
  <si>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</si>
  <si>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</si>
  <si>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</si>
  <si>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</si>
  <si>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</si>
  <si>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</si>
  <si>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</si>
  <si>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</si>
  <si>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</si>
  <si>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INDUCCIÓN</t>
  </si>
  <si>
    <t>Identificar la dinámica organizacional del SENA y el rol de la formación profesional integral de acuerdo con su proyecto de vida y el desarrollo profesional.</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</si>
  <si>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</si>
  <si>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</si>
  <si>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</si>
  <si>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</si>
  <si>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</si>
  <si>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</si>
  <si>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</si>
  <si>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</si>
  <si>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</si>
  <si>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</si>
  <si>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</si>
  <si>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CIENCIAS NATURALES (FÍSICA)</t>
  </si>
  <si>
    <t>DESCRIPCIÓN</t>
  </si>
  <si>
    <t>COMP</t>
  </si>
  <si>
    <t>PROCESOS</t>
  </si>
  <si>
    <t>CRITERIOS DE EVALUACIÓN</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</si>
  <si>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</si>
  <si>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</si>
  <si>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</si>
  <si>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</si>
  <si>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</si>
  <si>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</si>
  <si>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</si>
  <si>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</si>
  <si>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</si>
  <si>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</si>
  <si>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</si>
  <si>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</si>
  <si>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</si>
  <si>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</si>
  <si>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</si>
  <si>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</si>
  <si>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</si>
  <si>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</si>
  <si>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</si>
  <si>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</si>
  <si>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</si>
  <si>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</si>
  <si>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</si>
  <si>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</si>
  <si>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</si>
  <si>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Utilizar magnitudes físicas escalares</t>
  </si>
  <si>
    <t>TIC</t>
  </si>
  <si>
    <t>Herramientas TIC: Clases, características, usos</t>
  </si>
  <si>
    <t>MATEMÁTICAS</t>
  </si>
  <si>
    <t>Calcular perímetros, áreas y volúmenes</t>
  </si>
  <si>
    <t>Comprobar los procedimientos matemáticos</t>
  </si>
  <si>
    <t>Verificar la solución de una ecuación</t>
  </si>
  <si>
    <t>EDWIN ALBEIRO RAMOS VILLAMIL</t>
  </si>
  <si>
    <t>COMPETENCIA</t>
  </si>
  <si>
    <t>SENA</t>
  </si>
  <si>
    <t>01</t>
  </si>
  <si>
    <t>20/04/2023</t>
  </si>
  <si>
    <t>Edwin Albeiro Ramos Villamil</t>
  </si>
  <si>
    <t>DESARROLLAR LA SOLUCIÓN SOFTWARE</t>
  </si>
  <si>
    <t>Interpretar la información técnica de diseño para la codificación de software</t>
  </si>
  <si>
    <t>Comprender el informe técnico de diseño</t>
  </si>
  <si>
    <t>Distinguir los artefactos necesarios para iniciar el proceso de contrucción del software</t>
  </si>
  <si>
    <t>Comprende el informe técnico de diseño entregado</t>
  </si>
  <si>
    <t>Distingue los artefactos necesarios para iniciar el proceso de construcción del software</t>
  </si>
  <si>
    <t>Fundamentos de casos de uso: Definición, representación gráfica, descripción, elementos (límite, escenario, actor, caso de uso, relaciones, asociación, dependencia o instanciación, generalización, herencia, include, extends). Interpretación.</t>
  </si>
  <si>
    <t>Diagrama de clases: Definición, representación gráfica, descripción, componentes básicos (nombre, atributos, operaciones, asociación, generalización, agregación)</t>
  </si>
  <si>
    <t>Diagrama de objetos: Definición, elementos</t>
  </si>
  <si>
    <t>Informe técnico de diseño: Diagrama de casos de uso, requisitos funcionales, modelo entidad relación, modelo relacional de la base de datos.</t>
  </si>
  <si>
    <t>Metodologías ágiles: Historias de usuario, creterios de aceptación, sprint y taskboard.</t>
  </si>
  <si>
    <t>Crear las tablas y objetos de la base de datos de acuerdo con el diseño y el motor de bases de datos seleccionado</t>
  </si>
  <si>
    <t>Reconocer las funcionalidades de las herramientas para la gestión de bases de datos.</t>
  </si>
  <si>
    <t>Construir la base de datos.</t>
  </si>
  <si>
    <t>Crear los objetos de la base de datos.</t>
  </si>
  <si>
    <t>Gestionar la base de datos.</t>
  </si>
  <si>
    <t>Generalidades de bases de datos: Conceptos básicos y tendencias.</t>
  </si>
  <si>
    <t>Introducción a bases de datos: Conceptos básicos de bases de datos, modelado de la base de datos (Diseño conceptual, lógico y físico), redundancia, inconsistencia e integridad, sistema gestos de bases de datos, lenguaje DBMS (DDL, SDL (Lenguaje de definición de almacenamiento), VDL 8Lenguaje de definición de vistas, DML).</t>
  </si>
  <si>
    <t>Interpretación del diseño de bases de datos: Normalización, modelo relacional (Claves primarias, foráneas, candidatas), entidades fuertes y débiles, campos relacionales y dependencias de existencias.</t>
  </si>
  <si>
    <t>Tablas - DDL: Creación de bases de datos (Create Database). Creación de tablas (Comando CREATE), modificación de la estructura de una tabla (Comando ALTER). Adicionar, modificar, renombrar y borrar columna. Borrado de registros (Comando TRUNCATE). Eliminación de una tabla (Comando DROP).</t>
  </si>
  <si>
    <t>Restricciones (Constraints) DDL: Integridad de identidad (Constraint de clave primaria). Integridad referencial (Constraint de clave foránea). Integridad de dominio (Constraint de Check). Integridad de identidad (Constraint Unique). Autoincrementales (Identity). Valores por defecto (Default). Null, Not Null.</t>
  </si>
  <si>
    <t>Comandos del lenguaje de manipulación de datos - DML: Inserción de registros (Comando INSERT). Modificación de los datos de uno o más registros (Comando UPDATE). Borrado de registros (Comando DELETE).</t>
  </si>
  <si>
    <t>Búsqueda de datos (Comando SELECT) - DML: Sintaxis comando SELECT: ALL, DISTINCT, TOP, PORCENT, AS, INTO, FROM, WHERE, GROUP BY, HAVING, ORDER BY, IN LIKE, BETWEEN.</t>
  </si>
  <si>
    <t>Funciones DML: Funciones de cadena (LOWER, UPPER, REPLACE, STR, SUBSTRIN, RIGTH). Funciones matemáticas (ABS, CEILING, FLOOR, ROUND, TRUNC, SIGN). Funciones Fecha-Hora (DATEADD, DATEDIFF, DAY, GETDATE, MONTH, YEAR). Funciones del Sistema (CAST, CONVERT, ISNULL). Funciones agregado (AVG, SUM, COUNT, MAX, MIN). Detalle de la cláusula GROUP BY HAVING.</t>
  </si>
  <si>
    <t xml:space="preserve">Operadores DML: Operadores de comparación (=, &gt;, &lt;, &lt;=, &gt;=, &lt;&gt;, !=). Operadores aritméticos (+, -, /, #, %). Operadores Lógicos (AND, OR, NOT). Operadores de conjuntos (UNION, INTERSECT, EXCEPT). </t>
  </si>
  <si>
    <t>Subconsultas DML: Concepto subconsultas. Tipos de subconsultas. Subconsultas con IN, ANY, SOME, ALL, EXISTS.</t>
  </si>
  <si>
    <t>Consultas combinadas DML: INNER JOIN, LEFT OUTER JOIN, RIGHT OUTER JOIN, FULL OUTER JOIN, CROSS JOIN.</t>
  </si>
  <si>
    <t>Vistas VDL: Conceputalización sobre vistas. Creación de vistas (CREATE VIEW). Ejecución de vistas. ALTER y DROP VIEW.</t>
  </si>
  <si>
    <t>Índices DDL: Finalidad de un índice. Creación de índices (CREATE INDEX). ALTER y DROP INDEX. Optimización de índices.</t>
  </si>
  <si>
    <t>Procedimientos almacenados: Crear procedimientos, parámetros y ejecución.</t>
  </si>
  <si>
    <t>Bases de datos NoSQL: Estructura, características, tipos (clave valor, documentales, grafo, orientada a objetos), comparación SQL y NoSQL.</t>
  </si>
  <si>
    <t>Codificar el software, utilizando el lenguaje de programación y la plataforma seleccionada.</t>
  </si>
  <si>
    <t>Reconoce el entorno de trabajo de las herramientas para la gestión de bases de datos.</t>
  </si>
  <si>
    <t>Construye la base de datos en el motor de base de datos seleccionado, siguiendo especificaciones técnicas del informe de diseño.</t>
  </si>
  <si>
    <t>Crea los objetos de la base de datos de acuerdo con el motor seleccionado.</t>
  </si>
  <si>
    <t>Gestiona los objetos de la base de datos de acuerdo con las necesidades de información.</t>
  </si>
  <si>
    <t>Realizar algoritmos</t>
  </si>
  <si>
    <t>Reconocer entornos de desarrollo</t>
  </si>
  <si>
    <t>Programar los módulos del software</t>
  </si>
  <si>
    <t>Diseñar las Interfaces del software</t>
  </si>
  <si>
    <t>Adoptar estándares de codificación</t>
  </si>
  <si>
    <t>Realiza algoritmos utilizando variables, constantes, condicionales, ciclos, bucles, contadores, acumuladores, pseudocódigo.</t>
  </si>
  <si>
    <t>Realiza algoritmos utilizando atributos, objetos, métodos.</t>
  </si>
  <si>
    <t>Utiliza las herramientas de programación orientada a objetos, aplicando las funciones propias de los lenguajes de programación con sus respectivos stack de acuerdo con las necesidades del software.</t>
  </si>
  <si>
    <t>Codifica los módulos del software siguiendo estándares de programación.</t>
  </si>
  <si>
    <t>Genera las interefaces de captura y presentación de datos para el software.</t>
  </si>
  <si>
    <t>Lógica matemática: Fundamentos, lógica proposicional.</t>
  </si>
  <si>
    <t>Algoritmo: Concepto, tipos, técnicas para la formulación de algoritmos (Pseudocódigo, diagramas de flujo), entidades primitivas, jerarquía de operadores, estructuras ssecuenciales, condicionales, cíclicas, arreglos, prueba de escritorio.</t>
  </si>
  <si>
    <t>Herramientas para la creación y prueba de algoritmos: DFD, LPP o PSeInt, Lenguaje de programación.</t>
  </si>
  <si>
    <t>Interfaz gráfica en aplicaciones web: Concepto, manejo de etiquetas, formularios, componentes del formulario, distribución, W3C, validador W3C, FrameWork Front-End (Bootstrap)</t>
  </si>
  <si>
    <t>Hoja de estilo: Concepts, sintaxis, usos</t>
  </si>
  <si>
    <t>JavaScript: sintaxis, librerías(jquery, modernizr), frameworks (angularJS, prototype, mootools).</t>
  </si>
  <si>
    <t>Verificar la funcionalidad del software aplicando pruebas unitarias</t>
  </si>
  <si>
    <t>Realiza y documenta las pruebas unitarias del software según el plan establecido.</t>
  </si>
  <si>
    <t>Implementa acciones correctivas a seguir de acuerdo con los resultados obtenidos.</t>
  </si>
  <si>
    <t>Paradigas de programación: Conceptos, tipos.</t>
  </si>
  <si>
    <t>Editores de código: Características, instalación, uso y tipos.</t>
  </si>
  <si>
    <t>Lenguajes de programación: Tipos, características, usos, elementos, sintaxis, ambientes de desarrollo (JavaScript, python, java, typescript, c#, kotlin)</t>
  </si>
  <si>
    <t>Casos de Prueba: Definición, técnicas de creación, plantillas existentes, ejecución.</t>
  </si>
  <si>
    <t>Pruebas unitarias de software: Concepto, tipos y características</t>
  </si>
  <si>
    <t>Planear las actividades de despliegue del software de acuerdo con el entorno de desarrollo</t>
  </si>
  <si>
    <t>Elaborar el plan de implantación.</t>
  </si>
  <si>
    <t>Preparar la plataforma tecnológica.</t>
  </si>
  <si>
    <t>Elabora el Plan de Instalación de acuerdo con el software a implantar y las condiciones actuales.</t>
  </si>
  <si>
    <t>Prepara plataforma tecnológica con base en el software desarrollado y sistema operativo disponible.</t>
  </si>
  <si>
    <t>Software servidores de aplicaciones y de base de datos: Descripción, características, instalación, configuración, prueba de instalación.</t>
  </si>
  <si>
    <t>Hosting y dominio: Tipos, configuraciones, gestores de contenidos.</t>
  </si>
  <si>
    <t>FTP: Concepto, transferencia de archivos.</t>
  </si>
  <si>
    <t>Desplegar el software construido de acuerdo con la plataforma tecnológica</t>
  </si>
  <si>
    <t>Instalar el software para servidor de aplicaciones</t>
  </si>
  <si>
    <t>Instalar el software para servidor de base de datos</t>
  </si>
  <si>
    <t>Instalar el software codificado.</t>
  </si>
  <si>
    <t>Instala el software para servidor de aplicaciones de acuerdo con el procedimiento establecido</t>
  </si>
  <si>
    <t>Instala el software para servidor de base de datos de acuerdo con el procedimiento establecido</t>
  </si>
  <si>
    <t>Instala el software codificado de acuerdo con procedimientos establecidos.</t>
  </si>
  <si>
    <t>Despliegue del software: Instalación y configuración del software.</t>
  </si>
  <si>
    <t>Pruebas: Instalación y corrección de errores.</t>
  </si>
  <si>
    <t>Elaborar el Manual de Usuario, según normas y protocolos establecidos.</t>
  </si>
  <si>
    <t>Identificar las partes del Manual de Usuario.</t>
  </si>
  <si>
    <t>Realizar Manual de Usuario.</t>
  </si>
  <si>
    <t>Identifica los componentes del manual de usuario.</t>
  </si>
  <si>
    <t>Realiza el manual de usuario de la aplicación, según normas y procedimientos establecidos.</t>
  </si>
  <si>
    <t>Manual de Usuario: Estructura, formatos (Vídeo, animación, en línea o documento), presentación.</t>
  </si>
  <si>
    <t>Verificar la implantación del software de acuerdo con condiciones establecidas.</t>
  </si>
  <si>
    <t>Elaborar listas de chequeo.</t>
  </si>
  <si>
    <t>Validar proceso de implantación.</t>
  </si>
  <si>
    <t>Elabora las listas de chequeo teniendo en cuenta las actividades que debe desarrollar en el proceso de implantación.</t>
  </si>
  <si>
    <t>Aplica las listas de chequeo para validar el proceso de implantación.</t>
  </si>
  <si>
    <t>Listas de chequeo: Estructura, formatos.</t>
  </si>
  <si>
    <t>Identificar situaciones problemáticas asociadas a sus necesidades de contexto aplicando procedimientos matemáticos</t>
  </si>
  <si>
    <t>Plantear problemas aritméticos, geométricos y métricos de acuerdo con los contextos productivo y social</t>
  </si>
  <si>
    <t>Solucionar problemas del entorno productivo y social aplicando principios matemáticos</t>
  </si>
  <si>
    <t>Verificar los resultados de los procedimientos matemáticos conforme con los requerimientos de los diferentes contextos</t>
  </si>
  <si>
    <t>Reconocer información cuantitativa</t>
  </si>
  <si>
    <t>Establecer relaciones entre variables</t>
  </si>
  <si>
    <t>Identificar equivalencias entre sistemas de medidas</t>
  </si>
  <si>
    <t>Definir elementos de figuras geométricas</t>
  </si>
  <si>
    <t>Realizar ecuaciones de primer grado</t>
  </si>
  <si>
    <t>Interpretar un conjunto de datos</t>
  </si>
  <si>
    <t>Plantear proposiciones</t>
  </si>
  <si>
    <t>Plantear ecuaciones de primer grado</t>
  </si>
  <si>
    <t>Representar figuras geométricas</t>
  </si>
  <si>
    <t>Representar un conjunto de datos</t>
  </si>
  <si>
    <t>Realizar operaciones y procedimientos matemáticos entre cantidades racionales</t>
  </si>
  <si>
    <t>Solucionar reglas de tres simple directa</t>
  </si>
  <si>
    <t>Realizar conversión de unidades de medida</t>
  </si>
  <si>
    <t>Resolver ecuaciones de primer grado</t>
  </si>
  <si>
    <t>Números racionales: Concepto, representaciones y propiedades</t>
  </si>
  <si>
    <t>Operaciones aritméticas: Concepto, procesos, orden de las operaciones y propiedades</t>
  </si>
  <si>
    <t>Proporcionalidad directa: Concepto y regla de tres simple directa</t>
  </si>
  <si>
    <t>Geometría: Conceptos básicos, elementos: Punto, segmento, recta, ángulo y figuras</t>
  </si>
  <si>
    <t>Unidades de medida: Concepto, equivalencias y sistema de medidas</t>
  </si>
  <si>
    <t>Ecuaciones de primer grado: Conceptos y métodos de solución</t>
  </si>
  <si>
    <t>Variables estadísticas: Concepto y tipos de variable</t>
  </si>
  <si>
    <t>Gráficos estadísticos: Diagramas de barras y circular</t>
  </si>
  <si>
    <t>Conversión de unidades: Concepto y métodos</t>
  </si>
  <si>
    <t>Perímetro: Concepto y cálculos</t>
  </si>
  <si>
    <t>Áreas: Concepto y cálculos</t>
  </si>
  <si>
    <t>Calculadora: Concepto, componentes y funciones</t>
  </si>
  <si>
    <t>Define el problema a resolver de acuerdo con las necesides de su entorno</t>
  </si>
  <si>
    <t>Define procedimientos matemáticos según la situación problemática</t>
  </si>
  <si>
    <t>Plantea ecuaciones de primer grado dea cuerdo con los ejercicios planteados</t>
  </si>
  <si>
    <t>Plantea reglas de tres de acuerdo a la relación entre las variables</t>
  </si>
  <si>
    <t>Presenta solución a problemas mediante figuras geométrias</t>
  </si>
  <si>
    <t>Resuelve ecuaciones de acuerdo con principios matemáticos</t>
  </si>
  <si>
    <t>Calcula perímetros, áreas y volúmenes de acuerdo con los elementos de la figura geométrica</t>
  </si>
  <si>
    <t>Realiza conversiones según las equivalencias entres sistemas de medida</t>
  </si>
  <si>
    <t>Representa un conjunto de datos de acuerdo con la variable estadística</t>
  </si>
  <si>
    <t>Seleccionar herramientas de tecnologías de la información y la comunicación (TIC), de acuerdo con las necesidades identificadas</t>
  </si>
  <si>
    <t>Usar herramientas TIC, de acuerdo con los requerimientos, manuales de funcionamiento, procedimiento y estándares</t>
  </si>
  <si>
    <t>Implementar buenas prácticas de uso, de acuerdo con la tecnología empleada</t>
  </si>
  <si>
    <t>Verficar los resultados obtenidos, de acuerdo con los requerimientos</t>
  </si>
  <si>
    <t>Caracterizar equipos TIC, tipos de software y servicios de internet</t>
  </si>
  <si>
    <t>Elegir equipos TIC, tipos de software y servicios de internet</t>
  </si>
  <si>
    <t>Manejar computadores, periféricos, tabletas y equipos celulares</t>
  </si>
  <si>
    <t>Aplicar funcionalidades de sistema operativo</t>
  </si>
  <si>
    <t>Manejar procesador de texto, hoja de cálculo, software para presentaciones y programas específicos</t>
  </si>
  <si>
    <t>Utilizar motores de búsqueda, programas de navegación, correo electrónico, transferencia de archivos, chat, programas de e-learning y computación en la nube.</t>
  </si>
  <si>
    <t>Participar en redes sociales</t>
  </si>
  <si>
    <t>Comprobar funcionamiento de productos TIC</t>
  </si>
  <si>
    <t>Aplicar buenas prácticas de uso de tecnologías TIC</t>
  </si>
  <si>
    <t>Tecnología: Concepto, tipos, características</t>
  </si>
  <si>
    <t>Tecnologías de la Información y la Comunicación: Concepto, componentes, características, tendencias, usos</t>
  </si>
  <si>
    <t>Equipos y perifericos TIC</t>
  </si>
  <si>
    <t>Computador: Concepto, arquitectura, funcionamiento, tipos, características</t>
  </si>
  <si>
    <t>Periféricos: Concepto, clasificación, características, funcionamiento</t>
  </si>
  <si>
    <t>Otros (Tabletas, equipos móviles): Concepto, funcionamiento, tipos, características</t>
  </si>
  <si>
    <t>Redes de datos: Concepto, conectividad, tipos, características, usos, servicios</t>
  </si>
  <si>
    <t>Software: Concepto, tipos de software</t>
  </si>
  <si>
    <t>Software de Sistema (Sistema Operativo): Concepto, claes, funciones, características, usos.</t>
  </si>
  <si>
    <t>Software de Aplicación (Procesador de texto, hojas de cálculo, presentaciones</t>
  </si>
  <si>
    <t>Software específico: Concepto, clases, funciones, características y usos</t>
  </si>
  <si>
    <t>Internet: Definición, historia, evolución, arquitectura, utilidades</t>
  </si>
  <si>
    <t>Conexión: Tipos, configuración, características</t>
  </si>
  <si>
    <t>Servicios de Internet: Navegación, correo electrónico, transferencia de archivos, búsquedas, mensajería instantánea (Chats), redes sociales, e-learning</t>
  </si>
  <si>
    <t>Computación en la nube: Concepto, requerimientos, tipos, utilidades, aplicaciones, ventajas, desventajas</t>
  </si>
  <si>
    <t>Comprobación de resultados: Objetos, técnicas</t>
  </si>
  <si>
    <t>Uso de Tecnologías: Buenas prácticas, objeto, implementación</t>
  </si>
  <si>
    <t>Reconoce características de equipos TIC, tipos de software y servicios de internet, de acuerdo con la tecnología a utilizar</t>
  </si>
  <si>
    <t>Elige herramientas TIC, de acuerdo con las necesidades de información y comunicación</t>
  </si>
  <si>
    <t>Maneja computadores, periféricos, tabletas y equipos celulares, de acuerdo con las funcionalidades y manuales de uso</t>
  </si>
  <si>
    <t>Aplica funcionalidades de sistema operativo, de acuerdo con las necesidades de administración de los recursos del equipo</t>
  </si>
  <si>
    <t>Maneja procesador de texto, hoja de cálculo, software para presentaciones y software específico, de acuerdo con las funcionalidades de los programas</t>
  </si>
  <si>
    <t>Utiliza motores de búsqueda, programas de navegación, correo electrónico, transferencia de archivos, chat, programas de e-learning y computación en la nube, de acuerdo con las necesidades de información y comunicación</t>
  </si>
  <si>
    <t>Participa en redes sociales, de acuerdo con las necesidades de comunicación</t>
  </si>
  <si>
    <t>Prueba el funcionamiento de los equipos, productos o servicios obtenidos con el uso de herramientas TIC, de acuerdo con los requerimientos realizados</t>
  </si>
  <si>
    <t>Aplica buenas prácticas de uso de la tecnología TIC, de acuerdo con los estándares y recomendaciones</t>
  </si>
  <si>
    <t>Interpretar los cambios que se presentan en los cuerpos según los principios y leyes</t>
  </si>
  <si>
    <t>Aplicar fundamentos de la física en la resolución de problemas de acuerdo con los requerimientos del contexto productivo</t>
  </si>
  <si>
    <t>Organizar proceso productivo de forma ordenada y sistemática según los cambios físicos que incurren en el contexto</t>
  </si>
  <si>
    <t>Proponer acciones de mejora en su contexto de acuerdo con principios físicos</t>
  </si>
  <si>
    <t>Explicar cambios físicos de la materia</t>
  </si>
  <si>
    <t>Describir el moviemiento de los cuerpos</t>
  </si>
  <si>
    <t>Identificar los elementos de un proceso térmico</t>
  </si>
  <si>
    <t>Identificar los principios físicos del funcionamiento de las máquinas</t>
  </si>
  <si>
    <t>Describir la transformación de la energía</t>
  </si>
  <si>
    <t>Explicar las variables que intervienen en un sistema térmico</t>
  </si>
  <si>
    <t>Realizar experimentos para comprobar principios y teorías físicas</t>
  </si>
  <si>
    <t>CONOCIMIENTOS DEL SABER</t>
  </si>
  <si>
    <t>Física: Concepto y aplicaciones</t>
  </si>
  <si>
    <t>La observación y la 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</si>
  <si>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</si>
  <si>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</si>
  <si>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</si>
  <si>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</si>
  <si>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características y tipos</t>
  </si>
  <si>
    <t>Energía: Manifestaciones y tipos</t>
  </si>
  <si>
    <t>Sistemas termodinámicos: Conceptos y aplicaciones</t>
  </si>
  <si>
    <t>Ondas: Definición, características, tipos</t>
  </si>
  <si>
    <t>Identifica los principios y leyes físicas acordes al contexto productivo</t>
  </si>
  <si>
    <t>Interpreta cambios físicos de los cuerpos de acuerdo a teorías, leyes y principios</t>
  </si>
  <si>
    <t>Describe las manifestaciones de la energía según el contexto social y productivo</t>
  </si>
  <si>
    <t>Explica el comportamiento de fenómenos físicos según el contexto productivo</t>
  </si>
  <si>
    <t>Razonar cuantitativamente frente a situaciones susceptibles de ser abordadas de manera matemática en contextos laborales, sociales y personales</t>
  </si>
  <si>
    <t>Solución cuestionario de matemáticas</t>
  </si>
  <si>
    <t>Aplicación de conocimientos de las ciencias naturales de acuerdo con situaciones del contexto productivo y social</t>
  </si>
  <si>
    <t>Identificar la dinámica organizacional del Sena y el rol de la formación profesional integral de acuerdo con su proyecto de vida y el desarrollo profesional</t>
  </si>
  <si>
    <t>Solución de actvidades de aprendizaje de Inducción</t>
  </si>
  <si>
    <t>IND</t>
  </si>
  <si>
    <t>Solución cuestionario de física</t>
  </si>
  <si>
    <t>Utilizar herramientas informáticas de acuerdo con las necesidades de manejo de información</t>
  </si>
  <si>
    <t>Portafolio del Aprendiz
Sistema Control de Versiones (Github)</t>
  </si>
  <si>
    <t>Informe Técnico: 1] Especificación de requisitos, 2] Análisis del Sistema y 3] Diseño del Sistema</t>
  </si>
  <si>
    <t>Diagramas: 1] Casos de Uso, 2] Clases, 3] Objetos, 4] MER y 5] MR</t>
  </si>
  <si>
    <t>Construir la base de datos</t>
  </si>
  <si>
    <t>Crear los objetos de la base de datos</t>
  </si>
  <si>
    <t>Script de la base de datos</t>
  </si>
  <si>
    <t>Gestionar la base de datos</t>
  </si>
  <si>
    <t>Script de las sentencias de la base de datos
Script de las consultas a la base de datos</t>
  </si>
  <si>
    <t>Entornos de desarrollo</t>
  </si>
  <si>
    <t>FrameWorks: Características, instalación, uso y tipos.</t>
  </si>
  <si>
    <t>Diseñar las interfaces del software</t>
  </si>
  <si>
    <t>Interfaces del software</t>
  </si>
  <si>
    <t>Script de las views, triggers y procedures de la base de datos</t>
  </si>
  <si>
    <t>Aplicar y documentar las pruebas unitarias al software</t>
  </si>
  <si>
    <t>Script y/o documentación de las pruebas unitarias</t>
  </si>
  <si>
    <t>Elaborar los casos de prueba</t>
  </si>
  <si>
    <t>Documentación casos de prueba</t>
  </si>
  <si>
    <t>Elaborar el informe técnico de diseño</t>
  </si>
  <si>
    <t>Aplicar las pruebas unitarias al software</t>
  </si>
  <si>
    <t>Elaborar el plan de implantación</t>
  </si>
  <si>
    <t>Plan de implantación
Cronograma de actividades</t>
  </si>
  <si>
    <t>Preparar la plataforma tecnológica</t>
  </si>
  <si>
    <t>Manual de instalación. Parte I</t>
  </si>
  <si>
    <t>Manual de instalación. Parte II</t>
  </si>
  <si>
    <t>Desarrollo total del software codificado, con la integración de la base de datos y las interfaces</t>
  </si>
  <si>
    <t>Manual de Usuario</t>
  </si>
  <si>
    <t>Elaborar el Plan de capacitación</t>
  </si>
  <si>
    <t>Plan de capacitación</t>
  </si>
  <si>
    <t>Lista de chequeo del producto software.</t>
  </si>
  <si>
    <t>Nombre del Proyecto</t>
  </si>
  <si>
    <t>Nombre del proyecto</t>
  </si>
  <si>
    <t>Nombre del Responsable</t>
  </si>
  <si>
    <t>Brayan Andres Rivero Alarcon</t>
  </si>
  <si>
    <t>Jose Leonardo Ortega</t>
  </si>
  <si>
    <t>Bryant Gilberto Grippa</t>
  </si>
  <si>
    <t>Johan Lara</t>
  </si>
  <si>
    <t>Johan Steven Rodiriguez</t>
  </si>
  <si>
    <t>SGA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</si>
</sst>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yy\ \(dddd\)"/>
    <numFmt numFmtId="165" formatCode="d\ mmm\ yyyy"/>
    <numFmt numFmtId="166" formatCode="d"/>
    <numFmt numFmtId="167" formatCode="ddd\ m/dd/yy"/>
    <numFmt numFmtId="168" formatCode="d/m/yyyy\ \(dddd\)"/>
    <numFmt numFmtId="169" formatCode="ddd\ dd/mm/yy"/>
  </numFmts>
  <fonts count="51">
    <font>
      <sz val="11"/>
      <color theme="1"/>
      <name val="Calibri"/>
      <family val="2"/>
      <scheme val="minor"/>
    </font>
    <font>
      <sz val="11"/>
      <color rgb="FF000000"/>
      <name val="Arial1"/>
    </font>
    <font>
      <u/>
      <sz val="10"/>
      <color rgb="FF0000FF"/>
      <name val="Ari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u/>
      <sz val="11"/>
      <color indexed="12"/>
      <name val="Arial Narrow"/>
      <family val="2"/>
    </font>
    <font>
      <sz val="16"/>
      <color theme="1"/>
      <name val="Arial Narrow"/>
      <family val="2"/>
    </font>
    <font>
      <sz val="10"/>
      <name val="Arial Narrow"/>
      <family val="2"/>
    </font>
    <font>
      <sz val="14"/>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sz val="18"/>
      <name val="Arial Narrow"/>
      <family val="2"/>
    </font>
    <font>
      <b/>
      <u/>
      <sz val="12"/>
      <color theme="0"/>
      <name val="Arial Narrow"/>
      <family val="2"/>
    </font>
    <font>
      <b/>
      <u/>
      <sz val="18"/>
      <color theme="0"/>
      <name val="Arial Narrow"/>
      <family val="2"/>
    </font>
    <font>
      <b/>
      <u/>
      <sz val="11"/>
      <color theme="1"/>
      <name val="Arial Narrow"/>
      <family val="2"/>
    </font>
    <font>
      <b/>
      <u/>
      <sz val="16"/>
      <color theme="1"/>
      <name val="Arial Narrow"/>
      <family val="2"/>
    </font>
    <font>
      <u/>
      <sz val="11"/>
      <color theme="1"/>
      <name val="Arial Narrow"/>
      <family val="2"/>
    </font>
    <font>
      <u/>
      <sz val="11"/>
      <name val="Arial Narrow"/>
      <family val="2"/>
    </font>
    <font>
      <u/>
      <sz val="11"/>
      <color indexed="55"/>
      <name val="Arial Narrow"/>
      <family val="2"/>
    </font>
    <font>
      <b/>
      <u/>
      <sz val="11"/>
      <name val="Arial Narrow"/>
      <family val="2"/>
    </font>
    <font>
      <u/>
      <sz val="12"/>
      <name val="Arial Narrow"/>
      <family val="2"/>
    </font>
    <font>
      <u/>
      <sz val="10"/>
      <name val="Arial Narrow"/>
      <family val="2"/>
    </font>
    <font>
      <b/>
      <u/>
      <sz val="8"/>
      <name val="Arial Narrow"/>
      <family val="2"/>
    </font>
    <font>
      <b/>
      <u/>
      <sz val="9"/>
      <name val="Arial Narrow"/>
      <family val="2"/>
    </font>
    <font>
      <b/>
      <u/>
      <sz val="18"/>
      <name val="Arial Narrow"/>
      <family val="2"/>
    </font>
    <font>
      <b/>
      <u/>
      <sz val="18"/>
      <color theme="0" tint="-0.14999847407452621"/>
      <name val="Arial Narrow"/>
      <family val="2"/>
    </font>
    <font>
      <u/>
      <sz val="18"/>
      <name val="Arial Narrow"/>
      <family val="2"/>
    </font>
    <font>
      <u/>
      <sz val="9"/>
      <name val="Arial Narrow"/>
      <family val="2"/>
    </font>
    <font>
      <u/>
      <sz val="10"/>
      <color rgb="FF000000"/>
      <name val="Arial Narrow"/>
      <family val="2"/>
    </font>
    <font>
      <b/>
      <u/>
      <sz val="16"/>
      <name val="Arial Narrow"/>
      <family val="2"/>
    </font>
    <font>
      <b/>
      <u/>
      <sz val="16"/>
      <color theme="0" tint="-0.14999847407452621"/>
      <name val="Arial Narrow"/>
      <family val="2"/>
    </font>
    <font>
      <u/>
      <sz val="16"/>
      <name val="Arial Narrow"/>
      <family val="2"/>
    </font>
    <font>
      <b/>
      <u/>
      <sz val="14"/>
      <name val="Arial Narrow"/>
      <family val="2"/>
    </font>
    <font>
      <b/>
      <u/>
      <sz val="14"/>
      <color theme="0" tint="-0.14999847407452621"/>
      <name val="Arial Narrow"/>
      <family val="2"/>
    </font>
    <font>
      <u/>
      <sz val="14"/>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s>
  <cellStyleXfs count="6">
    <xf numFmtId="0" fontId="0" fillId="0" borderId="0"/>
    <xf numFmtId="0" fontId="1" fillId="0" borderId="0"/>
    <xf numFmtId="0" fontId="2" fillId="0" borderId="0" applyNumberFormat="0" applyBorder="0" applyProtection="0"/>
    <xf numFmtId="0" fontId="13" fillId="0" borderId="0"/>
    <xf numFmtId="0" fontId="15" fillId="0" borderId="0" applyNumberFormat="0" applyFill="0" applyBorder="0" applyAlignment="0" applyProtection="0">
      <alignment vertical="top"/>
      <protection locked="0"/>
    </xf>
    <xf numFmtId="9" fontId="14" fillId="0" borderId="0" applyFont="0" applyFill="0" applyBorder="0" applyAlignment="0" applyProtection="0"/>
  </cellStyleXfs>
  <cellXfs count="224">
    <xf numFmtId="0" fontId="0" fillId="0" borderId="0" xfId="0"/>
    <xf numFmtId="0" fontId="3" fillId="0" borderId="0" xfId="0" applyFont="1"/>
    <xf numFmtId="0" fontId="4" fillId="0" borderId="0" xfId="1" applyFont="1"/>
    <xf numFmtId="0" fontId="4" fillId="0" borderId="0" xfId="1" applyFont="1" applyAlignment="1">
      <alignment horizontal="left"/>
    </xf>
    <xf numFmtId="0" fontId="8" fillId="0" borderId="0" xfId="1" applyFont="1" applyAlignment="1">
      <alignment horizontal="left" vertical="center" wrapText="1"/>
    </xf>
    <xf numFmtId="0" fontId="6" fillId="0" borderId="0" xfId="1" applyFont="1"/>
    <xf numFmtId="0" fontId="9" fillId="0" borderId="0" xfId="1" applyFont="1"/>
    <xf numFmtId="0" fontId="4" fillId="0" borderId="0" xfId="1" applyFont="1" applyAlignment="1">
      <alignment vertical="center"/>
    </xf>
    <xf numFmtId="0" fontId="10" fillId="0" borderId="0" xfId="1" applyFont="1" applyAlignment="1">
      <alignment vertical="center"/>
    </xf>
    <xf numFmtId="0" fontId="6" fillId="0" borderId="0" xfId="1" applyFont="1" applyAlignment="1">
      <alignment vertical="center"/>
    </xf>
    <xf numFmtId="0" fontId="11" fillId="0" borderId="0" xfId="2" applyFont="1" applyBorder="1" applyAlignment="1" applyProtection="1">
      <alignment vertical="center"/>
    </xf>
    <xf numFmtId="0" fontId="11" fillId="0" borderId="0" xfId="2" applyFont="1" applyBorder="1" applyProtection="1"/>
    <xf numFmtId="0" fontId="6" fillId="2" borderId="1" xfId="1" applyFont="1" applyFill="1" applyBorder="1" applyAlignment="1">
      <alignment horizontal="left" vertical="center" wrapText="1"/>
    </xf>
    <xf numFmtId="0" fontId="6" fillId="2" borderId="2" xfId="1" applyFont="1" applyFill="1" applyBorder="1" applyAlignment="1">
      <alignment horizontal="left" vertical="center" wrapText="1"/>
    </xf>
    <xf numFmtId="0" fontId="6" fillId="2" borderId="3" xfId="1" applyFont="1" applyFill="1" applyBorder="1" applyAlignment="1">
      <alignment horizontal="left" vertical="center" wrapText="1"/>
    </xf>
    <xf numFmtId="0" fontId="6" fillId="2" borderId="11" xfId="1" applyFont="1" applyFill="1" applyBorder="1" applyAlignment="1">
      <alignment horizontal="center" vertical="center"/>
    </xf>
    <xf numFmtId="0" fontId="6" fillId="2" borderId="12" xfId="1" applyFont="1" applyFill="1" applyBorder="1" applyAlignment="1">
      <alignment horizontal="center" vertical="center"/>
    </xf>
    <xf numFmtId="0" fontId="6" fillId="2" borderId="13" xfId="1" applyFont="1" applyFill="1" applyBorder="1" applyAlignment="1">
      <alignment horizontal="center" vertical="center"/>
    </xf>
    <xf numFmtId="49" fontId="7" fillId="0" borderId="26" xfId="1" applyNumberFormat="1" applyFont="1" applyBorder="1" applyAlignment="1">
      <alignment horizontal="center" vertical="center" wrapText="1"/>
    </xf>
    <xf numFmtId="49" fontId="7" fillId="0" borderId="27" xfId="1" applyNumberFormat="1" applyFont="1" applyBorder="1" applyAlignment="1">
      <alignment horizontal="center" vertical="center" wrapText="1"/>
    </xf>
    <xf numFmtId="49" fontId="7" fillId="0" borderId="28" xfId="1" applyNumberFormat="1" applyFont="1" applyBorder="1" applyAlignment="1">
      <alignment horizontal="center" vertical="center" wrapText="1"/>
    </xf>
    <xf numFmtId="49" fontId="7" fillId="0" borderId="29" xfId="1" applyNumberFormat="1" applyFont="1" applyBorder="1" applyAlignment="1">
      <alignment horizontal="center" vertical="center" wrapText="1"/>
    </xf>
    <xf numFmtId="49" fontId="7" fillId="0" borderId="30" xfId="1" applyNumberFormat="1" applyFont="1" applyBorder="1" applyAlignment="1">
      <alignment horizontal="center" vertical="center" wrapText="1"/>
    </xf>
    <xf numFmtId="49" fontId="7" fillId="0" borderId="31" xfId="1" applyNumberFormat="1" applyFont="1" applyBorder="1" applyAlignment="1">
      <alignment horizontal="center" vertical="center" wrapText="1"/>
    </xf>
    <xf numFmtId="49" fontId="7" fillId="0" borderId="32" xfId="1" applyNumberFormat="1" applyFont="1" applyBorder="1" applyAlignment="1">
      <alignment horizontal="center" vertical="center" wrapText="1"/>
    </xf>
    <xf numFmtId="49" fontId="7" fillId="0" borderId="33" xfId="1" applyNumberFormat="1" applyFont="1" applyBorder="1" applyAlignment="1">
      <alignment horizontal="center" vertical="center" wrapText="1"/>
    </xf>
    <xf numFmtId="49" fontId="7" fillId="0" borderId="34" xfId="1" applyNumberFormat="1" applyFont="1" applyBorder="1" applyAlignment="1">
      <alignment horizontal="center" vertical="center" wrapText="1"/>
    </xf>
    <xf numFmtId="49" fontId="7" fillId="0" borderId="38" xfId="1" applyNumberFormat="1" applyFont="1" applyBorder="1" applyAlignment="1">
      <alignment horizontal="center" vertical="center" wrapText="1"/>
    </xf>
    <xf numFmtId="49" fontId="6" fillId="2" borderId="1" xfId="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0" fontId="16" fillId="0" borderId="0" xfId="3" applyFont="1"/>
    <xf numFmtId="0" fontId="16" fillId="0" borderId="0" xfId="3" applyFont="1" applyAlignment="1">
      <alignment horizontal="center"/>
    </xf>
    <xf numFmtId="0" fontId="16" fillId="0" borderId="0" xfId="3" applyFont="1" applyAlignment="1">
      <alignment horizontal="right"/>
    </xf>
    <xf numFmtId="0" fontId="16" fillId="0" borderId="0" xfId="3" applyFont="1" applyAlignment="1">
      <alignment horizontal="left"/>
    </xf>
    <xf numFmtId="0" fontId="18" fillId="0" borderId="0" xfId="0" applyFont="1"/>
    <xf numFmtId="0" fontId="19" fillId="0" borderId="0" xfId="3" applyFont="1" applyAlignment="1">
      <alignment vertical="center" wrapText="1"/>
    </xf>
    <xf numFmtId="0" fontId="19" fillId="0" borderId="67" xfId="3" applyFont="1" applyBorder="1" applyAlignment="1">
      <alignment vertical="center" wrapText="1"/>
    </xf>
    <xf numFmtId="0" fontId="19" fillId="0" borderId="67" xfId="3" applyFont="1" applyBorder="1" applyAlignment="1">
      <alignment horizontal="right" vertical="center" wrapText="1"/>
    </xf>
    <xf numFmtId="0" fontId="19" fillId="0" borderId="67" xfId="3" applyFont="1" applyBorder="1" applyAlignment="1">
      <alignment horizontal="center" vertical="center" wrapText="1"/>
    </xf>
    <xf numFmtId="0" fontId="23" fillId="7" borderId="66" xfId="3" applyFont="1" applyFill="1" applyBorder="1" applyAlignment="1">
      <alignment horizontal="right" vertical="center" wrapText="1"/>
    </xf>
    <xf numFmtId="0" fontId="23" fillId="7" borderId="66" xfId="3" applyFont="1" applyFill="1" applyBorder="1" applyAlignment="1">
      <alignment horizontal="center" vertical="center" wrapText="1"/>
    </xf>
    <xf numFmtId="0" fontId="23" fillId="7" borderId="66" xfId="3" applyFont="1" applyFill="1" applyBorder="1" applyAlignment="1">
      <alignment vertical="center" wrapText="1"/>
    </xf>
    <xf numFmtId="0" fontId="23" fillId="7" borderId="0" xfId="3" applyFont="1" applyFill="1" applyAlignment="1">
      <alignment vertical="center" wrapText="1"/>
    </xf>
    <xf numFmtId="0" fontId="22" fillId="8" borderId="67" xfId="3" applyFont="1" applyFill="1" applyBorder="1" applyAlignment="1">
      <alignment vertical="center" wrapText="1"/>
    </xf>
    <xf numFmtId="0" fontId="22" fillId="8" borderId="67" xfId="3" applyFont="1" applyFill="1" applyBorder="1" applyAlignment="1">
      <alignment horizontal="right" vertical="center" wrapText="1"/>
    </xf>
    <xf numFmtId="0" fontId="22" fillId="8" borderId="67" xfId="3" applyFont="1" applyFill="1" applyBorder="1" applyAlignment="1">
      <alignment horizontal="center" vertical="center" wrapText="1"/>
    </xf>
    <xf numFmtId="0" fontId="25" fillId="7" borderId="68" xfId="3" applyFont="1" applyFill="1" applyBorder="1" applyAlignment="1">
      <alignment horizontal="center" vertical="center" wrapText="1"/>
    </xf>
    <xf numFmtId="0" fontId="25" fillId="7" borderId="68" xfId="3" applyFont="1" applyFill="1" applyBorder="1" applyAlignment="1">
      <alignment horizontal="left" vertical="center" wrapText="1"/>
    </xf>
    <xf numFmtId="0" fontId="25" fillId="7" borderId="68" xfId="3" applyFont="1" applyFill="1" applyBorder="1" applyAlignment="1">
      <alignment horizontal="right" vertical="center" wrapText="1"/>
    </xf>
    <xf numFmtId="0" fontId="26" fillId="7" borderId="68" xfId="3" applyFont="1" applyFill="1" applyBorder="1" applyAlignment="1">
      <alignment horizontal="center" vertical="center"/>
    </xf>
    <xf numFmtId="0" fontId="24" fillId="0" borderId="0" xfId="3" applyFont="1" applyAlignment="1">
      <alignment horizontal="center" vertical="center" wrapText="1"/>
    </xf>
    <xf numFmtId="0" fontId="25" fillId="7" borderId="69" xfId="3" applyFont="1" applyFill="1" applyBorder="1" applyAlignment="1">
      <alignment horizontal="center" vertical="center" wrapText="1"/>
    </xf>
    <xf numFmtId="0" fontId="19" fillId="0" borderId="8" xfId="3" applyFont="1" applyBorder="1" applyAlignment="1">
      <alignment horizontal="right" vertical="center" wrapText="1"/>
    </xf>
    <xf numFmtId="0" fontId="19" fillId="0" borderId="8" xfId="3" applyFont="1" applyBorder="1" applyAlignment="1">
      <alignment horizontal="center" vertical="center" wrapText="1"/>
    </xf>
    <xf numFmtId="0" fontId="19" fillId="0" borderId="8" xfId="3" applyFont="1" applyBorder="1" applyAlignment="1">
      <alignment vertical="center" wrapText="1"/>
    </xf>
    <xf numFmtId="0" fontId="22" fillId="8" borderId="8" xfId="3" applyFont="1" applyFill="1" applyBorder="1" applyAlignment="1">
      <alignment horizontal="right" vertical="center" wrapText="1"/>
    </xf>
    <xf numFmtId="0" fontId="22" fillId="8" borderId="8" xfId="3" applyFont="1" applyFill="1" applyBorder="1" applyAlignment="1">
      <alignment horizontal="center" vertical="center" wrapText="1"/>
    </xf>
    <xf numFmtId="0" fontId="22" fillId="8" borderId="8" xfId="3" applyFont="1" applyFill="1" applyBorder="1" applyAlignment="1">
      <alignment vertical="center" wrapText="1"/>
    </xf>
    <xf numFmtId="0" fontId="24" fillId="7" borderId="70" xfId="3" applyFont="1" applyFill="1" applyBorder="1" applyAlignment="1">
      <alignment horizontal="center" vertical="center" wrapText="1"/>
    </xf>
    <xf numFmtId="0" fontId="19" fillId="0" borderId="0" xfId="3" applyFont="1" applyAlignment="1">
      <alignment horizontal="right" wrapText="1"/>
    </xf>
    <xf numFmtId="0" fontId="19" fillId="0" borderId="0" xfId="3" applyFont="1" applyAlignment="1">
      <alignment horizontal="center" wrapText="1"/>
    </xf>
    <xf numFmtId="0" fontId="19" fillId="0" borderId="0" xfId="3" applyFont="1" applyAlignment="1">
      <alignment wrapText="1"/>
    </xf>
    <xf numFmtId="0" fontId="25" fillId="7" borderId="68" xfId="3" applyFont="1" applyFill="1" applyBorder="1" applyAlignment="1">
      <alignment horizontal="right" vertical="top" wrapText="1"/>
    </xf>
    <xf numFmtId="0" fontId="26" fillId="7" borderId="68" xfId="3" applyFont="1" applyFill="1" applyBorder="1" applyAlignment="1">
      <alignment horizontal="center" vertical="top"/>
    </xf>
    <xf numFmtId="0" fontId="25" fillId="7" borderId="68" xfId="3" applyFont="1" applyFill="1" applyBorder="1" applyAlignment="1">
      <alignment horizontal="left" vertical="top" wrapText="1"/>
    </xf>
    <xf numFmtId="0" fontId="25" fillId="7" borderId="68" xfId="3" applyFont="1" applyFill="1" applyBorder="1" applyAlignment="1">
      <alignment horizontal="center" vertical="top" wrapText="1"/>
    </xf>
    <xf numFmtId="0" fontId="25" fillId="7" borderId="69" xfId="3" applyFont="1" applyFill="1" applyBorder="1" applyAlignment="1">
      <alignment horizontal="center" vertical="top" wrapText="1"/>
    </xf>
    <xf numFmtId="0" fontId="19" fillId="0" borderId="0" xfId="3" applyFont="1" applyAlignment="1">
      <alignment vertical="top" wrapText="1"/>
    </xf>
    <xf numFmtId="0" fontId="24" fillId="9" borderId="70" xfId="3" applyFont="1" applyFill="1" applyBorder="1" applyAlignment="1">
      <alignment horizontal="center" vertical="center" wrapText="1"/>
    </xf>
    <xf numFmtId="0" fontId="16" fillId="8" borderId="72" xfId="3" applyFont="1" applyFill="1" applyBorder="1" applyAlignment="1">
      <alignment horizontal="right"/>
    </xf>
    <xf numFmtId="0" fontId="16" fillId="8" borderId="73" xfId="3" applyFont="1" applyFill="1" applyBorder="1"/>
    <xf numFmtId="0" fontId="16" fillId="8" borderId="73" xfId="3" applyFont="1" applyFill="1" applyBorder="1" applyAlignment="1">
      <alignment horizontal="center"/>
    </xf>
    <xf numFmtId="0" fontId="16" fillId="8" borderId="73" xfId="3" applyFont="1" applyFill="1" applyBorder="1" applyAlignment="1">
      <alignment horizontal="left"/>
    </xf>
    <xf numFmtId="0" fontId="27" fillId="0" borderId="0" xfId="3" applyFont="1" applyAlignment="1">
      <alignment vertical="center"/>
    </xf>
    <xf numFmtId="0" fontId="21" fillId="0" borderId="0" xfId="3" applyFont="1" applyAlignment="1">
      <alignment vertical="center"/>
    </xf>
    <xf numFmtId="0" fontId="20" fillId="0" borderId="0" xfId="3" applyFont="1" applyAlignment="1">
      <alignment vertical="center"/>
    </xf>
    <xf numFmtId="0" fontId="16" fillId="8" borderId="75" xfId="3" applyFont="1" applyFill="1" applyBorder="1"/>
    <xf numFmtId="0" fontId="17" fillId="3" borderId="0" xfId="4" applyNumberFormat="1" applyFont="1" applyFill="1" applyBorder="1" applyAlignment="1" applyProtection="1">
      <alignment horizontal="right"/>
      <protection locked="0"/>
    </xf>
    <xf numFmtId="0" fontId="17" fillId="0" borderId="0" xfId="4" applyFont="1" applyBorder="1" applyAlignment="1" applyProtection="1">
      <alignment horizontal="left"/>
    </xf>
    <xf numFmtId="0" fontId="7" fillId="0" borderId="39" xfId="1" applyFont="1" applyBorder="1" applyAlignment="1">
      <alignment horizontal="center" vertical="center" wrapText="1"/>
    </xf>
    <xf numFmtId="0" fontId="28" fillId="7" borderId="68" xfId="3" applyFont="1" applyFill="1" applyBorder="1" applyAlignment="1">
      <alignment horizontal="center" vertical="center" wrapText="1"/>
    </xf>
    <xf numFmtId="0" fontId="29" fillId="10" borderId="64" xfId="3" applyFont="1" applyFill="1" applyBorder="1" applyAlignment="1">
      <alignment horizontal="right" vertical="center"/>
    </xf>
    <xf numFmtId="0" fontId="7" fillId="0" borderId="7" xfId="1" applyFont="1" applyBorder="1" applyAlignment="1">
      <alignment horizontal="left" vertical="center" wrapText="1"/>
    </xf>
    <xf numFmtId="0" fontId="7" fillId="0" borderId="36" xfId="1" applyFont="1" applyBorder="1" applyAlignment="1">
      <alignment horizontal="left" vertical="center" wrapText="1"/>
    </xf>
    <xf numFmtId="0" fontId="12" fillId="0" borderId="0" xfId="1" applyFont="1" applyAlignment="1">
      <alignment horizontal="center" wrapText="1"/>
    </xf>
    <xf numFmtId="0" fontId="4" fillId="0" borderId="20" xfId="1" applyFont="1" applyBorder="1" applyAlignment="1">
      <alignment vertical="center"/>
    </xf>
    <xf numFmtId="0" fontId="4" fillId="0" borderId="21" xfId="1" applyFont="1" applyBorder="1" applyAlignment="1">
      <alignment vertical="center"/>
    </xf>
    <xf numFmtId="0" fontId="4" fillId="0" borderId="22" xfId="1" applyFont="1" applyBorder="1" applyAlignment="1">
      <alignment vertical="center"/>
    </xf>
    <xf numFmtId="0" fontId="4" fillId="0" borderId="23" xfId="1" applyFont="1" applyBorder="1" applyAlignment="1">
      <alignment vertical="center"/>
    </xf>
    <xf numFmtId="0" fontId="4" fillId="0" borderId="24" xfId="1" applyFont="1" applyBorder="1" applyAlignment="1">
      <alignment vertical="center"/>
    </xf>
    <xf numFmtId="0" fontId="4" fillId="0" borderId="25" xfId="1" applyFont="1" applyBorder="1" applyAlignment="1">
      <alignment vertical="center"/>
    </xf>
    <xf numFmtId="0" fontId="4" fillId="0" borderId="30" xfId="1" applyFont="1" applyBorder="1"/>
    <xf numFmtId="0" fontId="4" fillId="0" borderId="33" xfId="1" applyFont="1" applyBorder="1"/>
    <xf numFmtId="0" fontId="6" fillId="2" borderId="14" xfId="1" applyFont="1" applyFill="1" applyBorder="1" applyAlignment="1">
      <alignment horizontal="left" vertical="center"/>
    </xf>
    <xf numFmtId="0" fontId="6" fillId="2" borderId="15" xfId="1" applyFont="1" applyFill="1" applyBorder="1" applyAlignment="1">
      <alignment horizontal="left" vertical="center"/>
    </xf>
    <xf numFmtId="0" fontId="6" fillId="2" borderId="16" xfId="1" applyFont="1" applyFill="1" applyBorder="1" applyAlignment="1">
      <alignment horizontal="left" vertical="center"/>
    </xf>
    <xf numFmtId="0" fontId="5" fillId="0" borderId="0" xfId="1" applyFont="1" applyAlignment="1">
      <alignment horizontal="center"/>
    </xf>
    <xf numFmtId="0" fontId="4" fillId="0" borderId="35" xfId="1" applyFont="1" applyBorder="1" applyAlignment="1">
      <alignment horizontal="center"/>
    </xf>
    <xf numFmtId="0" fontId="4" fillId="0" borderId="0" xfId="1" applyFont="1" applyAlignment="1">
      <alignment horizontal="center"/>
    </xf>
    <xf numFmtId="0" fontId="4" fillId="0" borderId="17" xfId="1" applyFont="1" applyBorder="1" applyAlignment="1">
      <alignment vertical="center"/>
    </xf>
    <xf numFmtId="0" fontId="4" fillId="0" borderId="18" xfId="1" applyFont="1" applyBorder="1" applyAlignment="1">
      <alignment vertical="center"/>
    </xf>
    <xf numFmtId="0" fontId="4" fillId="0" borderId="19" xfId="1" applyFont="1" applyBorder="1" applyAlignment="1">
      <alignment vertical="center"/>
    </xf>
    <xf numFmtId="0" fontId="4" fillId="0" borderId="0" xfId="1" applyFont="1"/>
    <xf numFmtId="0" fontId="6" fillId="2" borderId="12" xfId="1" applyFont="1" applyFill="1" applyBorder="1" applyAlignment="1">
      <alignment horizontal="center" vertical="center"/>
    </xf>
    <xf numFmtId="49" fontId="7" fillId="0" borderId="27" xfId="1" applyNumberFormat="1" applyFont="1" applyBorder="1" applyAlignment="1">
      <alignment horizontal="center" vertical="center" wrapText="1"/>
    </xf>
    <xf numFmtId="0" fontId="7" fillId="0" borderId="4"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40" xfId="1" applyFont="1" applyBorder="1" applyAlignment="1">
      <alignment horizontal="left" vertical="center" wrapText="1"/>
    </xf>
    <xf numFmtId="49" fontId="7" fillId="0" borderId="7" xfId="1" applyNumberFormat="1" applyFont="1" applyBorder="1" applyAlignment="1">
      <alignment horizontal="left" vertical="center" wrapText="1"/>
    </xf>
    <xf numFmtId="49" fontId="7" fillId="0" borderId="36" xfId="1" applyNumberFormat="1" applyFont="1" applyBorder="1" applyAlignment="1">
      <alignment horizontal="left" vertical="center" wrapText="1"/>
    </xf>
    <xf numFmtId="0" fontId="4" fillId="0" borderId="10" xfId="1" applyFont="1" applyBorder="1"/>
    <xf numFmtId="0" fontId="4" fillId="0" borderId="37" xfId="1" applyFont="1" applyBorder="1"/>
    <xf numFmtId="0" fontId="30" fillId="0" borderId="0" xfId="0" applyFont="1" applyAlignment="1">
      <alignment horizontal="center"/>
    </xf>
    <xf numFmtId="0" fontId="31" fillId="0" borderId="0" xfId="0" applyFont="1" applyAlignment="1">
      <alignment horizontal="center"/>
    </xf>
    <xf numFmtId="0" fontId="31" fillId="0" borderId="76" xfId="0" applyFont="1" applyBorder="1" applyAlignment="1">
      <alignment horizontal="center"/>
    </xf>
    <xf numFmtId="0" fontId="32" fillId="0" borderId="51" xfId="0" applyFont="1" applyBorder="1" applyAlignment="1">
      <alignment horizontal="center"/>
    </xf>
    <xf numFmtId="0" fontId="32" fillId="0" borderId="77" xfId="0" applyFont="1" applyBorder="1" applyAlignment="1">
      <alignment horizontal="center"/>
    </xf>
    <xf numFmtId="0" fontId="32" fillId="0" borderId="0" xfId="0" applyFont="1" applyAlignment="1">
      <alignment horizontal="center"/>
    </xf>
    <xf numFmtId="0" fontId="32" fillId="0" borderId="76" xfId="0" applyFont="1" applyBorder="1" applyAlignment="1">
      <alignment horizontal="center"/>
    </xf>
    <xf numFmtId="0" fontId="33" fillId="0" borderId="0" xfId="3" applyFont="1" applyAlignment="1" applyProtection="1">
      <alignment horizontal="left" vertical="center"/>
      <protection locked="0"/>
    </xf>
    <xf numFmtId="0" fontId="33" fillId="0" borderId="0" xfId="3" applyFont="1" applyProtection="1">
      <protection locked="0"/>
    </xf>
    <xf numFmtId="0" fontId="33" fillId="0" borderId="0" xfId="3" applyFont="1" applyAlignment="1" applyProtection="1">
      <alignment horizontal="center"/>
      <protection locked="0"/>
    </xf>
    <xf numFmtId="0" fontId="33" fillId="0" borderId="0" xfId="3" applyFont="1" applyAlignment="1" applyProtection="1">
      <alignment horizontal="left"/>
      <protection locked="0"/>
    </xf>
    <xf numFmtId="0" fontId="34" fillId="0" borderId="0" xfId="3" applyFont="1" applyAlignment="1" applyProtection="1">
      <alignment horizontal="center"/>
      <protection locked="0"/>
    </xf>
    <xf numFmtId="0" fontId="33" fillId="0" borderId="0" xfId="3" applyFont="1" applyAlignment="1">
      <alignment horizontal="center"/>
    </xf>
    <xf numFmtId="0" fontId="33" fillId="3" borderId="0" xfId="3" applyFont="1" applyFill="1"/>
    <xf numFmtId="0" fontId="33" fillId="0" borderId="0" xfId="3" applyFont="1"/>
    <xf numFmtId="0" fontId="33" fillId="0" borderId="76" xfId="3" applyFont="1" applyBorder="1"/>
    <xf numFmtId="0" fontId="33" fillId="0" borderId="0" xfId="3" applyFont="1" applyAlignment="1" applyProtection="1">
      <alignment horizontal="right" vertical="center"/>
      <protection locked="0"/>
    </xf>
    <xf numFmtId="0" fontId="33" fillId="0" borderId="0" xfId="3" applyFont="1" applyAlignment="1">
      <alignment horizontal="left"/>
    </xf>
    <xf numFmtId="0" fontId="33" fillId="0" borderId="0" xfId="3" applyFont="1" applyAlignment="1">
      <alignment horizontal="right"/>
    </xf>
    <xf numFmtId="0" fontId="35" fillId="0" borderId="0" xfId="3" applyFont="1" applyAlignment="1">
      <alignment horizontal="right" vertical="center"/>
    </xf>
    <xf numFmtId="0" fontId="35" fillId="0" borderId="0" xfId="3" applyFont="1" applyAlignment="1">
      <alignment horizontal="center" vertical="center"/>
    </xf>
    <xf numFmtId="168" fontId="36" fillId="0" borderId="41" xfId="3" applyNumberFormat="1" applyFont="1" applyBorder="1" applyAlignment="1" applyProtection="1">
      <alignment horizontal="left" vertical="center" shrinkToFit="1"/>
      <protection locked="0"/>
    </xf>
    <xf numFmtId="168" fontId="33" fillId="0" borderId="41" xfId="3" applyNumberFormat="1" applyFont="1" applyBorder="1" applyAlignment="1" applyProtection="1">
      <alignment horizontal="center" vertical="center" shrinkToFit="1"/>
      <protection locked="0"/>
    </xf>
    <xf numFmtId="0" fontId="37" fillId="0" borderId="0" xfId="3" applyFont="1" applyAlignment="1">
      <alignment horizontal="center" vertical="center"/>
    </xf>
    <xf numFmtId="0" fontId="33" fillId="0" borderId="41" xfId="3" applyFont="1" applyBorder="1" applyAlignment="1" applyProtection="1">
      <alignment horizontal="center" vertical="center"/>
      <protection locked="0"/>
    </xf>
    <xf numFmtId="0" fontId="33" fillId="0" borderId="52" xfId="3" applyFont="1" applyBorder="1" applyAlignment="1">
      <alignment horizontal="center" vertical="center"/>
    </xf>
    <xf numFmtId="0" fontId="33" fillId="0" borderId="0" xfId="3" applyFont="1" applyAlignment="1">
      <alignment horizontal="center" vertical="center"/>
    </xf>
    <xf numFmtId="0" fontId="33" fillId="0" borderId="53" xfId="3" applyFont="1" applyBorder="1" applyAlignment="1">
      <alignment horizontal="center" vertical="center"/>
    </xf>
    <xf numFmtId="0" fontId="33" fillId="0" borderId="76" xfId="3" applyFont="1" applyBorder="1" applyAlignment="1">
      <alignment horizontal="center" vertical="center"/>
    </xf>
    <xf numFmtId="0" fontId="35" fillId="0" borderId="41" xfId="3" applyFont="1" applyBorder="1" applyAlignment="1">
      <alignment horizontal="left" vertical="center"/>
    </xf>
    <xf numFmtId="164" fontId="33" fillId="0" borderId="45" xfId="3" applyNumberFormat="1" applyFont="1" applyBorder="1" applyAlignment="1" applyProtection="1">
      <alignment horizontal="center" vertical="center" shrinkToFit="1"/>
      <protection locked="0"/>
    </xf>
    <xf numFmtId="165" fontId="33" fillId="0" borderId="42" xfId="3" applyNumberFormat="1" applyFont="1" applyBorder="1" applyAlignment="1">
      <alignment horizontal="center" vertical="center"/>
    </xf>
    <xf numFmtId="165" fontId="33" fillId="0" borderId="43" xfId="3" applyNumberFormat="1" applyFont="1" applyBorder="1" applyAlignment="1">
      <alignment horizontal="center" vertical="center"/>
    </xf>
    <xf numFmtId="165" fontId="33" fillId="0" borderId="44" xfId="3" applyNumberFormat="1" applyFont="1" applyBorder="1" applyAlignment="1">
      <alignment horizontal="center" vertical="center"/>
    </xf>
    <xf numFmtId="165" fontId="33" fillId="0" borderId="78" xfId="3" applyNumberFormat="1" applyFont="1" applyBorder="1" applyAlignment="1">
      <alignment horizontal="center" vertical="center"/>
    </xf>
    <xf numFmtId="166" fontId="33" fillId="0" borderId="42" xfId="3" applyNumberFormat="1" applyFont="1" applyBorder="1" applyAlignment="1">
      <alignment horizontal="center" vertical="center" shrinkToFit="1"/>
    </xf>
    <xf numFmtId="166" fontId="33" fillId="0" borderId="43" xfId="3" applyNumberFormat="1" applyFont="1" applyBorder="1" applyAlignment="1">
      <alignment horizontal="center" vertical="center" shrinkToFit="1"/>
    </xf>
    <xf numFmtId="166" fontId="33" fillId="0" borderId="44" xfId="3" applyNumberFormat="1" applyFont="1" applyBorder="1" applyAlignment="1">
      <alignment horizontal="center" vertical="center" shrinkToFit="1"/>
    </xf>
    <xf numFmtId="166" fontId="33" fillId="0" borderId="78" xfId="3" applyNumberFormat="1" applyFont="1" applyBorder="1" applyAlignment="1">
      <alignment horizontal="center" vertical="center" shrinkToFit="1"/>
    </xf>
    <xf numFmtId="0" fontId="35" fillId="0" borderId="46" xfId="3" applyFont="1" applyBorder="1" applyAlignment="1">
      <alignment horizontal="center" vertical="center"/>
    </xf>
    <xf numFmtId="0" fontId="38" fillId="0" borderId="46" xfId="3" applyFont="1" applyBorder="1" applyAlignment="1">
      <alignment horizontal="center" vertical="center"/>
    </xf>
    <xf numFmtId="0" fontId="35" fillId="0" borderId="46" xfId="3" applyFont="1" applyBorder="1" applyAlignment="1">
      <alignment horizontal="center" vertical="center" wrapText="1"/>
    </xf>
    <xf numFmtId="0" fontId="39" fillId="0" borderId="46" xfId="3" applyFont="1" applyBorder="1" applyAlignment="1">
      <alignment horizontal="center" vertical="center" wrapText="1"/>
    </xf>
    <xf numFmtId="0" fontId="33" fillId="0" borderId="47" xfId="3" applyFont="1" applyBorder="1" applyAlignment="1">
      <alignment horizontal="center" vertical="center" shrinkToFit="1"/>
    </xf>
    <xf numFmtId="0" fontId="33" fillId="0" borderId="48" xfId="3" applyFont="1" applyBorder="1" applyAlignment="1">
      <alignment horizontal="center" vertical="center" shrinkToFit="1"/>
    </xf>
    <xf numFmtId="0" fontId="33" fillId="0" borderId="49" xfId="3" applyFont="1" applyBorder="1" applyAlignment="1">
      <alignment horizontal="center" vertical="center" shrinkToFit="1"/>
    </xf>
    <xf numFmtId="0" fontId="33" fillId="0" borderId="79" xfId="3" applyFont="1" applyBorder="1" applyAlignment="1">
      <alignment horizontal="center" vertical="center" shrinkToFit="1"/>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0" fontId="42" fillId="4" borderId="80" xfId="3" applyFont="1" applyFill="1" applyBorder="1" applyAlignment="1">
      <alignment horizontal="left" vertical="center"/>
    </xf>
    <xf numFmtId="0" fontId="37" fillId="6" borderId="62" xfId="3" applyFont="1" applyFill="1" applyBorder="1" applyAlignment="1">
      <alignment horizontal="right" vertical="center" wrapText="1"/>
    </xf>
    <xf numFmtId="0" fontId="43" fillId="0" borderId="30" xfId="3" applyFont="1" applyBorder="1" applyAlignment="1">
      <alignment vertical="center" wrapText="1"/>
    </xf>
    <xf numFmtId="0" fontId="37" fillId="6" borderId="30" xfId="3" applyFont="1" applyFill="1" applyBorder="1" applyAlignment="1">
      <alignment horizontal="center" vertical="center" wrapText="1"/>
    </xf>
    <xf numFmtId="0" fontId="37" fillId="0" borderId="30" xfId="3" applyFont="1" applyBorder="1" applyAlignment="1">
      <alignment horizontal="center" vertical="center" wrapText="1"/>
    </xf>
    <xf numFmtId="0" fontId="37" fillId="0" borderId="30" xfId="3" applyFont="1" applyBorder="1" applyAlignment="1">
      <alignment horizontal="left" vertical="center" wrapText="1"/>
    </xf>
    <xf numFmtId="0" fontId="44" fillId="0" borderId="30" xfId="3" applyFont="1" applyBorder="1" applyAlignment="1">
      <alignment horizontal="center" vertical="center" wrapText="1"/>
    </xf>
    <xf numFmtId="169" fontId="44" fillId="0" borderId="30" xfId="3" applyNumberFormat="1" applyFont="1" applyBorder="1" applyAlignment="1">
      <alignment horizontal="center" vertical="center" wrapText="1"/>
    </xf>
    <xf numFmtId="169" fontId="44" fillId="5" borderId="30" xfId="3" applyNumberFormat="1" applyFont="1" applyFill="1" applyBorder="1" applyAlignment="1">
      <alignment horizontal="center" vertical="center" wrapText="1"/>
    </xf>
    <xf numFmtId="1" fontId="44" fillId="0" borderId="30" xfId="3" applyNumberFormat="1" applyFont="1" applyBorder="1" applyAlignment="1">
      <alignment horizontal="center" vertical="center" wrapText="1"/>
    </xf>
    <xf numFmtId="9" fontId="44" fillId="6" borderId="30" xfId="5" applyFont="1" applyFill="1" applyBorder="1" applyAlignment="1" applyProtection="1">
      <alignment horizontal="center" vertical="center" wrapText="1"/>
    </xf>
    <xf numFmtId="1" fontId="44" fillId="0" borderId="63" xfId="3" applyNumberFormat="1" applyFont="1" applyBorder="1" applyAlignment="1">
      <alignment horizontal="center" vertical="center" wrapText="1"/>
    </xf>
    <xf numFmtId="1" fontId="44" fillId="0" borderId="74" xfId="3" applyNumberFormat="1" applyFont="1" applyBorder="1" applyAlignment="1">
      <alignment horizontal="center" vertical="center" wrapText="1"/>
    </xf>
    <xf numFmtId="0" fontId="37" fillId="0" borderId="82" xfId="3" applyFont="1" applyBorder="1" applyAlignment="1">
      <alignment horizontal="left" vertical="center" wrapText="1"/>
    </xf>
    <xf numFmtId="0" fontId="37" fillId="0" borderId="30" xfId="3" applyFont="1" applyBorder="1" applyAlignment="1">
      <alignment vertical="center" wrapText="1"/>
    </xf>
    <xf numFmtId="1" fontId="44" fillId="0" borderId="86" xfId="3" applyNumberFormat="1" applyFont="1" applyBorder="1" applyAlignment="1">
      <alignment horizontal="center" vertical="center" wrapText="1"/>
    </xf>
    <xf numFmtId="0" fontId="37" fillId="0" borderId="65" xfId="3" applyFont="1" applyBorder="1" applyAlignment="1">
      <alignment horizontal="left" vertical="center" wrapText="1"/>
    </xf>
    <xf numFmtId="0" fontId="37" fillId="0" borderId="54" xfId="3" applyFont="1" applyBorder="1" applyAlignment="1">
      <alignment horizontal="left" vertical="center" wrapText="1"/>
    </xf>
    <xf numFmtId="9" fontId="37" fillId="0" borderId="54" xfId="3" applyNumberFormat="1" applyFont="1" applyBorder="1" applyAlignment="1">
      <alignment horizontal="left" vertical="center" wrapText="1"/>
    </xf>
    <xf numFmtId="0" fontId="37" fillId="0" borderId="81" xfId="3" applyFont="1" applyBorder="1" applyAlignment="1">
      <alignment horizontal="left" vertical="center" wrapText="1"/>
    </xf>
    <xf numFmtId="0" fontId="45" fillId="4" borderId="64" xfId="3" applyFont="1" applyFill="1" applyBorder="1" applyAlignment="1">
      <alignment horizontal="right" vertical="center"/>
    </xf>
    <xf numFmtId="0" fontId="45" fillId="4" borderId="55" xfId="3" applyFont="1" applyFill="1" applyBorder="1" applyAlignment="1">
      <alignment vertical="center"/>
    </xf>
    <xf numFmtId="0" fontId="46" fillId="4" borderId="56" xfId="3" applyFont="1" applyFill="1" applyBorder="1" applyAlignment="1">
      <alignment horizontal="center" vertical="center"/>
    </xf>
    <xf numFmtId="0" fontId="47" fillId="4" borderId="56" xfId="3" applyFont="1" applyFill="1" applyBorder="1" applyAlignment="1">
      <alignment horizontal="left" vertical="center"/>
    </xf>
    <xf numFmtId="0" fontId="47" fillId="4" borderId="56" xfId="3" applyFont="1" applyFill="1" applyBorder="1" applyAlignment="1">
      <alignment horizontal="center" vertical="center"/>
    </xf>
    <xf numFmtId="167" fontId="47" fillId="4" borderId="56" xfId="3" applyNumberFormat="1" applyFont="1" applyFill="1" applyBorder="1" applyAlignment="1">
      <alignment horizontal="center" vertical="center"/>
    </xf>
    <xf numFmtId="1" fontId="47" fillId="4" borderId="56" xfId="5" applyNumberFormat="1" applyFont="1" applyFill="1" applyBorder="1" applyAlignment="1" applyProtection="1">
      <alignment horizontal="center" vertical="center"/>
    </xf>
    <xf numFmtId="9" fontId="47" fillId="4" borderId="56" xfId="5" applyFont="1" applyFill="1" applyBorder="1" applyAlignment="1" applyProtection="1">
      <alignment horizontal="center" vertical="center"/>
    </xf>
    <xf numFmtId="1" fontId="47" fillId="4" borderId="57" xfId="3" applyNumberFormat="1" applyFont="1" applyFill="1" applyBorder="1" applyAlignment="1">
      <alignment horizontal="center" vertical="center"/>
    </xf>
    <xf numFmtId="0" fontId="47" fillId="4" borderId="58" xfId="3" applyFont="1" applyFill="1" applyBorder="1" applyAlignment="1">
      <alignment horizontal="left" vertical="center"/>
    </xf>
    <xf numFmtId="0" fontId="47" fillId="4" borderId="83" xfId="3" applyFont="1" applyFill="1" applyBorder="1" applyAlignment="1">
      <alignment horizontal="left" vertical="center"/>
    </xf>
    <xf numFmtId="0" fontId="37" fillId="0" borderId="71" xfId="3" applyFont="1" applyBorder="1" applyAlignment="1">
      <alignment horizontal="left" vertical="center" wrapText="1"/>
    </xf>
    <xf numFmtId="0" fontId="48" fillId="4" borderId="64" xfId="3" applyFont="1" applyFill="1" applyBorder="1" applyAlignment="1">
      <alignment horizontal="right" vertical="center"/>
    </xf>
    <xf numFmtId="0" fontId="49" fillId="4" borderId="56" xfId="3" applyFont="1" applyFill="1" applyBorder="1" applyAlignment="1">
      <alignment horizontal="center" vertical="center"/>
    </xf>
    <xf numFmtId="0" fontId="50" fillId="4" borderId="56" xfId="3" applyFont="1" applyFill="1" applyBorder="1" applyAlignment="1">
      <alignment horizontal="left" vertical="center"/>
    </xf>
    <xf numFmtId="0" fontId="50" fillId="4" borderId="56" xfId="3" applyFont="1" applyFill="1" applyBorder="1" applyAlignment="1">
      <alignment horizontal="center" vertical="center"/>
    </xf>
    <xf numFmtId="167" fontId="50" fillId="4" borderId="56" xfId="3" applyNumberFormat="1" applyFont="1" applyFill="1" applyBorder="1" applyAlignment="1">
      <alignment horizontal="center" vertical="center"/>
    </xf>
    <xf numFmtId="1" fontId="50" fillId="4" borderId="56" xfId="5" applyNumberFormat="1" applyFont="1" applyFill="1" applyBorder="1" applyAlignment="1" applyProtection="1">
      <alignment horizontal="center" vertical="center"/>
    </xf>
    <xf numFmtId="9" fontId="50" fillId="4" borderId="56" xfId="5" applyFont="1" applyFill="1" applyBorder="1" applyAlignment="1" applyProtection="1">
      <alignment horizontal="center" vertical="center"/>
    </xf>
    <xf numFmtId="1" fontId="50" fillId="4" borderId="57" xfId="3" applyNumberFormat="1" applyFont="1" applyFill="1" applyBorder="1" applyAlignment="1">
      <alignment horizontal="center" vertical="center"/>
    </xf>
    <xf numFmtId="0" fontId="50" fillId="4" borderId="50" xfId="3" applyFont="1" applyFill="1" applyBorder="1" applyAlignment="1">
      <alignment horizontal="left" vertical="center"/>
    </xf>
    <xf numFmtId="0" fontId="50" fillId="4" borderId="84" xfId="3" applyFont="1" applyFill="1" applyBorder="1" applyAlignment="1">
      <alignment horizontal="left" vertical="center"/>
    </xf>
    <xf numFmtId="0" fontId="37" fillId="6" borderId="59" xfId="3" applyFont="1" applyFill="1" applyBorder="1" applyAlignment="1">
      <alignment horizontal="right" vertical="center" wrapText="1"/>
    </xf>
    <xf numFmtId="0" fontId="37" fillId="0" borderId="60" xfId="3" applyFont="1" applyBorder="1" applyAlignment="1">
      <alignment vertical="center" wrapText="1"/>
    </xf>
    <xf numFmtId="0" fontId="37" fillId="6" borderId="60" xfId="3" applyFont="1" applyFill="1" applyBorder="1" applyAlignment="1">
      <alignment horizontal="center" vertical="center" wrapText="1"/>
    </xf>
    <xf numFmtId="0" fontId="37" fillId="0" borderId="60" xfId="3" applyFont="1" applyBorder="1" applyAlignment="1">
      <alignment horizontal="left" vertical="center" wrapText="1"/>
    </xf>
    <xf numFmtId="0" fontId="44" fillId="0" borderId="60" xfId="3" applyFont="1" applyBorder="1" applyAlignment="1">
      <alignment horizontal="center" vertical="center" wrapText="1"/>
    </xf>
    <xf numFmtId="1" fontId="44" fillId="0" borderId="60" xfId="3" applyNumberFormat="1" applyFont="1" applyBorder="1" applyAlignment="1">
      <alignment horizontal="center" vertical="center" wrapText="1"/>
    </xf>
    <xf numFmtId="9" fontId="44" fillId="6" borderId="60" xfId="5" applyFont="1" applyFill="1" applyBorder="1" applyAlignment="1" applyProtection="1">
      <alignment horizontal="center" vertical="center" wrapText="1"/>
    </xf>
    <xf numFmtId="1" fontId="44" fillId="0" borderId="61" xfId="3" applyNumberFormat="1" applyFont="1" applyBorder="1" applyAlignment="1">
      <alignment horizontal="center" vertical="center" wrapText="1"/>
    </xf>
    <xf numFmtId="1" fontId="44" fillId="0" borderId="85" xfId="3" applyNumberFormat="1" applyFont="1" applyBorder="1" applyAlignment="1">
      <alignment horizontal="center" vertical="center" wrapText="1"/>
    </xf>
  </cellXfs>
  <cellStyles count="6">
    <cellStyle name="Excel_BuiltIn_Hyperlink" xfId="2"/>
    <cellStyle name="Hipervínculo" xfId="4" builtinId="8"/>
    <cellStyle name="Normal" xfId="0" builtinId="0"/>
    <cellStyle name="Normal 2" xfId="1"/>
    <cellStyle name="Normal 3" xfId="3"/>
    <cellStyle name="Porcentaje 2" xfId="5"/>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workbookViewId="0">
      <selection activeCell="C14" sqref="C14:D14"/>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99"/>
      <c r="C2" s="99"/>
      <c r="D2" s="99"/>
      <c r="E2" s="99"/>
      <c r="F2" s="99"/>
    </row>
    <row r="3" spans="2:6" ht="30">
      <c r="B3" s="97" t="s">
        <v>326</v>
      </c>
      <c r="C3" s="97"/>
      <c r="D3" s="97"/>
      <c r="E3" s="97"/>
      <c r="F3" s="97"/>
    </row>
    <row r="4" spans="2:6" ht="30">
      <c r="B4" s="97" t="s">
        <v>0</v>
      </c>
      <c r="C4" s="97"/>
      <c r="D4" s="97"/>
      <c r="E4" s="97"/>
      <c r="F4" s="97"/>
    </row>
    <row r="5" spans="2:6" ht="17.25" thickBot="1">
      <c r="B5" s="98"/>
      <c r="C5" s="98"/>
      <c r="D5" s="98"/>
      <c r="E5" s="98"/>
      <c r="F5" s="98"/>
    </row>
    <row r="6" spans="2:6" ht="17.25" thickTop="1">
      <c r="F6" s="3"/>
    </row>
    <row r="8" spans="2:6" ht="30">
      <c r="B8" s="85" t="s">
        <v>1</v>
      </c>
      <c r="C8" s="85"/>
      <c r="D8" s="85"/>
      <c r="E8" s="85"/>
      <c r="F8" s="85"/>
    </row>
    <row r="10" spans="2:6" ht="17.25" thickBot="1"/>
    <row r="11" spans="2:6" ht="18.75" thickTop="1">
      <c r="B11" s="12" t="s">
        <v>2</v>
      </c>
      <c r="C11" s="106" t="s">
        <v>92</v>
      </c>
      <c r="D11" s="107"/>
      <c r="E11" s="107"/>
      <c r="F11" s="108"/>
    </row>
    <row r="12" spans="2:6" ht="18">
      <c r="B12" s="13" t="s">
        <v>3</v>
      </c>
      <c r="C12" s="83" t="s">
        <v>327</v>
      </c>
      <c r="D12" s="109"/>
      <c r="E12" s="109"/>
      <c r="F12" s="110"/>
    </row>
    <row r="13" spans="2:6" ht="18.75" thickBot="1">
      <c r="B13" s="13" t="s">
        <v>4</v>
      </c>
      <c r="C13" s="83" t="s">
        <v>0</v>
      </c>
      <c r="D13" s="109"/>
      <c r="E13" s="111"/>
      <c r="F13" s="110"/>
    </row>
    <row r="14" spans="2:6" ht="19.899999999999999" customHeight="1" thickTop="1">
      <c r="B14" s="13" t="s">
        <v>5</v>
      </c>
      <c r="C14" s="83" t="s">
        <v>328</v>
      </c>
      <c r="D14" s="84"/>
      <c r="E14" s="28" t="s">
        <v>7</v>
      </c>
      <c r="F14" s="27" t="s">
        <v>94</v>
      </c>
    </row>
    <row r="15" spans="2:6" ht="19.899999999999999" customHeight="1">
      <c r="B15" s="13" t="s">
        <v>6</v>
      </c>
      <c r="C15" s="112" t="s">
        <v>93</v>
      </c>
      <c r="D15" s="113"/>
      <c r="E15" s="29" t="s">
        <v>9</v>
      </c>
      <c r="F15" s="27" t="s">
        <v>94</v>
      </c>
    </row>
    <row r="16" spans="2:6" ht="19.899999999999999" customHeight="1" thickBot="1">
      <c r="B16" s="14" t="s">
        <v>8</v>
      </c>
      <c r="C16" s="114" t="s">
        <v>95</v>
      </c>
      <c r="D16" s="115"/>
      <c r="E16" s="30" t="s">
        <v>10</v>
      </c>
      <c r="F16" s="80">
        <v>6</v>
      </c>
    </row>
    <row r="17" spans="2:16" ht="17.25" thickTop="1">
      <c r="B17" s="4"/>
      <c r="C17" s="103"/>
      <c r="D17" s="103"/>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104" t="s">
        <v>15</v>
      </c>
      <c r="E21" s="104"/>
      <c r="F21" s="17" t="s">
        <v>16</v>
      </c>
    </row>
    <row r="22" spans="2:16" ht="19.899999999999999" customHeight="1" thickTop="1">
      <c r="B22" s="18" t="s">
        <v>93</v>
      </c>
      <c r="C22" s="19" t="s">
        <v>17</v>
      </c>
      <c r="D22" s="105" t="s">
        <v>95</v>
      </c>
      <c r="E22" s="105"/>
      <c r="F22" s="20" t="s">
        <v>94</v>
      </c>
    </row>
    <row r="23" spans="2:16" ht="25.5" customHeight="1">
      <c r="B23" s="21"/>
      <c r="C23" s="22"/>
      <c r="D23" s="92"/>
      <c r="E23" s="92"/>
      <c r="F23" s="23"/>
    </row>
    <row r="24" spans="2:16" ht="25.5" customHeight="1">
      <c r="B24" s="21"/>
      <c r="C24" s="22"/>
      <c r="D24" s="92"/>
      <c r="E24" s="92"/>
      <c r="F24" s="23"/>
    </row>
    <row r="25" spans="2:16" ht="25.5" customHeight="1">
      <c r="B25" s="21"/>
      <c r="C25" s="22"/>
      <c r="D25" s="92"/>
      <c r="E25" s="92"/>
      <c r="F25" s="23"/>
    </row>
    <row r="26" spans="2:16" ht="25.5" customHeight="1">
      <c r="B26" s="21"/>
      <c r="C26" s="22"/>
      <c r="D26" s="92"/>
      <c r="E26" s="92"/>
      <c r="F26" s="23"/>
    </row>
    <row r="27" spans="2:16" ht="25.5" customHeight="1">
      <c r="B27" s="21"/>
      <c r="C27" s="22"/>
      <c r="D27" s="92"/>
      <c r="E27" s="92"/>
      <c r="F27" s="23"/>
    </row>
    <row r="28" spans="2:16" ht="25.5" customHeight="1">
      <c r="B28" s="21"/>
      <c r="C28" s="22"/>
      <c r="D28" s="92"/>
      <c r="E28" s="92"/>
      <c r="F28" s="23"/>
    </row>
    <row r="29" spans="2:16" ht="25.5" customHeight="1">
      <c r="B29" s="21"/>
      <c r="C29" s="22"/>
      <c r="D29" s="92"/>
      <c r="E29" s="92"/>
      <c r="F29" s="23"/>
    </row>
    <row r="30" spans="2:16" ht="25.5" customHeight="1" thickBot="1">
      <c r="B30" s="24"/>
      <c r="C30" s="25"/>
      <c r="D30" s="93"/>
      <c r="E30" s="93"/>
      <c r="F30" s="26"/>
    </row>
    <row r="31" spans="2:16" ht="19.899999999999999" customHeight="1" thickTop="1"/>
    <row r="32" spans="2:16" ht="19.899999999999999" customHeight="1">
      <c r="B32" s="5" t="s">
        <v>18</v>
      </c>
    </row>
    <row r="33" spans="1:13" ht="30" customHeight="1" thickBot="1"/>
    <row r="34" spans="1:13" ht="19.899999999999999" customHeight="1" thickTop="1" thickBot="1">
      <c r="B34" s="94" t="s">
        <v>19</v>
      </c>
      <c r="C34" s="95"/>
      <c r="D34" s="95"/>
      <c r="E34" s="95"/>
      <c r="F34" s="96"/>
    </row>
    <row r="35" spans="1:13" s="7" customFormat="1" ht="25.5" customHeight="1" thickTop="1">
      <c r="B35" s="100" t="s">
        <v>95</v>
      </c>
      <c r="C35" s="101"/>
      <c r="D35" s="101"/>
      <c r="E35" s="101"/>
      <c r="F35" s="102"/>
    </row>
    <row r="36" spans="1:13" s="7" customFormat="1" ht="25.5" customHeight="1">
      <c r="B36" s="86"/>
      <c r="C36" s="87"/>
      <c r="D36" s="87"/>
      <c r="E36" s="87"/>
      <c r="F36" s="88"/>
      <c r="J36" s="7" t="s">
        <v>20</v>
      </c>
    </row>
    <row r="37" spans="1:13" s="7" customFormat="1" ht="25.5" customHeight="1">
      <c r="B37" s="86"/>
      <c r="C37" s="87"/>
      <c r="D37" s="87"/>
      <c r="E37" s="87"/>
      <c r="F37" s="88"/>
    </row>
    <row r="38" spans="1:13" s="7" customFormat="1" ht="25.5" customHeight="1">
      <c r="B38" s="86"/>
      <c r="C38" s="87"/>
      <c r="D38" s="87"/>
      <c r="E38" s="87"/>
      <c r="F38" s="88"/>
    </row>
    <row r="39" spans="1:13" s="7" customFormat="1" ht="25.5" customHeight="1" thickBot="1">
      <c r="B39" s="89"/>
      <c r="C39" s="90"/>
      <c r="D39" s="90"/>
      <c r="E39" s="90"/>
      <c r="F39" s="9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2.75"/>
  <cols>
    <col min="1" max="1" width="12.7109375" style="60" customWidth="1"/>
    <col min="2" max="2" width="6.5703125" style="61" customWidth="1"/>
    <col min="3" max="3" width="50.7109375" style="62" customWidth="1"/>
    <col min="4" max="6" width="50.7109375" style="61" customWidth="1"/>
    <col min="7" max="16384" width="9.140625" style="62"/>
  </cols>
  <sheetData>
    <row r="1" spans="1:6" s="51" customFormat="1" ht="24.95" customHeight="1">
      <c r="A1" s="69" t="s">
        <v>55</v>
      </c>
      <c r="B1" s="69" t="s">
        <v>32</v>
      </c>
      <c r="C1" s="69" t="s">
        <v>54</v>
      </c>
      <c r="D1" s="59" t="s">
        <v>274</v>
      </c>
      <c r="E1" s="59" t="s">
        <v>56</v>
      </c>
      <c r="F1" s="59" t="s">
        <v>57</v>
      </c>
    </row>
    <row r="2" spans="1:6" s="36" customFormat="1" ht="30" customHeight="1">
      <c r="A2" s="49">
        <v>240201530</v>
      </c>
      <c r="B2" s="50" t="s">
        <v>40</v>
      </c>
      <c r="C2" s="48" t="s">
        <v>40</v>
      </c>
      <c r="D2" s="81"/>
      <c r="E2" s="47"/>
      <c r="F2" s="52"/>
    </row>
    <row r="3" spans="1:6" s="36" customFormat="1" ht="38.25">
      <c r="A3" s="38">
        <v>240201530</v>
      </c>
      <c r="B3" s="39">
        <v>1</v>
      </c>
      <c r="C3" s="37" t="s">
        <v>41</v>
      </c>
      <c r="D3" s="37" t="s">
        <v>59</v>
      </c>
      <c r="E3" s="37" t="s">
        <v>72</v>
      </c>
      <c r="F3" s="37" t="s">
        <v>80</v>
      </c>
    </row>
    <row r="4" spans="1:6" s="36" customFormat="1" ht="30" customHeight="1">
      <c r="A4" s="45">
        <v>240201530</v>
      </c>
      <c r="B4" s="46">
        <v>1</v>
      </c>
      <c r="C4" s="44" t="s">
        <v>41</v>
      </c>
      <c r="D4" s="37" t="s">
        <v>60</v>
      </c>
      <c r="E4" s="37" t="s">
        <v>73</v>
      </c>
      <c r="F4" s="37" t="s">
        <v>81</v>
      </c>
    </row>
    <row r="5" spans="1:6" s="36" customFormat="1" ht="38.25">
      <c r="A5" s="45">
        <v>240201530</v>
      </c>
      <c r="B5" s="46">
        <v>1</v>
      </c>
      <c r="C5" s="44" t="s">
        <v>41</v>
      </c>
      <c r="D5" s="37" t="s">
        <v>61</v>
      </c>
      <c r="E5" s="37" t="s">
        <v>74</v>
      </c>
      <c r="F5" s="37" t="s">
        <v>82</v>
      </c>
    </row>
    <row r="6" spans="1:6" s="36" customFormat="1" ht="30" customHeight="1">
      <c r="A6" s="45">
        <v>240201530</v>
      </c>
      <c r="B6" s="46">
        <v>1</v>
      </c>
      <c r="C6" s="44" t="s">
        <v>41</v>
      </c>
      <c r="D6" s="37" t="s">
        <v>62</v>
      </c>
      <c r="E6" s="37" t="s">
        <v>75</v>
      </c>
      <c r="F6" s="44"/>
    </row>
    <row r="7" spans="1:6" s="36" customFormat="1" ht="30" customHeight="1">
      <c r="A7" s="45">
        <v>240201530</v>
      </c>
      <c r="B7" s="46">
        <v>1</v>
      </c>
      <c r="C7" s="44" t="s">
        <v>41</v>
      </c>
      <c r="D7" s="37" t="s">
        <v>63</v>
      </c>
      <c r="E7" s="37" t="s">
        <v>76</v>
      </c>
      <c r="F7" s="44"/>
    </row>
    <row r="8" spans="1:6" s="36" customFormat="1" ht="30" customHeight="1">
      <c r="A8" s="45">
        <v>240201530</v>
      </c>
      <c r="B8" s="46">
        <v>1</v>
      </c>
      <c r="C8" s="44" t="s">
        <v>41</v>
      </c>
      <c r="D8" s="37" t="s">
        <v>64</v>
      </c>
      <c r="E8" s="37" t="s">
        <v>77</v>
      </c>
      <c r="F8" s="44"/>
    </row>
    <row r="9" spans="1:6" s="36" customFormat="1" ht="30" customHeight="1">
      <c r="A9" s="45">
        <v>240201530</v>
      </c>
      <c r="B9" s="46">
        <v>1</v>
      </c>
      <c r="C9" s="44" t="s">
        <v>41</v>
      </c>
      <c r="D9" s="37" t="s">
        <v>65</v>
      </c>
      <c r="E9" s="37" t="s">
        <v>78</v>
      </c>
      <c r="F9" s="44"/>
    </row>
    <row r="10" spans="1:6" s="36" customFormat="1" ht="30" customHeight="1">
      <c r="A10" s="45">
        <v>240201530</v>
      </c>
      <c r="B10" s="46">
        <v>1</v>
      </c>
      <c r="C10" s="44" t="s">
        <v>41</v>
      </c>
      <c r="D10" s="37" t="s">
        <v>66</v>
      </c>
      <c r="E10" s="37" t="s">
        <v>79</v>
      </c>
      <c r="F10" s="44"/>
    </row>
    <row r="11" spans="1:6" s="36" customFormat="1" ht="30" customHeight="1">
      <c r="A11" s="45">
        <v>240201530</v>
      </c>
      <c r="B11" s="46">
        <v>1</v>
      </c>
      <c r="C11" s="44" t="s">
        <v>41</v>
      </c>
      <c r="D11" s="37" t="s">
        <v>67</v>
      </c>
      <c r="E11" s="44"/>
      <c r="F11" s="44"/>
    </row>
    <row r="12" spans="1:6" s="36" customFormat="1" ht="38.25">
      <c r="A12" s="45">
        <v>240201530</v>
      </c>
      <c r="B12" s="46">
        <v>1</v>
      </c>
      <c r="C12" s="44" t="s">
        <v>41</v>
      </c>
      <c r="D12" s="37" t="s">
        <v>68</v>
      </c>
      <c r="E12" s="44"/>
      <c r="F12" s="44"/>
    </row>
    <row r="13" spans="1:6" s="36" customFormat="1" ht="38.25">
      <c r="A13" s="45">
        <v>240201530</v>
      </c>
      <c r="B13" s="46">
        <v>1</v>
      </c>
      <c r="C13" s="44" t="s">
        <v>41</v>
      </c>
      <c r="D13" s="37" t="s">
        <v>69</v>
      </c>
      <c r="E13" s="44"/>
      <c r="F13" s="44"/>
    </row>
    <row r="14" spans="1:6" s="36" customFormat="1" ht="38.25">
      <c r="A14" s="45">
        <v>240201530</v>
      </c>
      <c r="B14" s="46">
        <v>1</v>
      </c>
      <c r="C14" s="44" t="s">
        <v>41</v>
      </c>
      <c r="D14" s="37" t="s">
        <v>70</v>
      </c>
      <c r="E14" s="44"/>
      <c r="F14" s="44"/>
    </row>
    <row r="15" spans="1:6" s="36" customFormat="1" ht="30" customHeight="1">
      <c r="A15" s="45">
        <v>240201530</v>
      </c>
      <c r="B15" s="46">
        <v>1</v>
      </c>
      <c r="C15" s="44" t="s">
        <v>41</v>
      </c>
      <c r="D15" s="37" t="s">
        <v>71</v>
      </c>
      <c r="E15" s="44"/>
      <c r="F15" s="44"/>
    </row>
    <row r="16" spans="1:6" s="36" customFormat="1" ht="8.1" customHeight="1">
      <c r="A16" s="40">
        <v>240201530</v>
      </c>
      <c r="B16" s="41">
        <v>1</v>
      </c>
      <c r="C16" s="42" t="s">
        <v>41</v>
      </c>
      <c r="D16" s="43"/>
      <c r="E16" s="43"/>
      <c r="F16" s="43"/>
    </row>
    <row r="17" spans="1:6" s="68" customFormat="1" ht="30" customHeight="1">
      <c r="A17" s="63">
        <v>220501096</v>
      </c>
      <c r="B17" s="64" t="s">
        <v>42</v>
      </c>
      <c r="C17" s="65" t="s">
        <v>96</v>
      </c>
      <c r="D17" s="66"/>
      <c r="E17" s="66"/>
      <c r="F17" s="67"/>
    </row>
    <row r="18" spans="1:6" s="36" customFormat="1" ht="51">
      <c r="A18" s="38">
        <v>220501096</v>
      </c>
      <c r="B18" s="39">
        <v>1</v>
      </c>
      <c r="C18" s="37" t="s">
        <v>97</v>
      </c>
      <c r="D18" s="37" t="s">
        <v>102</v>
      </c>
      <c r="E18" s="37" t="s">
        <v>98</v>
      </c>
      <c r="F18" s="37" t="s">
        <v>100</v>
      </c>
    </row>
    <row r="19" spans="1:6" s="36" customFormat="1" ht="38.25">
      <c r="A19" s="45">
        <v>220501096</v>
      </c>
      <c r="B19" s="46">
        <v>1</v>
      </c>
      <c r="C19" s="44" t="s">
        <v>43</v>
      </c>
      <c r="D19" s="37" t="s">
        <v>103</v>
      </c>
      <c r="E19" s="37" t="s">
        <v>99</v>
      </c>
      <c r="F19" s="37" t="s">
        <v>101</v>
      </c>
    </row>
    <row r="20" spans="1:6" s="36" customFormat="1" ht="25.5">
      <c r="A20" s="45">
        <v>220501096</v>
      </c>
      <c r="B20" s="46">
        <v>1</v>
      </c>
      <c r="C20" s="44" t="s">
        <v>43</v>
      </c>
      <c r="D20" s="37" t="s">
        <v>104</v>
      </c>
      <c r="E20" s="44"/>
      <c r="F20" s="44"/>
    </row>
    <row r="21" spans="1:6" s="36" customFormat="1" ht="30" customHeight="1">
      <c r="A21" s="45">
        <v>220501096</v>
      </c>
      <c r="B21" s="46">
        <v>1</v>
      </c>
      <c r="C21" s="44" t="s">
        <v>43</v>
      </c>
      <c r="D21" s="37" t="s">
        <v>105</v>
      </c>
      <c r="E21" s="44"/>
      <c r="F21" s="44"/>
    </row>
    <row r="22" spans="1:6" s="36" customFormat="1" ht="30" customHeight="1">
      <c r="A22" s="45">
        <v>220501096</v>
      </c>
      <c r="B22" s="46">
        <v>1</v>
      </c>
      <c r="C22" s="44" t="s">
        <v>43</v>
      </c>
      <c r="D22" s="37" t="s">
        <v>106</v>
      </c>
      <c r="E22" s="44"/>
      <c r="F22" s="44"/>
    </row>
    <row r="23" spans="1:6" s="36" customFormat="1" ht="8.1" customHeight="1">
      <c r="A23" s="40">
        <v>220501096</v>
      </c>
      <c r="B23" s="41">
        <v>1</v>
      </c>
      <c r="C23" s="42" t="s">
        <v>43</v>
      </c>
      <c r="D23" s="43"/>
      <c r="E23" s="43"/>
      <c r="F23" s="43"/>
    </row>
    <row r="24" spans="1:6" s="36" customFormat="1" ht="30" customHeight="1">
      <c r="A24" s="38">
        <v>220501096</v>
      </c>
      <c r="B24" s="39">
        <v>2</v>
      </c>
      <c r="C24" s="37" t="s">
        <v>107</v>
      </c>
      <c r="D24" s="37" t="s">
        <v>112</v>
      </c>
      <c r="E24" s="37" t="s">
        <v>108</v>
      </c>
      <c r="F24" s="37" t="s">
        <v>128</v>
      </c>
    </row>
    <row r="25" spans="1:6" s="36" customFormat="1" ht="63.75">
      <c r="A25" s="45">
        <v>220501096</v>
      </c>
      <c r="B25" s="46">
        <v>2</v>
      </c>
      <c r="C25" s="44" t="s">
        <v>44</v>
      </c>
      <c r="D25" s="37" t="s">
        <v>113</v>
      </c>
      <c r="E25" s="37" t="s">
        <v>109</v>
      </c>
      <c r="F25" s="37" t="s">
        <v>129</v>
      </c>
    </row>
    <row r="26" spans="1:6" s="36" customFormat="1" ht="38.25">
      <c r="A26" s="45">
        <v>220501096</v>
      </c>
      <c r="B26" s="46">
        <v>2</v>
      </c>
      <c r="C26" s="44" t="s">
        <v>44</v>
      </c>
      <c r="D26" s="37" t="s">
        <v>114</v>
      </c>
      <c r="E26" s="37" t="s">
        <v>110</v>
      </c>
      <c r="F26" s="37" t="s">
        <v>130</v>
      </c>
    </row>
    <row r="27" spans="1:6" s="36" customFormat="1" ht="63.75">
      <c r="A27" s="45">
        <v>220501096</v>
      </c>
      <c r="B27" s="46">
        <v>2</v>
      </c>
      <c r="C27" s="44" t="s">
        <v>44</v>
      </c>
      <c r="D27" s="37" t="s">
        <v>115</v>
      </c>
      <c r="E27" s="37" t="s">
        <v>111</v>
      </c>
      <c r="F27" s="37" t="s">
        <v>131</v>
      </c>
    </row>
    <row r="28" spans="1:6" s="36" customFormat="1" ht="63.75">
      <c r="A28" s="45">
        <v>220501096</v>
      </c>
      <c r="B28" s="46">
        <v>2</v>
      </c>
      <c r="C28" s="44" t="s">
        <v>44</v>
      </c>
      <c r="D28" s="37" t="s">
        <v>116</v>
      </c>
      <c r="E28" s="44"/>
      <c r="F28" s="44"/>
    </row>
    <row r="29" spans="1:6" s="36" customFormat="1" ht="51">
      <c r="A29" s="45">
        <v>220501096</v>
      </c>
      <c r="B29" s="46">
        <v>2</v>
      </c>
      <c r="C29" s="44" t="s">
        <v>44</v>
      </c>
      <c r="D29" s="37" t="s">
        <v>117</v>
      </c>
      <c r="E29" s="44"/>
      <c r="F29" s="44"/>
    </row>
    <row r="30" spans="1:6" s="36" customFormat="1" ht="38.25">
      <c r="A30" s="45">
        <v>220501096</v>
      </c>
      <c r="B30" s="46">
        <v>2</v>
      </c>
      <c r="C30" s="44" t="s">
        <v>44</v>
      </c>
      <c r="D30" s="37" t="s">
        <v>118</v>
      </c>
      <c r="E30" s="44"/>
      <c r="F30" s="44"/>
    </row>
    <row r="31" spans="1:6" s="36" customFormat="1" ht="76.5">
      <c r="A31" s="45">
        <v>220501096</v>
      </c>
      <c r="B31" s="46">
        <v>2</v>
      </c>
      <c r="C31" s="44" t="s">
        <v>44</v>
      </c>
      <c r="D31" s="37" t="s">
        <v>119</v>
      </c>
      <c r="E31" s="44"/>
      <c r="F31" s="44"/>
    </row>
    <row r="32" spans="1:6" s="36" customFormat="1" ht="38.25">
      <c r="A32" s="45">
        <v>220501096</v>
      </c>
      <c r="B32" s="46">
        <v>2</v>
      </c>
      <c r="C32" s="44" t="s">
        <v>44</v>
      </c>
      <c r="D32" s="37" t="s">
        <v>120</v>
      </c>
      <c r="E32" s="44"/>
      <c r="F32" s="44"/>
    </row>
    <row r="33" spans="1:6" s="36" customFormat="1" ht="30" customHeight="1">
      <c r="A33" s="45">
        <v>220501096</v>
      </c>
      <c r="B33" s="46">
        <v>2</v>
      </c>
      <c r="C33" s="44" t="s">
        <v>44</v>
      </c>
      <c r="D33" s="37" t="s">
        <v>121</v>
      </c>
      <c r="E33" s="44"/>
      <c r="F33" s="44"/>
    </row>
    <row r="34" spans="1:6" s="36" customFormat="1" ht="30" customHeight="1">
      <c r="A34" s="45">
        <v>220501096</v>
      </c>
      <c r="B34" s="46">
        <v>2</v>
      </c>
      <c r="C34" s="44" t="s">
        <v>44</v>
      </c>
      <c r="D34" s="37" t="s">
        <v>122</v>
      </c>
      <c r="E34" s="44"/>
      <c r="F34" s="44"/>
    </row>
    <row r="35" spans="1:6" s="36" customFormat="1" ht="30" customHeight="1">
      <c r="A35" s="45">
        <v>220501096</v>
      </c>
      <c r="B35" s="46">
        <v>2</v>
      </c>
      <c r="C35" s="44" t="s">
        <v>44</v>
      </c>
      <c r="D35" s="37" t="s">
        <v>123</v>
      </c>
      <c r="E35" s="44"/>
      <c r="F35" s="44"/>
    </row>
    <row r="36" spans="1:6" s="36" customFormat="1" ht="30" customHeight="1">
      <c r="A36" s="45">
        <v>220501096</v>
      </c>
      <c r="B36" s="46">
        <v>2</v>
      </c>
      <c r="C36" s="44" t="s">
        <v>44</v>
      </c>
      <c r="D36" s="37" t="s">
        <v>124</v>
      </c>
      <c r="E36" s="44"/>
      <c r="F36" s="44"/>
    </row>
    <row r="37" spans="1:6" s="36" customFormat="1" ht="30" customHeight="1">
      <c r="A37" s="45">
        <v>220501096</v>
      </c>
      <c r="B37" s="46">
        <v>2</v>
      </c>
      <c r="C37" s="44" t="s">
        <v>44</v>
      </c>
      <c r="D37" s="37" t="s">
        <v>125</v>
      </c>
      <c r="E37" s="44"/>
      <c r="F37" s="44"/>
    </row>
    <row r="38" spans="1:6" s="36" customFormat="1" ht="30" customHeight="1">
      <c r="A38" s="45">
        <v>220501096</v>
      </c>
      <c r="B38" s="46">
        <v>2</v>
      </c>
      <c r="C38" s="44" t="s">
        <v>44</v>
      </c>
      <c r="D38" s="37" t="s">
        <v>126</v>
      </c>
      <c r="E38" s="44"/>
      <c r="F38" s="44"/>
    </row>
    <row r="39" spans="1:6" s="36" customFormat="1" ht="8.1" customHeight="1">
      <c r="A39" s="40">
        <v>220501096</v>
      </c>
      <c r="B39" s="41">
        <v>2</v>
      </c>
      <c r="C39" s="42" t="s">
        <v>44</v>
      </c>
      <c r="D39" s="43"/>
      <c r="E39" s="43"/>
      <c r="F39" s="43"/>
    </row>
    <row r="40" spans="1:6" s="36" customFormat="1" ht="30" customHeight="1">
      <c r="A40" s="38">
        <v>220501096</v>
      </c>
      <c r="B40" s="39">
        <v>3</v>
      </c>
      <c r="C40" s="37" t="s">
        <v>127</v>
      </c>
      <c r="D40" s="37" t="s">
        <v>142</v>
      </c>
      <c r="E40" s="37" t="s">
        <v>132</v>
      </c>
      <c r="F40" s="37" t="s">
        <v>137</v>
      </c>
    </row>
    <row r="41" spans="1:6" s="36" customFormat="1" ht="51">
      <c r="A41" s="45">
        <v>220501096</v>
      </c>
      <c r="B41" s="46">
        <v>3</v>
      </c>
      <c r="C41" s="44" t="s">
        <v>45</v>
      </c>
      <c r="D41" s="37" t="s">
        <v>143</v>
      </c>
      <c r="E41" s="37" t="s">
        <v>133</v>
      </c>
      <c r="F41" s="37" t="s">
        <v>138</v>
      </c>
    </row>
    <row r="42" spans="1:6" s="36" customFormat="1" ht="30" customHeight="1">
      <c r="A42" s="45">
        <v>220501096</v>
      </c>
      <c r="B42" s="46">
        <v>3</v>
      </c>
      <c r="C42" s="44" t="s">
        <v>45</v>
      </c>
      <c r="D42" s="37" t="s">
        <v>144</v>
      </c>
      <c r="E42" s="37" t="s">
        <v>134</v>
      </c>
      <c r="F42" s="37" t="s">
        <v>139</v>
      </c>
    </row>
    <row r="43" spans="1:6" s="36" customFormat="1" ht="30" customHeight="1">
      <c r="A43" s="45">
        <v>220501096</v>
      </c>
      <c r="B43" s="46">
        <v>3</v>
      </c>
      <c r="C43" s="44" t="s">
        <v>45</v>
      </c>
      <c r="D43" s="37" t="s">
        <v>152</v>
      </c>
      <c r="E43" s="37" t="s">
        <v>135</v>
      </c>
      <c r="F43" s="37" t="s">
        <v>140</v>
      </c>
    </row>
    <row r="44" spans="1:6" s="36" customFormat="1" ht="25.5">
      <c r="A44" s="45">
        <v>220501096</v>
      </c>
      <c r="B44" s="46">
        <v>3</v>
      </c>
      <c r="C44" s="44" t="s">
        <v>45</v>
      </c>
      <c r="D44" s="37" t="s">
        <v>305</v>
      </c>
      <c r="E44" s="37" t="s">
        <v>136</v>
      </c>
      <c r="F44" s="37" t="s">
        <v>141</v>
      </c>
    </row>
    <row r="45" spans="1:6" s="36" customFormat="1" ht="38.25">
      <c r="A45" s="45">
        <v>220501096</v>
      </c>
      <c r="B45" s="46">
        <v>3</v>
      </c>
      <c r="C45" s="44" t="s">
        <v>45</v>
      </c>
      <c r="D45" s="37" t="s">
        <v>145</v>
      </c>
      <c r="E45" s="44"/>
      <c r="F45" s="44"/>
    </row>
    <row r="46" spans="1:6" s="36" customFormat="1" ht="30" customHeight="1">
      <c r="A46" s="45">
        <v>220501096</v>
      </c>
      <c r="B46" s="46">
        <v>3</v>
      </c>
      <c r="C46" s="44" t="s">
        <v>45</v>
      </c>
      <c r="D46" s="37" t="s">
        <v>146</v>
      </c>
      <c r="E46" s="44"/>
      <c r="F46" s="44"/>
    </row>
    <row r="47" spans="1:6" s="36" customFormat="1" ht="30" customHeight="1">
      <c r="A47" s="45">
        <v>220501096</v>
      </c>
      <c r="B47" s="46">
        <v>3</v>
      </c>
      <c r="C47" s="44" t="s">
        <v>45</v>
      </c>
      <c r="D47" s="37" t="s">
        <v>147</v>
      </c>
      <c r="E47" s="44"/>
      <c r="F47" s="44"/>
    </row>
    <row r="48" spans="1:6" s="36" customFormat="1" ht="38.25">
      <c r="A48" s="45">
        <v>220501096</v>
      </c>
      <c r="B48" s="46">
        <v>3</v>
      </c>
      <c r="C48" s="44" t="s">
        <v>45</v>
      </c>
      <c r="D48" s="37" t="s">
        <v>153</v>
      </c>
      <c r="E48" s="44"/>
      <c r="F48" s="44"/>
    </row>
    <row r="49" spans="1:6" s="36" customFormat="1" ht="30" customHeight="1">
      <c r="A49" s="45">
        <v>220501096</v>
      </c>
      <c r="B49" s="46">
        <v>3</v>
      </c>
      <c r="C49" s="44" t="s">
        <v>45</v>
      </c>
      <c r="D49" s="37" t="s">
        <v>151</v>
      </c>
      <c r="E49" s="44"/>
      <c r="F49" s="44"/>
    </row>
    <row r="50" spans="1:6" s="36" customFormat="1" ht="63.75">
      <c r="A50" s="45">
        <v>220501096</v>
      </c>
      <c r="B50" s="46">
        <v>3</v>
      </c>
      <c r="C50" s="44" t="s">
        <v>45</v>
      </c>
      <c r="D50" s="37" t="s">
        <v>58</v>
      </c>
      <c r="E50" s="44"/>
      <c r="F50" s="44"/>
    </row>
    <row r="51" spans="1:6" s="36" customFormat="1" ht="30" customHeight="1">
      <c r="A51" s="45">
        <v>220501096</v>
      </c>
      <c r="B51" s="46">
        <v>3</v>
      </c>
      <c r="C51" s="44" t="s">
        <v>45</v>
      </c>
      <c r="D51" s="37" t="s">
        <v>306</v>
      </c>
      <c r="E51" s="44"/>
      <c r="F51" s="44"/>
    </row>
    <row r="52" spans="1:6" s="36" customFormat="1" ht="8.1" customHeight="1">
      <c r="A52" s="40">
        <v>220501096</v>
      </c>
      <c r="B52" s="41">
        <v>3</v>
      </c>
      <c r="C52" s="42" t="s">
        <v>45</v>
      </c>
      <c r="D52" s="43"/>
      <c r="E52" s="43"/>
      <c r="F52" s="43"/>
    </row>
    <row r="53" spans="1:6" s="36" customFormat="1" ht="30" customHeight="1">
      <c r="A53" s="38">
        <v>220501096</v>
      </c>
      <c r="B53" s="39">
        <v>4</v>
      </c>
      <c r="C53" s="37" t="s">
        <v>148</v>
      </c>
      <c r="D53" s="37" t="s">
        <v>154</v>
      </c>
      <c r="E53" s="37" t="s">
        <v>312</v>
      </c>
      <c r="F53" s="37" t="s">
        <v>149</v>
      </c>
    </row>
    <row r="54" spans="1:6" s="36" customFormat="1" ht="30" customHeight="1">
      <c r="A54" s="45">
        <v>220501096</v>
      </c>
      <c r="B54" s="46">
        <v>4</v>
      </c>
      <c r="C54" s="44" t="s">
        <v>46</v>
      </c>
      <c r="D54" s="37" t="s">
        <v>155</v>
      </c>
      <c r="E54" s="37" t="s">
        <v>310</v>
      </c>
      <c r="F54" s="37" t="s">
        <v>150</v>
      </c>
    </row>
    <row r="55" spans="1:6" s="36" customFormat="1" ht="8.1" customHeight="1">
      <c r="A55" s="40">
        <v>220501096</v>
      </c>
      <c r="B55" s="41">
        <v>5</v>
      </c>
      <c r="C55" s="42" t="s">
        <v>47</v>
      </c>
      <c r="D55" s="43"/>
      <c r="E55" s="43"/>
      <c r="F55" s="43"/>
    </row>
    <row r="56" spans="1:6" s="68" customFormat="1" ht="30" customHeight="1">
      <c r="A56" s="63">
        <v>220501097</v>
      </c>
      <c r="B56" s="64" t="s">
        <v>48</v>
      </c>
      <c r="C56" s="65" t="s">
        <v>48</v>
      </c>
      <c r="D56" s="66"/>
      <c r="E56" s="66"/>
      <c r="F56" s="67"/>
    </row>
    <row r="57" spans="1:6" s="36" customFormat="1" ht="30" customHeight="1">
      <c r="A57" s="38">
        <v>220501097</v>
      </c>
      <c r="B57" s="39">
        <v>1</v>
      </c>
      <c r="C57" s="37" t="s">
        <v>156</v>
      </c>
      <c r="D57" s="37" t="s">
        <v>161</v>
      </c>
      <c r="E57" s="37" t="s">
        <v>157</v>
      </c>
      <c r="F57" s="37" t="s">
        <v>159</v>
      </c>
    </row>
    <row r="58" spans="1:6" s="36" customFormat="1" ht="30" customHeight="1">
      <c r="A58" s="45">
        <v>220501097</v>
      </c>
      <c r="B58" s="46">
        <v>1</v>
      </c>
      <c r="C58" s="44" t="s">
        <v>49</v>
      </c>
      <c r="D58" s="37" t="s">
        <v>162</v>
      </c>
      <c r="E58" s="37" t="s">
        <v>158</v>
      </c>
      <c r="F58" s="37" t="s">
        <v>160</v>
      </c>
    </row>
    <row r="59" spans="1:6" s="36" customFormat="1" ht="30" customHeight="1">
      <c r="A59" s="45">
        <v>220501097</v>
      </c>
      <c r="B59" s="46">
        <v>1</v>
      </c>
      <c r="C59" s="44" t="s">
        <v>49</v>
      </c>
      <c r="D59" s="37" t="s">
        <v>163</v>
      </c>
      <c r="E59" s="44"/>
      <c r="F59" s="44"/>
    </row>
    <row r="60" spans="1:6" s="36" customFormat="1" ht="8.1" customHeight="1">
      <c r="A60" s="40">
        <v>220501097</v>
      </c>
      <c r="B60" s="41">
        <v>1</v>
      </c>
      <c r="C60" s="42" t="s">
        <v>49</v>
      </c>
      <c r="D60" s="43"/>
      <c r="E60" s="43"/>
      <c r="F60" s="43"/>
    </row>
    <row r="61" spans="1:6" s="36" customFormat="1" ht="30" customHeight="1">
      <c r="A61" s="38">
        <v>220501097</v>
      </c>
      <c r="B61" s="39">
        <v>2</v>
      </c>
      <c r="C61" s="37" t="s">
        <v>164</v>
      </c>
      <c r="D61" s="37" t="s">
        <v>171</v>
      </c>
      <c r="E61" s="37" t="s">
        <v>165</v>
      </c>
      <c r="F61" s="37" t="s">
        <v>168</v>
      </c>
    </row>
    <row r="62" spans="1:6" s="36" customFormat="1" ht="30" customHeight="1">
      <c r="A62" s="45">
        <v>220501097</v>
      </c>
      <c r="B62" s="46">
        <v>2</v>
      </c>
      <c r="C62" s="44" t="s">
        <v>50</v>
      </c>
      <c r="D62" s="37" t="s">
        <v>172</v>
      </c>
      <c r="E62" s="37" t="s">
        <v>166</v>
      </c>
      <c r="F62" s="37" t="s">
        <v>169</v>
      </c>
    </row>
    <row r="63" spans="1:6" s="36" customFormat="1" ht="30" customHeight="1">
      <c r="A63" s="45">
        <v>220501097</v>
      </c>
      <c r="B63" s="46">
        <v>2</v>
      </c>
      <c r="C63" s="44" t="s">
        <v>50</v>
      </c>
      <c r="D63" s="44"/>
      <c r="E63" s="37" t="s">
        <v>167</v>
      </c>
      <c r="F63" s="37" t="s">
        <v>170</v>
      </c>
    </row>
    <row r="64" spans="1:6" s="36" customFormat="1" ht="8.1" customHeight="1">
      <c r="A64" s="40">
        <v>220501097</v>
      </c>
      <c r="B64" s="41">
        <v>2</v>
      </c>
      <c r="C64" s="42" t="s">
        <v>50</v>
      </c>
      <c r="D64" s="43"/>
      <c r="E64" s="43"/>
      <c r="F64" s="43"/>
    </row>
    <row r="65" spans="1:6" s="36" customFormat="1" ht="30" customHeight="1">
      <c r="A65" s="38">
        <v>220501097</v>
      </c>
      <c r="B65" s="39">
        <v>3</v>
      </c>
      <c r="C65" s="37" t="s">
        <v>173</v>
      </c>
      <c r="D65" s="37" t="s">
        <v>178</v>
      </c>
      <c r="E65" s="37" t="s">
        <v>174</v>
      </c>
      <c r="F65" s="37" t="s">
        <v>176</v>
      </c>
    </row>
    <row r="66" spans="1:6" s="36" customFormat="1" ht="30" customHeight="1">
      <c r="A66" s="45">
        <v>220501097</v>
      </c>
      <c r="B66" s="46">
        <v>3</v>
      </c>
      <c r="C66" s="44" t="s">
        <v>51</v>
      </c>
      <c r="D66" s="44"/>
      <c r="E66" s="37" t="s">
        <v>175</v>
      </c>
      <c r="F66" s="37" t="s">
        <v>177</v>
      </c>
    </row>
    <row r="67" spans="1:6" s="36" customFormat="1" ht="8.1" customHeight="1">
      <c r="A67" s="40">
        <v>220501097</v>
      </c>
      <c r="B67" s="41">
        <v>3</v>
      </c>
      <c r="C67" s="42" t="s">
        <v>51</v>
      </c>
      <c r="D67" s="43"/>
      <c r="E67" s="43"/>
      <c r="F67" s="43"/>
    </row>
    <row r="68" spans="1:6" s="36" customFormat="1" ht="30" customHeight="1">
      <c r="A68" s="38">
        <v>220501097</v>
      </c>
      <c r="B68" s="39">
        <v>4</v>
      </c>
      <c r="C68" s="37" t="s">
        <v>179</v>
      </c>
      <c r="D68" s="37" t="s">
        <v>184</v>
      </c>
      <c r="E68" s="37" t="s">
        <v>180</v>
      </c>
      <c r="F68" s="37" t="s">
        <v>182</v>
      </c>
    </row>
    <row r="69" spans="1:6" s="36" customFormat="1" ht="30" customHeight="1">
      <c r="A69" s="45">
        <v>220501097</v>
      </c>
      <c r="B69" s="46">
        <v>4</v>
      </c>
      <c r="C69" s="44"/>
      <c r="D69" s="44"/>
      <c r="E69" s="37" t="s">
        <v>181</v>
      </c>
      <c r="F69" s="37" t="s">
        <v>183</v>
      </c>
    </row>
    <row r="70" spans="1:6" s="36" customFormat="1" ht="8.1" customHeight="1">
      <c r="A70" s="40">
        <v>220501097</v>
      </c>
      <c r="B70" s="41">
        <v>4</v>
      </c>
      <c r="C70" s="42" t="s">
        <v>52</v>
      </c>
      <c r="D70" s="43"/>
      <c r="E70" s="43"/>
      <c r="F70" s="43"/>
    </row>
    <row r="71" spans="1:6" s="68" customFormat="1" ht="30" customHeight="1">
      <c r="A71" s="63">
        <v>240201528</v>
      </c>
      <c r="B71" s="64" t="s">
        <v>86</v>
      </c>
      <c r="C71" s="65" t="s">
        <v>86</v>
      </c>
      <c r="D71" s="66"/>
      <c r="E71" s="66"/>
      <c r="F71" s="67"/>
    </row>
    <row r="72" spans="1:6" ht="30" customHeight="1">
      <c r="A72" s="53">
        <v>240201528</v>
      </c>
      <c r="B72" s="54">
        <v>1</v>
      </c>
      <c r="C72" s="55" t="s">
        <v>185</v>
      </c>
      <c r="D72" s="55" t="s">
        <v>203</v>
      </c>
      <c r="E72" s="55" t="s">
        <v>189</v>
      </c>
      <c r="F72" s="55" t="s">
        <v>215</v>
      </c>
    </row>
    <row r="73" spans="1:6" ht="30" customHeight="1">
      <c r="A73" s="53">
        <v>240201528</v>
      </c>
      <c r="B73" s="54">
        <v>2</v>
      </c>
      <c r="C73" s="55" t="s">
        <v>186</v>
      </c>
      <c r="D73" s="55" t="s">
        <v>204</v>
      </c>
      <c r="E73" s="55" t="s">
        <v>190</v>
      </c>
      <c r="F73" s="55" t="s">
        <v>216</v>
      </c>
    </row>
    <row r="74" spans="1:6" ht="30" customHeight="1">
      <c r="A74" s="53">
        <v>240201528</v>
      </c>
      <c r="B74" s="54">
        <v>3</v>
      </c>
      <c r="C74" s="55" t="s">
        <v>187</v>
      </c>
      <c r="D74" s="55" t="s">
        <v>205</v>
      </c>
      <c r="E74" s="55" t="s">
        <v>191</v>
      </c>
      <c r="F74" s="55" t="s">
        <v>217</v>
      </c>
    </row>
    <row r="75" spans="1:6" ht="30" customHeight="1">
      <c r="A75" s="53">
        <v>240201528</v>
      </c>
      <c r="B75" s="54">
        <v>4</v>
      </c>
      <c r="C75" s="55" t="s">
        <v>188</v>
      </c>
      <c r="D75" s="55" t="s">
        <v>206</v>
      </c>
      <c r="E75" s="55" t="s">
        <v>192</v>
      </c>
      <c r="F75" s="55" t="s">
        <v>218</v>
      </c>
    </row>
    <row r="76" spans="1:6" ht="30" customHeight="1">
      <c r="A76" s="56">
        <v>240201528</v>
      </c>
      <c r="B76" s="57"/>
      <c r="C76" s="58"/>
      <c r="D76" s="55" t="s">
        <v>207</v>
      </c>
      <c r="E76" s="55" t="s">
        <v>193</v>
      </c>
      <c r="F76" s="55" t="s">
        <v>219</v>
      </c>
    </row>
    <row r="77" spans="1:6" ht="30" customHeight="1">
      <c r="A77" s="56">
        <v>240201528</v>
      </c>
      <c r="B77" s="57"/>
      <c r="C77" s="58"/>
      <c r="D77" s="55" t="s">
        <v>208</v>
      </c>
      <c r="E77" s="55" t="s">
        <v>194</v>
      </c>
      <c r="F77" s="55" t="s">
        <v>220</v>
      </c>
    </row>
    <row r="78" spans="1:6" ht="30" customHeight="1">
      <c r="A78" s="56">
        <v>240201528</v>
      </c>
      <c r="B78" s="57"/>
      <c r="C78" s="58"/>
      <c r="D78" s="55" t="s">
        <v>209</v>
      </c>
      <c r="E78" s="55" t="s">
        <v>195</v>
      </c>
      <c r="F78" s="55" t="s">
        <v>221</v>
      </c>
    </row>
    <row r="79" spans="1:6" ht="30" customHeight="1">
      <c r="A79" s="56">
        <v>240201528</v>
      </c>
      <c r="B79" s="57"/>
      <c r="C79" s="58"/>
      <c r="D79" s="55" t="s">
        <v>210</v>
      </c>
      <c r="E79" s="55" t="s">
        <v>196</v>
      </c>
      <c r="F79" s="55" t="s">
        <v>222</v>
      </c>
    </row>
    <row r="80" spans="1:6" ht="30" customHeight="1">
      <c r="A80" s="56">
        <v>240201528</v>
      </c>
      <c r="B80" s="57"/>
      <c r="C80" s="58"/>
      <c r="D80" s="55" t="s">
        <v>211</v>
      </c>
      <c r="E80" s="55" t="s">
        <v>197</v>
      </c>
      <c r="F80" s="55" t="s">
        <v>223</v>
      </c>
    </row>
    <row r="81" spans="1:6" ht="30" customHeight="1">
      <c r="A81" s="56">
        <v>240201528</v>
      </c>
      <c r="B81" s="57"/>
      <c r="C81" s="58"/>
      <c r="D81" s="55" t="s">
        <v>212</v>
      </c>
      <c r="E81" s="55" t="s">
        <v>198</v>
      </c>
      <c r="F81" s="58"/>
    </row>
    <row r="82" spans="1:6" ht="30" customHeight="1">
      <c r="A82" s="56">
        <v>240201528</v>
      </c>
      <c r="B82" s="57"/>
      <c r="C82" s="58"/>
      <c r="D82" s="55" t="s">
        <v>213</v>
      </c>
      <c r="E82" s="55" t="s">
        <v>199</v>
      </c>
      <c r="F82" s="58"/>
    </row>
    <row r="83" spans="1:6" ht="30" customHeight="1">
      <c r="A83" s="56">
        <v>240201528</v>
      </c>
      <c r="B83" s="57"/>
      <c r="C83" s="58"/>
      <c r="D83" s="55" t="s">
        <v>214</v>
      </c>
      <c r="E83" s="55" t="s">
        <v>200</v>
      </c>
      <c r="F83" s="58"/>
    </row>
    <row r="84" spans="1:6" ht="30" customHeight="1">
      <c r="A84" s="56">
        <v>240201528</v>
      </c>
      <c r="B84" s="57"/>
      <c r="C84" s="58"/>
      <c r="D84" s="58"/>
      <c r="E84" s="55" t="s">
        <v>87</v>
      </c>
      <c r="F84" s="58"/>
    </row>
    <row r="85" spans="1:6" ht="30" customHeight="1">
      <c r="A85" s="56">
        <v>240201528</v>
      </c>
      <c r="B85" s="57"/>
      <c r="C85" s="58"/>
      <c r="D85" s="58"/>
      <c r="E85" s="55" t="s">
        <v>201</v>
      </c>
      <c r="F85" s="58"/>
    </row>
    <row r="86" spans="1:6" ht="30" customHeight="1">
      <c r="A86" s="56">
        <v>240201528</v>
      </c>
      <c r="B86" s="57"/>
      <c r="C86" s="58"/>
      <c r="D86" s="58"/>
      <c r="E86" s="55" t="s">
        <v>202</v>
      </c>
      <c r="F86" s="58"/>
    </row>
    <row r="87" spans="1:6" ht="30" customHeight="1">
      <c r="A87" s="56">
        <v>240201528</v>
      </c>
      <c r="B87" s="57"/>
      <c r="C87" s="58"/>
      <c r="D87" s="58"/>
      <c r="E87" s="55" t="s">
        <v>88</v>
      </c>
      <c r="F87" s="58"/>
    </row>
    <row r="88" spans="1:6" ht="30" customHeight="1">
      <c r="A88" s="56">
        <v>240201528</v>
      </c>
      <c r="B88" s="57"/>
      <c r="C88" s="58"/>
      <c r="D88" s="58"/>
      <c r="E88" s="55" t="s">
        <v>89</v>
      </c>
      <c r="F88" s="58"/>
    </row>
    <row r="89" spans="1:6" s="36" customFormat="1" ht="8.1" customHeight="1">
      <c r="A89" s="40"/>
      <c r="B89" s="41"/>
      <c r="C89" s="42"/>
      <c r="D89" s="43"/>
      <c r="E89" s="43"/>
      <c r="F89" s="43"/>
    </row>
    <row r="90" spans="1:6" s="68" customFormat="1" ht="30" customHeight="1">
      <c r="A90" s="63">
        <v>220201501</v>
      </c>
      <c r="B90" s="64" t="s">
        <v>53</v>
      </c>
      <c r="C90" s="65" t="s">
        <v>53</v>
      </c>
      <c r="D90" s="66"/>
      <c r="E90" s="66"/>
      <c r="F90" s="67"/>
    </row>
    <row r="91" spans="1:6" s="36" customFormat="1" ht="30" customHeight="1">
      <c r="A91" s="53">
        <v>220201501</v>
      </c>
      <c r="B91" s="54">
        <v>1</v>
      </c>
      <c r="C91" s="55" t="s">
        <v>263</v>
      </c>
      <c r="D91" s="55" t="s">
        <v>275</v>
      </c>
      <c r="E91" s="55" t="s">
        <v>83</v>
      </c>
      <c r="F91" s="55" t="s">
        <v>285</v>
      </c>
    </row>
    <row r="92" spans="1:6" s="36" customFormat="1" ht="30" customHeight="1">
      <c r="A92" s="53">
        <v>220201501</v>
      </c>
      <c r="B92" s="54">
        <v>2</v>
      </c>
      <c r="C92" s="55" t="s">
        <v>264</v>
      </c>
      <c r="D92" s="55" t="s">
        <v>276</v>
      </c>
      <c r="E92" s="55" t="s">
        <v>267</v>
      </c>
      <c r="F92" s="55" t="s">
        <v>286</v>
      </c>
    </row>
    <row r="93" spans="1:6" s="36" customFormat="1" ht="30" customHeight="1">
      <c r="A93" s="53">
        <v>220201501</v>
      </c>
      <c r="B93" s="54">
        <v>3</v>
      </c>
      <c r="C93" s="55" t="s">
        <v>265</v>
      </c>
      <c r="D93" s="55" t="s">
        <v>277</v>
      </c>
      <c r="E93" s="55" t="s">
        <v>268</v>
      </c>
      <c r="F93" s="55" t="s">
        <v>287</v>
      </c>
    </row>
    <row r="94" spans="1:6" s="36" customFormat="1" ht="30" customHeight="1">
      <c r="A94" s="53">
        <v>220201501</v>
      </c>
      <c r="B94" s="54">
        <v>4</v>
      </c>
      <c r="C94" s="55" t="s">
        <v>266</v>
      </c>
      <c r="D94" s="55" t="s">
        <v>278</v>
      </c>
      <c r="E94" s="55" t="s">
        <v>269</v>
      </c>
      <c r="F94" s="55" t="s">
        <v>288</v>
      </c>
    </row>
    <row r="95" spans="1:6" s="36" customFormat="1" ht="30" customHeight="1">
      <c r="A95" s="56">
        <v>220201501</v>
      </c>
      <c r="B95" s="57"/>
      <c r="C95" s="58"/>
      <c r="D95" s="55" t="s">
        <v>279</v>
      </c>
      <c r="E95" s="55" t="s">
        <v>270</v>
      </c>
      <c r="F95" s="58"/>
    </row>
    <row r="96" spans="1:6" s="36" customFormat="1" ht="30" customHeight="1">
      <c r="A96" s="56">
        <v>220201501</v>
      </c>
      <c r="B96" s="57"/>
      <c r="C96" s="58"/>
      <c r="D96" s="55" t="s">
        <v>280</v>
      </c>
      <c r="E96" s="55" t="s">
        <v>271</v>
      </c>
      <c r="F96" s="58"/>
    </row>
    <row r="97" spans="1:6" s="36" customFormat="1" ht="30" customHeight="1">
      <c r="A97" s="56">
        <v>220201501</v>
      </c>
      <c r="B97" s="57"/>
      <c r="C97" s="58"/>
      <c r="D97" s="55" t="s">
        <v>281</v>
      </c>
      <c r="E97" s="55" t="s">
        <v>272</v>
      </c>
      <c r="F97" s="58"/>
    </row>
    <row r="98" spans="1:6" s="36" customFormat="1" ht="30" customHeight="1">
      <c r="A98" s="56">
        <v>220201501</v>
      </c>
      <c r="B98" s="57"/>
      <c r="C98" s="58"/>
      <c r="D98" s="55" t="s">
        <v>282</v>
      </c>
      <c r="E98" s="55" t="s">
        <v>273</v>
      </c>
      <c r="F98" s="58"/>
    </row>
    <row r="99" spans="1:6" s="36" customFormat="1" ht="30" customHeight="1">
      <c r="A99" s="56">
        <v>220201501</v>
      </c>
      <c r="B99" s="57"/>
      <c r="C99" s="58"/>
      <c r="D99" s="55" t="s">
        <v>283</v>
      </c>
      <c r="E99" s="58"/>
      <c r="F99" s="58"/>
    </row>
    <row r="100" spans="1:6" s="36" customFormat="1" ht="30" customHeight="1">
      <c r="A100" s="56">
        <v>220201501</v>
      </c>
      <c r="B100" s="57"/>
      <c r="C100" s="58"/>
      <c r="D100" s="55" t="s">
        <v>284</v>
      </c>
      <c r="E100" s="58"/>
      <c r="F100" s="58"/>
    </row>
    <row r="101" spans="1:6" s="36" customFormat="1" ht="8.1" customHeight="1">
      <c r="A101" s="40">
        <v>220201501</v>
      </c>
      <c r="B101" s="41"/>
      <c r="C101" s="42"/>
      <c r="D101" s="43"/>
      <c r="E101" s="43"/>
      <c r="F101" s="43"/>
    </row>
    <row r="102" spans="1:6" s="68" customFormat="1" ht="30" customHeight="1">
      <c r="A102" s="63">
        <v>220501046</v>
      </c>
      <c r="B102" s="64" t="s">
        <v>84</v>
      </c>
      <c r="C102" s="65" t="s">
        <v>84</v>
      </c>
      <c r="D102" s="66"/>
      <c r="E102" s="66"/>
      <c r="F102" s="67"/>
    </row>
    <row r="103" spans="1:6" ht="30" customHeight="1">
      <c r="A103" s="53">
        <v>220501046</v>
      </c>
      <c r="B103" s="54">
        <v>1</v>
      </c>
      <c r="C103" s="55" t="s">
        <v>224</v>
      </c>
      <c r="D103" s="55" t="s">
        <v>237</v>
      </c>
      <c r="E103" s="55" t="s">
        <v>228</v>
      </c>
      <c r="F103" s="55" t="s">
        <v>254</v>
      </c>
    </row>
    <row r="104" spans="1:6" ht="30" customHeight="1">
      <c r="A104" s="53">
        <v>220501046</v>
      </c>
      <c r="B104" s="54">
        <v>2</v>
      </c>
      <c r="C104" s="55" t="s">
        <v>225</v>
      </c>
      <c r="D104" s="55" t="s">
        <v>85</v>
      </c>
      <c r="E104" s="55" t="s">
        <v>229</v>
      </c>
      <c r="F104" s="55" t="s">
        <v>255</v>
      </c>
    </row>
    <row r="105" spans="1:6" ht="30" customHeight="1">
      <c r="A105" s="53">
        <v>220501046</v>
      </c>
      <c r="B105" s="54">
        <v>3</v>
      </c>
      <c r="C105" s="55" t="s">
        <v>226</v>
      </c>
      <c r="D105" s="55" t="s">
        <v>238</v>
      </c>
      <c r="E105" s="55" t="s">
        <v>230</v>
      </c>
      <c r="F105" s="55" t="s">
        <v>256</v>
      </c>
    </row>
    <row r="106" spans="1:6" ht="30" customHeight="1">
      <c r="A106" s="53">
        <v>220501046</v>
      </c>
      <c r="B106" s="54">
        <v>4</v>
      </c>
      <c r="C106" s="55" t="s">
        <v>227</v>
      </c>
      <c r="D106" s="55" t="s">
        <v>239</v>
      </c>
      <c r="E106" s="55" t="s">
        <v>231</v>
      </c>
      <c r="F106" s="55" t="s">
        <v>257</v>
      </c>
    </row>
    <row r="107" spans="1:6" ht="30" customHeight="1">
      <c r="A107" s="56">
        <v>220501046</v>
      </c>
      <c r="B107" s="57"/>
      <c r="C107" s="58"/>
      <c r="D107" s="55" t="s">
        <v>240</v>
      </c>
      <c r="E107" s="55" t="s">
        <v>232</v>
      </c>
      <c r="F107" s="55" t="s">
        <v>258</v>
      </c>
    </row>
    <row r="108" spans="1:6" ht="51">
      <c r="A108" s="56">
        <v>220501046</v>
      </c>
      <c r="B108" s="57"/>
      <c r="C108" s="58"/>
      <c r="D108" s="55" t="s">
        <v>241</v>
      </c>
      <c r="E108" s="55" t="s">
        <v>233</v>
      </c>
      <c r="F108" s="55" t="s">
        <v>259</v>
      </c>
    </row>
    <row r="109" spans="1:6" ht="25.5">
      <c r="A109" s="56">
        <v>220501046</v>
      </c>
      <c r="B109" s="57"/>
      <c r="C109" s="58"/>
      <c r="D109" s="55" t="s">
        <v>242</v>
      </c>
      <c r="E109" s="55" t="s">
        <v>234</v>
      </c>
      <c r="F109" s="55" t="s">
        <v>260</v>
      </c>
    </row>
    <row r="110" spans="1:6" ht="38.25">
      <c r="A110" s="56">
        <v>220501046</v>
      </c>
      <c r="B110" s="57"/>
      <c r="C110" s="58"/>
      <c r="D110" s="55" t="s">
        <v>243</v>
      </c>
      <c r="E110" s="55" t="s">
        <v>235</v>
      </c>
      <c r="F110" s="55" t="s">
        <v>261</v>
      </c>
    </row>
    <row r="111" spans="1:6" ht="25.5">
      <c r="A111" s="56">
        <v>220501046</v>
      </c>
      <c r="B111" s="57"/>
      <c r="C111" s="58"/>
      <c r="D111" s="55" t="s">
        <v>244</v>
      </c>
      <c r="E111" s="55" t="s">
        <v>236</v>
      </c>
      <c r="F111" s="55" t="s">
        <v>262</v>
      </c>
    </row>
    <row r="112" spans="1:6" ht="30" customHeight="1">
      <c r="A112" s="56">
        <v>220501046</v>
      </c>
      <c r="B112" s="57"/>
      <c r="C112" s="58"/>
      <c r="D112" s="55" t="s">
        <v>245</v>
      </c>
      <c r="E112" s="58"/>
      <c r="F112" s="58"/>
    </row>
    <row r="113" spans="1:6" ht="30" customHeight="1">
      <c r="A113" s="56">
        <v>220501046</v>
      </c>
      <c r="B113" s="57"/>
      <c r="C113" s="58"/>
      <c r="D113" s="55" t="s">
        <v>246</v>
      </c>
      <c r="E113" s="58"/>
      <c r="F113" s="58"/>
    </row>
    <row r="114" spans="1:6" ht="30" customHeight="1">
      <c r="A114" s="56">
        <v>220501046</v>
      </c>
      <c r="B114" s="57"/>
      <c r="C114" s="58"/>
      <c r="D114" s="55" t="s">
        <v>247</v>
      </c>
      <c r="E114" s="58"/>
      <c r="F114" s="58"/>
    </row>
    <row r="115" spans="1:6" ht="30" customHeight="1">
      <c r="A115" s="56">
        <v>220501046</v>
      </c>
      <c r="B115" s="57"/>
      <c r="C115" s="58"/>
      <c r="D115" s="55" t="s">
        <v>248</v>
      </c>
      <c r="E115" s="58"/>
      <c r="F115" s="58"/>
    </row>
    <row r="116" spans="1:6" ht="30" customHeight="1">
      <c r="A116" s="56">
        <v>220501046</v>
      </c>
      <c r="B116" s="57"/>
      <c r="C116" s="58"/>
      <c r="D116" s="55" t="s">
        <v>249</v>
      </c>
      <c r="E116" s="58"/>
      <c r="F116" s="58"/>
    </row>
    <row r="117" spans="1:6" ht="38.25">
      <c r="A117" s="56">
        <v>220501046</v>
      </c>
      <c r="B117" s="57"/>
      <c r="C117" s="58"/>
      <c r="D117" s="55" t="s">
        <v>250</v>
      </c>
      <c r="E117" s="58"/>
      <c r="F117" s="58"/>
    </row>
    <row r="118" spans="1:6" ht="30" customHeight="1">
      <c r="A118" s="56">
        <v>220501046</v>
      </c>
      <c r="B118" s="57"/>
      <c r="C118" s="58"/>
      <c r="D118" s="55" t="s">
        <v>251</v>
      </c>
      <c r="E118" s="58"/>
      <c r="F118" s="58"/>
    </row>
    <row r="119" spans="1:6" ht="30" customHeight="1">
      <c r="A119" s="56">
        <v>220501046</v>
      </c>
      <c r="B119" s="57"/>
      <c r="C119" s="58"/>
      <c r="D119" s="55" t="s">
        <v>252</v>
      </c>
      <c r="E119" s="58"/>
      <c r="F119" s="58"/>
    </row>
    <row r="120" spans="1:6" ht="30" customHeight="1">
      <c r="A120" s="56">
        <v>220501046</v>
      </c>
      <c r="B120" s="57"/>
      <c r="C120" s="58"/>
      <c r="D120" s="55" t="s">
        <v>253</v>
      </c>
      <c r="E120" s="58"/>
      <c r="F120" s="58"/>
    </row>
    <row r="121" spans="1:6" s="36" customFormat="1" ht="8.1" customHeight="1">
      <c r="A121" s="40">
        <v>220501046</v>
      </c>
      <c r="B121" s="41"/>
      <c r="C121" s="42"/>
      <c r="D121" s="43"/>
      <c r="E121" s="43"/>
      <c r="F121" s="43"/>
    </row>
    <row r="122" spans="1:6" s="68" customFormat="1" ht="30" customHeight="1">
      <c r="A122" s="63">
        <v>220201501</v>
      </c>
      <c r="B122" s="64" t="s">
        <v>53</v>
      </c>
      <c r="C122" s="65" t="s">
        <v>53</v>
      </c>
      <c r="D122" s="66"/>
      <c r="E122" s="66"/>
      <c r="F122" s="67"/>
    </row>
    <row r="123" spans="1:6" s="36" customFormat="1" ht="30" customHeight="1">
      <c r="A123" s="53">
        <v>220201501</v>
      </c>
      <c r="B123" s="54">
        <v>1</v>
      </c>
      <c r="C123" s="55" t="s">
        <v>263</v>
      </c>
      <c r="D123" s="55" t="s">
        <v>275</v>
      </c>
      <c r="E123" s="55" t="s">
        <v>83</v>
      </c>
      <c r="F123" s="55" t="s">
        <v>285</v>
      </c>
    </row>
    <row r="124" spans="1:6" s="36" customFormat="1" ht="30" customHeight="1">
      <c r="A124" s="53">
        <v>220201501</v>
      </c>
      <c r="B124" s="54">
        <v>2</v>
      </c>
      <c r="C124" s="55" t="s">
        <v>264</v>
      </c>
      <c r="D124" s="55" t="s">
        <v>276</v>
      </c>
      <c r="E124" s="55" t="s">
        <v>267</v>
      </c>
      <c r="F124" s="55" t="s">
        <v>286</v>
      </c>
    </row>
    <row r="125" spans="1:6" s="36" customFormat="1" ht="30" customHeight="1">
      <c r="A125" s="53">
        <v>220201501</v>
      </c>
      <c r="B125" s="54">
        <v>3</v>
      </c>
      <c r="C125" s="55" t="s">
        <v>265</v>
      </c>
      <c r="D125" s="55" t="s">
        <v>277</v>
      </c>
      <c r="E125" s="55" t="s">
        <v>268</v>
      </c>
      <c r="F125" s="55" t="s">
        <v>287</v>
      </c>
    </row>
    <row r="126" spans="1:6" s="36" customFormat="1" ht="30" customHeight="1">
      <c r="A126" s="53">
        <v>220201501</v>
      </c>
      <c r="B126" s="54">
        <v>4</v>
      </c>
      <c r="C126" s="55" t="s">
        <v>266</v>
      </c>
      <c r="D126" s="55" t="s">
        <v>278</v>
      </c>
      <c r="E126" s="55" t="s">
        <v>269</v>
      </c>
      <c r="F126" s="55" t="s">
        <v>288</v>
      </c>
    </row>
    <row r="127" spans="1:6" s="36" customFormat="1" ht="30" customHeight="1">
      <c r="A127" s="56">
        <v>220201501</v>
      </c>
      <c r="B127" s="57"/>
      <c r="C127" s="58"/>
      <c r="D127" s="55" t="s">
        <v>279</v>
      </c>
      <c r="E127" s="55" t="s">
        <v>270</v>
      </c>
      <c r="F127" s="58"/>
    </row>
    <row r="128" spans="1:6" s="36" customFormat="1" ht="30" customHeight="1">
      <c r="A128" s="56">
        <v>220201501</v>
      </c>
      <c r="B128" s="57"/>
      <c r="C128" s="58"/>
      <c r="D128" s="55" t="s">
        <v>280</v>
      </c>
      <c r="E128" s="55" t="s">
        <v>271</v>
      </c>
      <c r="F128" s="58"/>
    </row>
    <row r="129" spans="1:6" s="36" customFormat="1" ht="30" customHeight="1">
      <c r="A129" s="56">
        <v>220201501</v>
      </c>
      <c r="B129" s="57"/>
      <c r="C129" s="58"/>
      <c r="D129" s="55" t="s">
        <v>281</v>
      </c>
      <c r="E129" s="55" t="s">
        <v>272</v>
      </c>
      <c r="F129" s="58"/>
    </row>
    <row r="130" spans="1:6" s="36" customFormat="1" ht="30" customHeight="1">
      <c r="A130" s="56">
        <v>220201501</v>
      </c>
      <c r="B130" s="57"/>
      <c r="C130" s="58"/>
      <c r="D130" s="55" t="s">
        <v>282</v>
      </c>
      <c r="E130" s="55" t="s">
        <v>273</v>
      </c>
      <c r="F130" s="58"/>
    </row>
    <row r="131" spans="1:6" s="36" customFormat="1" ht="30" customHeight="1">
      <c r="A131" s="56">
        <v>220201501</v>
      </c>
      <c r="B131" s="57"/>
      <c r="C131" s="58"/>
      <c r="D131" s="55" t="s">
        <v>283</v>
      </c>
      <c r="E131" s="58"/>
      <c r="F131" s="58"/>
    </row>
    <row r="132" spans="1:6" s="36" customFormat="1" ht="30" customHeight="1">
      <c r="A132" s="56">
        <v>220201501</v>
      </c>
      <c r="B132" s="57"/>
      <c r="C132" s="58"/>
      <c r="D132" s="55" t="s">
        <v>284</v>
      </c>
      <c r="E132" s="58"/>
      <c r="F132" s="58"/>
    </row>
    <row r="133" spans="1:6" s="36" customFormat="1" ht="8.1" customHeight="1">
      <c r="A133" s="40">
        <v>220201501</v>
      </c>
      <c r="B133" s="41"/>
      <c r="C133" s="42"/>
      <c r="D133" s="43"/>
      <c r="E133" s="43"/>
      <c r="F133" s="43"/>
    </row>
  </sheetData>
  <sheetProtection formatCells="0" formatColumns="0" formatRows="0" insertRows="0" deleteRows="0"/>
  <autoFilter ref="A1:F133"/>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35"/>
  <sheetViews>
    <sheetView showGridLines="0" tabSelected="1" topLeftCell="G1" zoomScale="90" zoomScaleNormal="90" workbookViewId="0">
      <pane ySplit="11" topLeftCell="A12" activePane="bottomLeft" state="frozen"/>
      <selection pane="bottomLeft" activeCell="C34" sqref="A1:BR34"/>
    </sheetView>
  </sheetViews>
  <sheetFormatPr baseColWidth="10" defaultColWidth="9.140625" defaultRowHeight="16.5"/>
  <cols>
    <col min="1" max="1" width="6.7109375" style="33" customWidth="1"/>
    <col min="2" max="2" width="50.7109375" style="31" customWidth="1"/>
    <col min="3" max="3" width="4.7109375" style="32" customWidth="1"/>
    <col min="4" max="4" width="10.7109375" style="32" customWidth="1"/>
    <col min="5" max="5" width="4.7109375" style="32" customWidth="1"/>
    <col min="6" max="6" width="32.7109375" style="34" customWidth="1"/>
    <col min="7" max="7" width="14.7109375" style="32" customWidth="1"/>
    <col min="8" max="8" width="6.85546875" style="31" hidden="1" customWidth="1"/>
    <col min="9" max="10" width="12.7109375" style="32" customWidth="1"/>
    <col min="11" max="11" width="5.7109375" style="32"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row>
    <row r="2" spans="1:70" s="35" customFormat="1" ht="20.25">
      <c r="A2" s="117" t="s">
        <v>334</v>
      </c>
      <c r="B2" s="117"/>
      <c r="C2" s="117"/>
      <c r="D2" s="117"/>
      <c r="E2" s="117"/>
      <c r="F2" s="117"/>
      <c r="G2" s="117"/>
      <c r="H2" s="116"/>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8"/>
    </row>
    <row r="3" spans="1:70" s="35" customFormat="1" ht="20.25">
      <c r="A3" s="117" t="s">
        <v>0</v>
      </c>
      <c r="B3" s="117"/>
      <c r="C3" s="117"/>
      <c r="D3" s="117"/>
      <c r="E3" s="117"/>
      <c r="F3" s="117"/>
      <c r="G3" s="117"/>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8"/>
    </row>
    <row r="4" spans="1:70" s="1" customFormat="1" ht="5.0999999999999996" customHeight="1" thickBot="1">
      <c r="A4" s="119"/>
      <c r="B4" s="119"/>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20"/>
    </row>
    <row r="5" spans="1:70" s="1" customFormat="1" ht="5.0999999999999996" customHeight="1" thickTop="1">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2"/>
    </row>
    <row r="6" spans="1:70" ht="18" customHeight="1">
      <c r="A6" s="123"/>
      <c r="B6" s="124"/>
      <c r="C6" s="125"/>
      <c r="D6" s="125"/>
      <c r="E6" s="125"/>
      <c r="F6" s="126"/>
      <c r="G6" s="125"/>
      <c r="H6" s="78"/>
      <c r="I6" s="127"/>
      <c r="J6" s="127"/>
      <c r="K6" s="128"/>
      <c r="L6" s="129"/>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1"/>
    </row>
    <row r="7" spans="1:70" ht="12" customHeight="1">
      <c r="A7" s="132"/>
      <c r="B7" s="130"/>
      <c r="C7" s="128"/>
      <c r="D7" s="128"/>
      <c r="E7" s="128"/>
      <c r="F7" s="133"/>
      <c r="G7" s="128"/>
      <c r="H7" s="130"/>
      <c r="I7" s="128"/>
      <c r="J7" s="128"/>
      <c r="K7" s="128"/>
      <c r="L7" s="129"/>
      <c r="M7" s="130"/>
      <c r="N7" s="130"/>
      <c r="O7" s="79"/>
      <c r="P7" s="79"/>
      <c r="Q7" s="79"/>
      <c r="R7" s="79"/>
      <c r="S7" s="79"/>
      <c r="T7" s="79"/>
      <c r="U7" s="79"/>
      <c r="V7" s="79"/>
      <c r="W7" s="79"/>
      <c r="X7" s="79"/>
      <c r="Y7" s="79"/>
      <c r="Z7" s="79"/>
      <c r="AA7" s="79"/>
      <c r="AB7" s="79"/>
      <c r="AC7" s="79"/>
      <c r="AD7" s="79"/>
      <c r="AE7" s="79"/>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1"/>
    </row>
    <row r="8" spans="1:70" ht="17.25" customHeight="1">
      <c r="A8" s="134"/>
      <c r="B8" s="135" t="s">
        <v>24</v>
      </c>
      <c r="C8" s="136"/>
      <c r="D8" s="137">
        <v>45330</v>
      </c>
      <c r="E8" s="137"/>
      <c r="F8" s="137"/>
      <c r="G8" s="138"/>
      <c r="H8" s="138"/>
      <c r="I8" s="128"/>
      <c r="J8" s="128"/>
      <c r="K8" s="139" t="s">
        <v>26</v>
      </c>
      <c r="L8" s="140">
        <v>1</v>
      </c>
      <c r="M8" s="130"/>
      <c r="N8" s="130"/>
      <c r="O8" s="141" t="str">
        <f>"Semana "&amp;(O10-($D$8-WEEKDAY($D$8,1)+2))/7+1</f>
        <v>Semana 1</v>
      </c>
      <c r="P8" s="142"/>
      <c r="Q8" s="142"/>
      <c r="R8" s="142"/>
      <c r="S8" s="142"/>
      <c r="T8" s="142"/>
      <c r="U8" s="143"/>
      <c r="V8" s="141" t="str">
        <f>"Semana "&amp;(V10-($D$8-WEEKDAY($D$8,1)+2))/7+1</f>
        <v>Semana 2</v>
      </c>
      <c r="W8" s="142"/>
      <c r="X8" s="142"/>
      <c r="Y8" s="142"/>
      <c r="Z8" s="142"/>
      <c r="AA8" s="142"/>
      <c r="AB8" s="143"/>
      <c r="AC8" s="141" t="str">
        <f>"Semana "&amp;(AC10-($D$8-WEEKDAY($D$8,1)+2))/7+1</f>
        <v>Semana 3</v>
      </c>
      <c r="AD8" s="142"/>
      <c r="AE8" s="142"/>
      <c r="AF8" s="142"/>
      <c r="AG8" s="142"/>
      <c r="AH8" s="142"/>
      <c r="AI8" s="143"/>
      <c r="AJ8" s="141" t="str">
        <f>"Semana "&amp;(AJ10-($D$8-WEEKDAY($D$8,1)+2))/7+1</f>
        <v>Semana 4</v>
      </c>
      <c r="AK8" s="142"/>
      <c r="AL8" s="142"/>
      <c r="AM8" s="142"/>
      <c r="AN8" s="142"/>
      <c r="AO8" s="142"/>
      <c r="AP8" s="143"/>
      <c r="AQ8" s="141" t="str">
        <f>"Semana "&amp;(AQ10-($D$8-WEEKDAY($D$8,1)+2))/7+1</f>
        <v>Semana 5</v>
      </c>
      <c r="AR8" s="142"/>
      <c r="AS8" s="142"/>
      <c r="AT8" s="142"/>
      <c r="AU8" s="142"/>
      <c r="AV8" s="142"/>
      <c r="AW8" s="143"/>
      <c r="AX8" s="141" t="str">
        <f>"Semana "&amp;(AX10-($D$8-WEEKDAY($D$8,1)+2))/7+1</f>
        <v>Semana 6</v>
      </c>
      <c r="AY8" s="142"/>
      <c r="AZ8" s="142"/>
      <c r="BA8" s="142"/>
      <c r="BB8" s="142"/>
      <c r="BC8" s="142"/>
      <c r="BD8" s="143"/>
      <c r="BE8" s="141" t="str">
        <f>"Semana "&amp;(BE10-($D$8-WEEKDAY($D$8,1)+2))/7+1</f>
        <v>Semana 7</v>
      </c>
      <c r="BF8" s="142"/>
      <c r="BG8" s="142"/>
      <c r="BH8" s="142"/>
      <c r="BI8" s="142"/>
      <c r="BJ8" s="142"/>
      <c r="BK8" s="143"/>
      <c r="BL8" s="141" t="str">
        <f>"Semana "&amp;(BL10-($D$8-WEEKDAY($D$8,1)+2))/7+1</f>
        <v>Semana 8</v>
      </c>
      <c r="BM8" s="142"/>
      <c r="BN8" s="142"/>
      <c r="BO8" s="142"/>
      <c r="BP8" s="142"/>
      <c r="BQ8" s="142"/>
      <c r="BR8" s="144"/>
    </row>
    <row r="9" spans="1:70" ht="17.25" customHeight="1">
      <c r="A9" s="134"/>
      <c r="B9" s="135" t="s">
        <v>25</v>
      </c>
      <c r="C9" s="136"/>
      <c r="D9" s="145" t="s">
        <v>90</v>
      </c>
      <c r="E9" s="145"/>
      <c r="F9" s="145"/>
      <c r="G9" s="146"/>
      <c r="H9" s="146"/>
      <c r="I9" s="128"/>
      <c r="J9" s="128"/>
      <c r="K9" s="128"/>
      <c r="L9" s="130"/>
      <c r="M9" s="130"/>
      <c r="N9" s="130"/>
      <c r="O9" s="147">
        <f>O10</f>
        <v>45327</v>
      </c>
      <c r="P9" s="148"/>
      <c r="Q9" s="148"/>
      <c r="R9" s="148"/>
      <c r="S9" s="148"/>
      <c r="T9" s="148"/>
      <c r="U9" s="149"/>
      <c r="V9" s="147">
        <f>V10</f>
        <v>45334</v>
      </c>
      <c r="W9" s="148"/>
      <c r="X9" s="148"/>
      <c r="Y9" s="148"/>
      <c r="Z9" s="148"/>
      <c r="AA9" s="148"/>
      <c r="AB9" s="149"/>
      <c r="AC9" s="147">
        <f>AC10</f>
        <v>45341</v>
      </c>
      <c r="AD9" s="148"/>
      <c r="AE9" s="148"/>
      <c r="AF9" s="148"/>
      <c r="AG9" s="148"/>
      <c r="AH9" s="148"/>
      <c r="AI9" s="149"/>
      <c r="AJ9" s="147">
        <f>AJ10</f>
        <v>45348</v>
      </c>
      <c r="AK9" s="148"/>
      <c r="AL9" s="148"/>
      <c r="AM9" s="148"/>
      <c r="AN9" s="148"/>
      <c r="AO9" s="148"/>
      <c r="AP9" s="149"/>
      <c r="AQ9" s="147">
        <f>AQ10</f>
        <v>45355</v>
      </c>
      <c r="AR9" s="148"/>
      <c r="AS9" s="148"/>
      <c r="AT9" s="148"/>
      <c r="AU9" s="148"/>
      <c r="AV9" s="148"/>
      <c r="AW9" s="149"/>
      <c r="AX9" s="147">
        <f>AX10</f>
        <v>45362</v>
      </c>
      <c r="AY9" s="148"/>
      <c r="AZ9" s="148"/>
      <c r="BA9" s="148"/>
      <c r="BB9" s="148"/>
      <c r="BC9" s="148"/>
      <c r="BD9" s="149"/>
      <c r="BE9" s="147">
        <f>BE10</f>
        <v>45369</v>
      </c>
      <c r="BF9" s="148"/>
      <c r="BG9" s="148"/>
      <c r="BH9" s="148"/>
      <c r="BI9" s="148"/>
      <c r="BJ9" s="148"/>
      <c r="BK9" s="149"/>
      <c r="BL9" s="147">
        <f>BL10</f>
        <v>45376</v>
      </c>
      <c r="BM9" s="148"/>
      <c r="BN9" s="148"/>
      <c r="BO9" s="148"/>
      <c r="BP9" s="148"/>
      <c r="BQ9" s="148"/>
      <c r="BR9" s="150"/>
    </row>
    <row r="10" spans="1:70">
      <c r="A10" s="134"/>
      <c r="B10" s="130"/>
      <c r="C10" s="128"/>
      <c r="D10" s="128"/>
      <c r="E10" s="128"/>
      <c r="F10" s="133"/>
      <c r="G10" s="128"/>
      <c r="H10" s="130"/>
      <c r="I10" s="128"/>
      <c r="J10" s="128"/>
      <c r="K10" s="128"/>
      <c r="L10" s="130"/>
      <c r="M10" s="130"/>
      <c r="N10" s="130"/>
      <c r="O10" s="151">
        <f>D8-WEEKDAY(D8,1)+2+7*(L8-1)</f>
        <v>45327</v>
      </c>
      <c r="P10" s="152">
        <f t="shared" ref="P10:BR10" si="0">O10+1</f>
        <v>45328</v>
      </c>
      <c r="Q10" s="152">
        <f t="shared" si="0"/>
        <v>45329</v>
      </c>
      <c r="R10" s="152">
        <f t="shared" si="0"/>
        <v>45330</v>
      </c>
      <c r="S10" s="152">
        <f t="shared" si="0"/>
        <v>45331</v>
      </c>
      <c r="T10" s="152">
        <f t="shared" si="0"/>
        <v>45332</v>
      </c>
      <c r="U10" s="153">
        <f t="shared" si="0"/>
        <v>45333</v>
      </c>
      <c r="V10" s="151">
        <f t="shared" si="0"/>
        <v>45334</v>
      </c>
      <c r="W10" s="152">
        <f t="shared" si="0"/>
        <v>45335</v>
      </c>
      <c r="X10" s="152">
        <f t="shared" si="0"/>
        <v>45336</v>
      </c>
      <c r="Y10" s="152">
        <f t="shared" si="0"/>
        <v>45337</v>
      </c>
      <c r="Z10" s="152">
        <f t="shared" si="0"/>
        <v>45338</v>
      </c>
      <c r="AA10" s="152">
        <f t="shared" si="0"/>
        <v>45339</v>
      </c>
      <c r="AB10" s="153">
        <f t="shared" si="0"/>
        <v>45340</v>
      </c>
      <c r="AC10" s="151">
        <f t="shared" si="0"/>
        <v>45341</v>
      </c>
      <c r="AD10" s="152">
        <f t="shared" si="0"/>
        <v>45342</v>
      </c>
      <c r="AE10" s="152">
        <f t="shared" si="0"/>
        <v>45343</v>
      </c>
      <c r="AF10" s="152">
        <f t="shared" si="0"/>
        <v>45344</v>
      </c>
      <c r="AG10" s="152">
        <f t="shared" si="0"/>
        <v>45345</v>
      </c>
      <c r="AH10" s="152">
        <f t="shared" si="0"/>
        <v>45346</v>
      </c>
      <c r="AI10" s="153">
        <f t="shared" si="0"/>
        <v>45347</v>
      </c>
      <c r="AJ10" s="151">
        <f t="shared" si="0"/>
        <v>45348</v>
      </c>
      <c r="AK10" s="152">
        <f t="shared" si="0"/>
        <v>45349</v>
      </c>
      <c r="AL10" s="152">
        <f t="shared" si="0"/>
        <v>45350</v>
      </c>
      <c r="AM10" s="152">
        <f t="shared" si="0"/>
        <v>45351</v>
      </c>
      <c r="AN10" s="152">
        <f t="shared" si="0"/>
        <v>45352</v>
      </c>
      <c r="AO10" s="152">
        <f t="shared" si="0"/>
        <v>45353</v>
      </c>
      <c r="AP10" s="153">
        <f t="shared" si="0"/>
        <v>45354</v>
      </c>
      <c r="AQ10" s="151">
        <f t="shared" si="0"/>
        <v>45355</v>
      </c>
      <c r="AR10" s="152">
        <f t="shared" si="0"/>
        <v>45356</v>
      </c>
      <c r="AS10" s="152">
        <f t="shared" si="0"/>
        <v>45357</v>
      </c>
      <c r="AT10" s="152">
        <f t="shared" si="0"/>
        <v>45358</v>
      </c>
      <c r="AU10" s="152">
        <f t="shared" si="0"/>
        <v>45359</v>
      </c>
      <c r="AV10" s="152">
        <f t="shared" si="0"/>
        <v>45360</v>
      </c>
      <c r="AW10" s="153">
        <f t="shared" si="0"/>
        <v>45361</v>
      </c>
      <c r="AX10" s="151">
        <f t="shared" si="0"/>
        <v>45362</v>
      </c>
      <c r="AY10" s="152">
        <f t="shared" si="0"/>
        <v>45363</v>
      </c>
      <c r="AZ10" s="152">
        <f t="shared" si="0"/>
        <v>45364</v>
      </c>
      <c r="BA10" s="152">
        <f t="shared" si="0"/>
        <v>45365</v>
      </c>
      <c r="BB10" s="152">
        <f t="shared" si="0"/>
        <v>45366</v>
      </c>
      <c r="BC10" s="152">
        <f t="shared" si="0"/>
        <v>45367</v>
      </c>
      <c r="BD10" s="153">
        <f t="shared" si="0"/>
        <v>45368</v>
      </c>
      <c r="BE10" s="151">
        <f t="shared" si="0"/>
        <v>45369</v>
      </c>
      <c r="BF10" s="152">
        <f t="shared" si="0"/>
        <v>45370</v>
      </c>
      <c r="BG10" s="152">
        <f t="shared" si="0"/>
        <v>45371</v>
      </c>
      <c r="BH10" s="152">
        <f t="shared" si="0"/>
        <v>45372</v>
      </c>
      <c r="BI10" s="152">
        <f t="shared" si="0"/>
        <v>45373</v>
      </c>
      <c r="BJ10" s="152">
        <f t="shared" si="0"/>
        <v>45374</v>
      </c>
      <c r="BK10" s="153">
        <f t="shared" si="0"/>
        <v>45375</v>
      </c>
      <c r="BL10" s="151">
        <f t="shared" si="0"/>
        <v>45376</v>
      </c>
      <c r="BM10" s="152">
        <f t="shared" si="0"/>
        <v>45377</v>
      </c>
      <c r="BN10" s="152">
        <f t="shared" si="0"/>
        <v>45378</v>
      </c>
      <c r="BO10" s="152">
        <f t="shared" si="0"/>
        <v>45379</v>
      </c>
      <c r="BP10" s="152">
        <f t="shared" si="0"/>
        <v>45380</v>
      </c>
      <c r="BQ10" s="152">
        <f t="shared" si="0"/>
        <v>45381</v>
      </c>
      <c r="BR10" s="154">
        <f t="shared" si="0"/>
        <v>45382</v>
      </c>
    </row>
    <row r="11" spans="1:70" ht="39.950000000000003" customHeight="1" thickBot="1">
      <c r="A11" s="155" t="s">
        <v>22</v>
      </c>
      <c r="B11" s="155" t="s">
        <v>23</v>
      </c>
      <c r="C11" s="156" t="s">
        <v>33</v>
      </c>
      <c r="D11" s="156" t="s">
        <v>91</v>
      </c>
      <c r="E11" s="156" t="s">
        <v>32</v>
      </c>
      <c r="F11" s="157" t="s">
        <v>34</v>
      </c>
      <c r="G11" s="157" t="s">
        <v>35</v>
      </c>
      <c r="H11" s="157" t="s">
        <v>21</v>
      </c>
      <c r="I11" s="155" t="s">
        <v>36</v>
      </c>
      <c r="J11" s="155" t="s">
        <v>37</v>
      </c>
      <c r="K11" s="158" t="s">
        <v>38</v>
      </c>
      <c r="L11" s="157" t="s">
        <v>27</v>
      </c>
      <c r="M11" s="157" t="s">
        <v>39</v>
      </c>
      <c r="N11" s="157"/>
      <c r="O11" s="159" t="str">
        <f>CHOOSE(WEEKDAY(O10,1),"D","L","M","W","J","V","S")</f>
        <v>L</v>
      </c>
      <c r="P11" s="160" t="str">
        <f t="shared" ref="P11:U11" si="1">CHOOSE(WEEKDAY(P10,1),"D","L","M","W","J","V","S")</f>
        <v>M</v>
      </c>
      <c r="Q11" s="160" t="str">
        <f t="shared" si="1"/>
        <v>W</v>
      </c>
      <c r="R11" s="160" t="str">
        <f t="shared" si="1"/>
        <v>J</v>
      </c>
      <c r="S11" s="160" t="str">
        <f t="shared" si="1"/>
        <v>V</v>
      </c>
      <c r="T11" s="160" t="str">
        <f t="shared" si="1"/>
        <v>S</v>
      </c>
      <c r="U11" s="161" t="str">
        <f t="shared" si="1"/>
        <v>D</v>
      </c>
      <c r="V11" s="159" t="str">
        <f>CHOOSE(WEEKDAY(V10,1),"D","L","M","W","J","V","S")</f>
        <v>L</v>
      </c>
      <c r="W11" s="160" t="str">
        <f t="shared" ref="W11" si="2">CHOOSE(WEEKDAY(W10,1),"D","L","M","W","J","V","S")</f>
        <v>M</v>
      </c>
      <c r="X11" s="160" t="str">
        <f t="shared" ref="X11" si="3">CHOOSE(WEEKDAY(X10,1),"D","L","M","W","J","V","S")</f>
        <v>W</v>
      </c>
      <c r="Y11" s="160" t="str">
        <f t="shared" ref="Y11" si="4">CHOOSE(WEEKDAY(Y10,1),"D","L","M","W","J","V","S")</f>
        <v>J</v>
      </c>
      <c r="Z11" s="160" t="str">
        <f t="shared" ref="Z11" si="5">CHOOSE(WEEKDAY(Z10,1),"D","L","M","W","J","V","S")</f>
        <v>V</v>
      </c>
      <c r="AA11" s="160" t="str">
        <f t="shared" ref="AA11" si="6">CHOOSE(WEEKDAY(AA10,1),"D","L","M","W","J","V","S")</f>
        <v>S</v>
      </c>
      <c r="AB11" s="161" t="str">
        <f t="shared" ref="AB11" si="7">CHOOSE(WEEKDAY(AB10,1),"D","L","M","W","J","V","S")</f>
        <v>D</v>
      </c>
      <c r="AC11" s="159" t="str">
        <f>CHOOSE(WEEKDAY(AC10,1),"D","L","M","W","J","V","S")</f>
        <v>L</v>
      </c>
      <c r="AD11" s="160" t="str">
        <f t="shared" ref="AD11" si="8">CHOOSE(WEEKDAY(AD10,1),"D","L","M","W","J","V","S")</f>
        <v>M</v>
      </c>
      <c r="AE11" s="160" t="str">
        <f t="shared" ref="AE11" si="9">CHOOSE(WEEKDAY(AE10,1),"D","L","M","W","J","V","S")</f>
        <v>W</v>
      </c>
      <c r="AF11" s="160" t="str">
        <f t="shared" ref="AF11" si="10">CHOOSE(WEEKDAY(AF10,1),"D","L","M","W","J","V","S")</f>
        <v>J</v>
      </c>
      <c r="AG11" s="160" t="str">
        <f t="shared" ref="AG11" si="11">CHOOSE(WEEKDAY(AG10,1),"D","L","M","W","J","V","S")</f>
        <v>V</v>
      </c>
      <c r="AH11" s="160" t="str">
        <f t="shared" ref="AH11" si="12">CHOOSE(WEEKDAY(AH10,1),"D","L","M","W","J","V","S")</f>
        <v>S</v>
      </c>
      <c r="AI11" s="161" t="str">
        <f t="shared" ref="AI11" si="13">CHOOSE(WEEKDAY(AI10,1),"D","L","M","W","J","V","S")</f>
        <v>D</v>
      </c>
      <c r="AJ11" s="159" t="str">
        <f>CHOOSE(WEEKDAY(AJ10,1),"D","L","M","W","J","V","S")</f>
        <v>L</v>
      </c>
      <c r="AK11" s="160" t="str">
        <f t="shared" ref="AK11" si="14">CHOOSE(WEEKDAY(AK10,1),"D","L","M","W","J","V","S")</f>
        <v>M</v>
      </c>
      <c r="AL11" s="160" t="str">
        <f t="shared" ref="AL11" si="15">CHOOSE(WEEKDAY(AL10,1),"D","L","M","W","J","V","S")</f>
        <v>W</v>
      </c>
      <c r="AM11" s="160" t="str">
        <f t="shared" ref="AM11" si="16">CHOOSE(WEEKDAY(AM10,1),"D","L","M","W","J","V","S")</f>
        <v>J</v>
      </c>
      <c r="AN11" s="160" t="str">
        <f t="shared" ref="AN11" si="17">CHOOSE(WEEKDAY(AN10,1),"D","L","M","W","J","V","S")</f>
        <v>V</v>
      </c>
      <c r="AO11" s="160" t="str">
        <f t="shared" ref="AO11" si="18">CHOOSE(WEEKDAY(AO10,1),"D","L","M","W","J","V","S")</f>
        <v>S</v>
      </c>
      <c r="AP11" s="161" t="str">
        <f t="shared" ref="AP11" si="19">CHOOSE(WEEKDAY(AP10,1),"D","L","M","W","J","V","S")</f>
        <v>D</v>
      </c>
      <c r="AQ11" s="159" t="str">
        <f>CHOOSE(WEEKDAY(AQ10,1),"D","L","M","W","J","V","S")</f>
        <v>L</v>
      </c>
      <c r="AR11" s="160" t="str">
        <f t="shared" ref="AR11" si="20">CHOOSE(WEEKDAY(AR10,1),"D","L","M","W","J","V","S")</f>
        <v>M</v>
      </c>
      <c r="AS11" s="160" t="str">
        <f t="shared" ref="AS11" si="21">CHOOSE(WEEKDAY(AS10,1),"D","L","M","W","J","V","S")</f>
        <v>W</v>
      </c>
      <c r="AT11" s="160" t="str">
        <f t="shared" ref="AT11" si="22">CHOOSE(WEEKDAY(AT10,1),"D","L","M","W","J","V","S")</f>
        <v>J</v>
      </c>
      <c r="AU11" s="160" t="str">
        <f t="shared" ref="AU11" si="23">CHOOSE(WEEKDAY(AU10,1),"D","L","M","W","J","V","S")</f>
        <v>V</v>
      </c>
      <c r="AV11" s="160" t="str">
        <f t="shared" ref="AV11" si="24">CHOOSE(WEEKDAY(AV10,1),"D","L","M","W","J","V","S")</f>
        <v>S</v>
      </c>
      <c r="AW11" s="161" t="str">
        <f t="shared" ref="AW11" si="25">CHOOSE(WEEKDAY(AW10,1),"D","L","M","W","J","V","S")</f>
        <v>D</v>
      </c>
      <c r="AX11" s="159" t="str">
        <f>CHOOSE(WEEKDAY(AX10,1),"D","L","M","W","J","V","S")</f>
        <v>L</v>
      </c>
      <c r="AY11" s="160" t="str">
        <f t="shared" ref="AY11" si="26">CHOOSE(WEEKDAY(AY10,1),"D","L","M","W","J","V","S")</f>
        <v>M</v>
      </c>
      <c r="AZ11" s="160" t="str">
        <f t="shared" ref="AZ11" si="27">CHOOSE(WEEKDAY(AZ10,1),"D","L","M","W","J","V","S")</f>
        <v>W</v>
      </c>
      <c r="BA11" s="160" t="str">
        <f t="shared" ref="BA11" si="28">CHOOSE(WEEKDAY(BA10,1),"D","L","M","W","J","V","S")</f>
        <v>J</v>
      </c>
      <c r="BB11" s="160" t="str">
        <f t="shared" ref="BB11" si="29">CHOOSE(WEEKDAY(BB10,1),"D","L","M","W","J","V","S")</f>
        <v>V</v>
      </c>
      <c r="BC11" s="160" t="str">
        <f t="shared" ref="BC11" si="30">CHOOSE(WEEKDAY(BC10,1),"D","L","M","W","J","V","S")</f>
        <v>S</v>
      </c>
      <c r="BD11" s="161" t="str">
        <f t="shared" ref="BD11" si="31">CHOOSE(WEEKDAY(BD10,1),"D","L","M","W","J","V","S")</f>
        <v>D</v>
      </c>
      <c r="BE11" s="159" t="str">
        <f>CHOOSE(WEEKDAY(BE10,1),"D","L","M","W","J","V","S")</f>
        <v>L</v>
      </c>
      <c r="BF11" s="160" t="str">
        <f t="shared" ref="BF11" si="32">CHOOSE(WEEKDAY(BF10,1),"D","L","M","W","J","V","S")</f>
        <v>M</v>
      </c>
      <c r="BG11" s="160" t="str">
        <f t="shared" ref="BG11" si="33">CHOOSE(WEEKDAY(BG10,1),"D","L","M","W","J","V","S")</f>
        <v>W</v>
      </c>
      <c r="BH11" s="160" t="str">
        <f t="shared" ref="BH11" si="34">CHOOSE(WEEKDAY(BH10,1),"D","L","M","W","J","V","S")</f>
        <v>J</v>
      </c>
      <c r="BI11" s="160" t="str">
        <f t="shared" ref="BI11" si="35">CHOOSE(WEEKDAY(BI10,1),"D","L","M","W","J","V","S")</f>
        <v>V</v>
      </c>
      <c r="BJ11" s="160" t="str">
        <f t="shared" ref="BJ11" si="36">CHOOSE(WEEKDAY(BJ10,1),"D","L","M","W","J","V","S")</f>
        <v>S</v>
      </c>
      <c r="BK11" s="161" t="str">
        <f t="shared" ref="BK11" si="37">CHOOSE(WEEKDAY(BK10,1),"D","L","M","W","J","V","S")</f>
        <v>D</v>
      </c>
      <c r="BL11" s="159" t="str">
        <f>CHOOSE(WEEKDAY(BL10,1),"D","L","M","W","J","V","S")</f>
        <v>L</v>
      </c>
      <c r="BM11" s="160" t="str">
        <f t="shared" ref="BM11" si="38">CHOOSE(WEEKDAY(BM10,1),"D","L","M","W","J","V","S")</f>
        <v>M</v>
      </c>
      <c r="BN11" s="160" t="str">
        <f t="shared" ref="BN11" si="39">CHOOSE(WEEKDAY(BN10,1),"D","L","M","W","J","V","S")</f>
        <v>W</v>
      </c>
      <c r="BO11" s="160" t="str">
        <f t="shared" ref="BO11" si="40">CHOOSE(WEEKDAY(BO10,1),"D","L","M","W","J","V","S")</f>
        <v>J</v>
      </c>
      <c r="BP11" s="160" t="str">
        <f t="shared" ref="BP11" si="41">CHOOSE(WEEKDAY(BP10,1),"D","L","M","W","J","V","S")</f>
        <v>V</v>
      </c>
      <c r="BQ11" s="160" t="str">
        <f t="shared" ref="BQ11" si="42">CHOOSE(WEEKDAY(BQ10,1),"D","L","M","W","J","V","S")</f>
        <v>S</v>
      </c>
      <c r="BR11" s="162" t="str">
        <f t="shared" ref="BR11" si="43">CHOOSE(WEEKDAY(BR10,1),"D","L","M","W","J","V","S")</f>
        <v>D</v>
      </c>
    </row>
    <row r="12" spans="1:70" s="74" customFormat="1" ht="30" customHeight="1" thickBot="1">
      <c r="A12" s="82" t="str">
        <f>IF(ISERROR(VALUE(SUBSTITUTE(prevWBS,".",""))),"1",IF(ISERROR(FIND("`",SUBSTITUTE(prevWBS,".","`",1))),TEXT(VALUE(prevWBS)+1,"#"),TEXT(VALUE(LEFT(prevWBS,FIND("`",SUBSTITUTE(prevWBS,".","`",1))-1))+1,"#")))</f>
        <v>1</v>
      </c>
      <c r="B12" s="163" t="s">
        <v>28</v>
      </c>
      <c r="C12" s="164" t="s">
        <v>28</v>
      </c>
      <c r="D12" s="164" t="s">
        <v>28</v>
      </c>
      <c r="E12" s="164" t="s">
        <v>28</v>
      </c>
      <c r="F12" s="164"/>
      <c r="G12" s="164"/>
      <c r="H12" s="165"/>
      <c r="I12" s="166"/>
      <c r="J12" s="166" t="str">
        <f>IF(ISBLANK(I12)," - ",IF(K12=0,I12,I12+K12-1))</f>
        <v xml:space="preserve"> - </v>
      </c>
      <c r="K12" s="167"/>
      <c r="L12" s="168"/>
      <c r="M12" s="169" t="str">
        <f t="shared" ref="M12:M32" si="44">IF(OR(J12=0,I12=0)," - ",NETWORKDAYS(I12,J12))</f>
        <v xml:space="preserve"> - </v>
      </c>
      <c r="N12" s="170"/>
      <c r="O12" s="171"/>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3"/>
    </row>
    <row r="13" spans="1:70" s="36" customFormat="1" ht="30" customHeight="1">
      <c r="A13" s="174" t="str">
        <f t="shared" ref="A13:A24"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75" t="s">
        <v>292</v>
      </c>
      <c r="C13" s="176" t="s">
        <v>294</v>
      </c>
      <c r="D13" s="177">
        <v>240201530</v>
      </c>
      <c r="E13" s="176">
        <v>1</v>
      </c>
      <c r="F13" s="178" t="s">
        <v>293</v>
      </c>
      <c r="G13" s="176" t="s">
        <v>329</v>
      </c>
      <c r="H13" s="179"/>
      <c r="I13" s="180">
        <v>44965</v>
      </c>
      <c r="J13" s="181">
        <f t="shared" ref="J13" si="46">IF(ISBLANK(I13)," - ",IF(K13=0,I13,I13+K13-1))</f>
        <v>44979</v>
      </c>
      <c r="K13" s="182">
        <v>15</v>
      </c>
      <c r="L13" s="183">
        <v>1</v>
      </c>
      <c r="M13" s="184">
        <f t="shared" si="44"/>
        <v>11</v>
      </c>
      <c r="N13" s="185"/>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86"/>
    </row>
    <row r="14" spans="1:70" s="36" customFormat="1" ht="30" customHeight="1">
      <c r="A14" s="174" t="str">
        <f t="shared" si="45"/>
        <v>1.2</v>
      </c>
      <c r="B14" s="175" t="s">
        <v>289</v>
      </c>
      <c r="C14" s="176">
        <v>2</v>
      </c>
      <c r="D14" s="177">
        <v>240201528</v>
      </c>
      <c r="E14" s="176">
        <v>1234</v>
      </c>
      <c r="F14" s="178" t="s">
        <v>290</v>
      </c>
      <c r="G14" s="176" t="s">
        <v>330</v>
      </c>
      <c r="H14" s="179"/>
      <c r="I14" s="180">
        <v>45330</v>
      </c>
      <c r="J14" s="181">
        <f t="shared" ref="J14" si="47">IF(ISBLANK(I14)," - ",IF(K14=0,I14,I14+K14-1))</f>
        <v>45344</v>
      </c>
      <c r="K14" s="182">
        <v>15</v>
      </c>
      <c r="L14" s="183">
        <v>1</v>
      </c>
      <c r="M14" s="184">
        <f t="shared" ref="M14:M16" si="48">IF(OR(J14=0,I14=0)," - ",NETWORKDAYS(I14,J14))</f>
        <v>11</v>
      </c>
      <c r="N14" s="185"/>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86"/>
    </row>
    <row r="15" spans="1:70" s="36" customFormat="1" ht="30" customHeight="1">
      <c r="A15" s="174" t="str">
        <f t="shared" si="45"/>
        <v>1.3</v>
      </c>
      <c r="B15" s="187" t="s">
        <v>291</v>
      </c>
      <c r="C15" s="176">
        <v>2</v>
      </c>
      <c r="D15" s="177">
        <v>220201501</v>
      </c>
      <c r="E15" s="176">
        <v>1234</v>
      </c>
      <c r="F15" s="178" t="s">
        <v>295</v>
      </c>
      <c r="G15" s="176" t="s">
        <v>331</v>
      </c>
      <c r="H15" s="179"/>
      <c r="I15" s="180">
        <v>45019</v>
      </c>
      <c r="J15" s="181">
        <v>45100</v>
      </c>
      <c r="K15" s="182">
        <v>0</v>
      </c>
      <c r="L15" s="183">
        <v>1</v>
      </c>
      <c r="M15" s="184">
        <f t="shared" si="48"/>
        <v>60</v>
      </c>
      <c r="N15" s="185"/>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86"/>
    </row>
    <row r="16" spans="1:70" s="36" customFormat="1" ht="30" customHeight="1">
      <c r="A16" s="174" t="str">
        <f t="shared" si="45"/>
        <v>1.4</v>
      </c>
      <c r="B16" s="187" t="s">
        <v>296</v>
      </c>
      <c r="C16" s="176">
        <v>5</v>
      </c>
      <c r="D16" s="177">
        <v>220501046</v>
      </c>
      <c r="E16" s="176">
        <v>1234</v>
      </c>
      <c r="F16" s="178" t="s">
        <v>297</v>
      </c>
      <c r="G16" s="176" t="s">
        <v>332</v>
      </c>
      <c r="H16" s="179"/>
      <c r="I16" s="180">
        <v>45327</v>
      </c>
      <c r="J16" s="181">
        <v>45380</v>
      </c>
      <c r="K16" s="182">
        <v>0</v>
      </c>
      <c r="L16" s="183">
        <v>1</v>
      </c>
      <c r="M16" s="184">
        <f t="shared" si="48"/>
        <v>40</v>
      </c>
      <c r="N16" s="188"/>
      <c r="O16" s="189"/>
      <c r="P16" s="190"/>
      <c r="Q16" s="191"/>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90"/>
      <c r="BB16" s="190"/>
      <c r="BC16" s="190"/>
      <c r="BD16" s="190"/>
      <c r="BE16" s="190"/>
      <c r="BF16" s="190"/>
      <c r="BG16" s="190"/>
      <c r="BH16" s="190"/>
      <c r="BI16" s="190"/>
      <c r="BJ16" s="190"/>
      <c r="BK16" s="190"/>
      <c r="BL16" s="190"/>
      <c r="BM16" s="190"/>
      <c r="BN16" s="190"/>
      <c r="BO16" s="190"/>
      <c r="BP16" s="190"/>
      <c r="BQ16" s="190"/>
      <c r="BR16" s="192"/>
    </row>
    <row r="17" spans="1:70" s="36" customFormat="1" ht="30" customHeight="1" thickBot="1">
      <c r="A17" s="174" t="str">
        <f t="shared" si="45"/>
        <v>1.5</v>
      </c>
      <c r="B17" s="187" t="s">
        <v>99</v>
      </c>
      <c r="C17" s="176">
        <v>1</v>
      </c>
      <c r="D17" s="177">
        <v>220501096</v>
      </c>
      <c r="E17" s="176">
        <v>1</v>
      </c>
      <c r="F17" s="178" t="s">
        <v>299</v>
      </c>
      <c r="G17" s="176" t="s">
        <v>333</v>
      </c>
      <c r="H17" s="179"/>
      <c r="I17" s="180">
        <v>44935</v>
      </c>
      <c r="J17" s="181">
        <v>45009</v>
      </c>
      <c r="K17" s="182">
        <v>0</v>
      </c>
      <c r="L17" s="183">
        <v>1</v>
      </c>
      <c r="M17" s="184">
        <f t="shared" ref="M17" si="49">IF(OR(J17=0,I17=0)," - ",NETWORKDAYS(I17,J17))</f>
        <v>55</v>
      </c>
      <c r="N17" s="185"/>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86"/>
    </row>
    <row r="18" spans="1:70" s="75" customFormat="1" ht="30" customHeight="1" thickBot="1">
      <c r="A18" s="193" t="str">
        <f>IF(ISERROR(VALUE(SUBSTITUTE(prevWBS,".",""))),"1",IF(ISERROR(FIND("`",SUBSTITUTE(prevWBS,".","`",1))),TEXT(VALUE(prevWBS)+1,"#"),TEXT(VALUE(LEFT(prevWBS,FIND("`",SUBSTITUTE(prevWBS,".","`",1))-1))+1,"#")))</f>
        <v>2</v>
      </c>
      <c r="B18" s="194" t="s">
        <v>29</v>
      </c>
      <c r="C18" s="195" t="s">
        <v>29</v>
      </c>
      <c r="D18" s="195" t="s">
        <v>29</v>
      </c>
      <c r="E18" s="195" t="s">
        <v>29</v>
      </c>
      <c r="F18" s="196"/>
      <c r="G18" s="197"/>
      <c r="H18" s="197"/>
      <c r="I18" s="198"/>
      <c r="J18" s="198" t="str">
        <f t="shared" ref="J18:J32" si="50">IF(ISBLANK(I18)," - ",IF(K18=0,I18,I18+K18-1))</f>
        <v xml:space="preserve"> - </v>
      </c>
      <c r="K18" s="199"/>
      <c r="L18" s="200"/>
      <c r="M18" s="201" t="str">
        <f t="shared" si="44"/>
        <v xml:space="preserve"> - </v>
      </c>
      <c r="N18" s="201"/>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202"/>
      <c r="BO18" s="202"/>
      <c r="BP18" s="202"/>
      <c r="BQ18" s="202"/>
      <c r="BR18" s="203"/>
    </row>
    <row r="19" spans="1:70" s="36" customFormat="1" ht="30" customHeight="1">
      <c r="A19" s="174" t="str">
        <f t="shared" si="45"/>
        <v>2.1</v>
      </c>
      <c r="B19" s="204" t="s">
        <v>314</v>
      </c>
      <c r="C19" s="176">
        <v>1</v>
      </c>
      <c r="D19" s="177">
        <v>220501096</v>
      </c>
      <c r="E19" s="176">
        <v>1</v>
      </c>
      <c r="F19" s="178" t="s">
        <v>298</v>
      </c>
      <c r="G19" s="176" t="s">
        <v>329</v>
      </c>
      <c r="H19" s="179"/>
      <c r="I19" s="180">
        <v>44935</v>
      </c>
      <c r="J19" s="181">
        <v>45009</v>
      </c>
      <c r="K19" s="182">
        <f>J19-I19</f>
        <v>74</v>
      </c>
      <c r="L19" s="183">
        <v>1</v>
      </c>
      <c r="M19" s="184">
        <f t="shared" si="44"/>
        <v>55</v>
      </c>
      <c r="N19" s="188"/>
      <c r="O19" s="189"/>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c r="BN19" s="190"/>
      <c r="BO19" s="190"/>
      <c r="BP19" s="190"/>
      <c r="BQ19" s="190"/>
      <c r="BR19" s="192"/>
    </row>
    <row r="20" spans="1:70" s="36" customFormat="1" ht="30" customHeight="1">
      <c r="A20" s="174" t="str">
        <f t="shared" si="45"/>
        <v>2.2</v>
      </c>
      <c r="B20" s="187" t="s">
        <v>312</v>
      </c>
      <c r="C20" s="176">
        <v>5</v>
      </c>
      <c r="D20" s="177">
        <v>220501096</v>
      </c>
      <c r="E20" s="176">
        <v>4</v>
      </c>
      <c r="F20" s="178" t="s">
        <v>313</v>
      </c>
      <c r="G20" s="176" t="s">
        <v>330</v>
      </c>
      <c r="H20" s="179"/>
      <c r="I20" s="180">
        <v>45327</v>
      </c>
      <c r="J20" s="181">
        <v>45380</v>
      </c>
      <c r="K20" s="182">
        <f t="shared" ref="K20:K24" si="51">J20-I20</f>
        <v>53</v>
      </c>
      <c r="L20" s="183">
        <v>1</v>
      </c>
      <c r="M20" s="184">
        <f t="shared" si="44"/>
        <v>40</v>
      </c>
      <c r="N20" s="188"/>
      <c r="O20" s="189"/>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2"/>
    </row>
    <row r="21" spans="1:70" s="36" customFormat="1" ht="30" customHeight="1">
      <c r="A21" s="174" t="str">
        <f t="shared" si="45"/>
        <v>2.3</v>
      </c>
      <c r="B21" s="187" t="s">
        <v>316</v>
      </c>
      <c r="C21" s="176">
        <v>5</v>
      </c>
      <c r="D21" s="177">
        <v>220501097</v>
      </c>
      <c r="E21" s="176">
        <v>1</v>
      </c>
      <c r="F21" s="178" t="s">
        <v>317</v>
      </c>
      <c r="G21" s="176" t="s">
        <v>331</v>
      </c>
      <c r="H21" s="179"/>
      <c r="I21" s="180">
        <v>45327</v>
      </c>
      <c r="J21" s="181">
        <v>45380</v>
      </c>
      <c r="K21" s="182">
        <f t="shared" si="51"/>
        <v>53</v>
      </c>
      <c r="L21" s="183">
        <v>0.5</v>
      </c>
      <c r="M21" s="184">
        <f t="shared" si="44"/>
        <v>40</v>
      </c>
      <c r="N21" s="188"/>
      <c r="O21" s="189"/>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190"/>
      <c r="BJ21" s="190"/>
      <c r="BK21" s="190"/>
      <c r="BL21" s="190"/>
      <c r="BM21" s="190"/>
      <c r="BN21" s="190"/>
      <c r="BO21" s="190"/>
      <c r="BP21" s="190"/>
      <c r="BQ21" s="190"/>
      <c r="BR21" s="192"/>
    </row>
    <row r="22" spans="1:70" s="36" customFormat="1" ht="30" customHeight="1">
      <c r="A22" s="174" t="str">
        <f t="shared" si="45"/>
        <v>2.4</v>
      </c>
      <c r="B22" s="187" t="s">
        <v>318</v>
      </c>
      <c r="C22" s="176">
        <v>4</v>
      </c>
      <c r="D22" s="177">
        <v>220501097</v>
      </c>
      <c r="E22" s="176">
        <v>1</v>
      </c>
      <c r="F22" s="178" t="s">
        <v>319</v>
      </c>
      <c r="G22" s="176" t="s">
        <v>332</v>
      </c>
      <c r="H22" s="179"/>
      <c r="I22" s="180">
        <v>45201</v>
      </c>
      <c r="J22" s="181">
        <v>45275</v>
      </c>
      <c r="K22" s="182">
        <f t="shared" si="51"/>
        <v>74</v>
      </c>
      <c r="L22" s="183">
        <v>0</v>
      </c>
      <c r="M22" s="184">
        <f t="shared" ref="M22:M23" si="52">IF(OR(J22=0,I22=0)," - ",NETWORKDAYS(I22,J22))</f>
        <v>55</v>
      </c>
      <c r="N22" s="188"/>
      <c r="O22" s="189"/>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c r="BO22" s="190"/>
      <c r="BP22" s="190"/>
      <c r="BQ22" s="190"/>
      <c r="BR22" s="192"/>
    </row>
    <row r="23" spans="1:70" s="36" customFormat="1" ht="30" customHeight="1">
      <c r="A23" s="174" t="str">
        <f t="shared" si="45"/>
        <v>2.5</v>
      </c>
      <c r="B23" s="187" t="s">
        <v>173</v>
      </c>
      <c r="C23" s="176">
        <v>5</v>
      </c>
      <c r="D23" s="177">
        <v>220501097</v>
      </c>
      <c r="E23" s="176">
        <v>3</v>
      </c>
      <c r="F23" s="178" t="s">
        <v>322</v>
      </c>
      <c r="G23" s="176" t="s">
        <v>333</v>
      </c>
      <c r="H23" s="179"/>
      <c r="I23" s="180">
        <v>45327</v>
      </c>
      <c r="J23" s="181">
        <v>45380</v>
      </c>
      <c r="K23" s="182">
        <f t="shared" si="51"/>
        <v>53</v>
      </c>
      <c r="L23" s="183">
        <v>1</v>
      </c>
      <c r="M23" s="184">
        <f t="shared" si="52"/>
        <v>40</v>
      </c>
      <c r="N23" s="188"/>
      <c r="O23" s="189"/>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190"/>
      <c r="BK23" s="190"/>
      <c r="BL23" s="190"/>
      <c r="BM23" s="190"/>
      <c r="BN23" s="190"/>
      <c r="BO23" s="190"/>
      <c r="BP23" s="190"/>
      <c r="BQ23" s="190"/>
      <c r="BR23" s="192"/>
    </row>
    <row r="24" spans="1:70" s="36" customFormat="1" ht="30" customHeight="1" thickBot="1">
      <c r="A24" s="174" t="str">
        <f t="shared" si="45"/>
        <v>2.6</v>
      </c>
      <c r="B24" s="178" t="s">
        <v>323</v>
      </c>
      <c r="C24" s="176">
        <v>5</v>
      </c>
      <c r="D24" s="177">
        <v>220501097</v>
      </c>
      <c r="E24" s="176">
        <v>3</v>
      </c>
      <c r="F24" s="178" t="s">
        <v>324</v>
      </c>
      <c r="G24" s="176" t="s">
        <v>333</v>
      </c>
      <c r="H24" s="179"/>
      <c r="I24" s="180">
        <v>45327</v>
      </c>
      <c r="J24" s="181">
        <v>45380</v>
      </c>
      <c r="K24" s="182">
        <f t="shared" si="51"/>
        <v>53</v>
      </c>
      <c r="L24" s="183">
        <v>0</v>
      </c>
      <c r="M24" s="184">
        <f t="shared" si="44"/>
        <v>40</v>
      </c>
      <c r="N24" s="188"/>
      <c r="O24" s="189"/>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2"/>
    </row>
    <row r="25" spans="1:70" s="76" customFormat="1" ht="30" customHeight="1" thickBot="1">
      <c r="A25" s="205" t="str">
        <f>IF(ISERROR(VALUE(SUBSTITUTE(prevWBS,".",""))),"1",IF(ISERROR(FIND("`",SUBSTITUTE(prevWBS,".","`",1))),TEXT(VALUE(prevWBS)+1,"#"),TEXT(VALUE(LEFT(prevWBS,FIND("`",SUBSTITUTE(prevWBS,".","`",1))-1))+1,"#")))</f>
        <v>3</v>
      </c>
      <c r="B25" s="194" t="s">
        <v>30</v>
      </c>
      <c r="C25" s="206" t="s">
        <v>30</v>
      </c>
      <c r="D25" s="206" t="s">
        <v>30</v>
      </c>
      <c r="E25" s="206" t="s">
        <v>30</v>
      </c>
      <c r="F25" s="207"/>
      <c r="G25" s="208"/>
      <c r="H25" s="208"/>
      <c r="I25" s="209"/>
      <c r="J25" s="209" t="str">
        <f t="shared" si="50"/>
        <v xml:space="preserve"> - </v>
      </c>
      <c r="K25" s="210"/>
      <c r="L25" s="211"/>
      <c r="M25" s="212" t="str">
        <f t="shared" si="44"/>
        <v xml:space="preserve"> - </v>
      </c>
      <c r="N25" s="212"/>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4"/>
    </row>
    <row r="26" spans="1:70" s="36" customFormat="1" ht="30" customHeight="1">
      <c r="A26" s="174" t="str">
        <f t="shared" ref="A26:A31" si="5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87" t="s">
        <v>300</v>
      </c>
      <c r="C26" s="176">
        <v>2</v>
      </c>
      <c r="D26" s="177">
        <v>220501096</v>
      </c>
      <c r="E26" s="176">
        <v>2</v>
      </c>
      <c r="F26" s="178" t="s">
        <v>302</v>
      </c>
      <c r="G26" s="176" t="s">
        <v>329</v>
      </c>
      <c r="H26" s="179"/>
      <c r="I26" s="180">
        <v>45019</v>
      </c>
      <c r="J26" s="181">
        <v>45100</v>
      </c>
      <c r="K26" s="182">
        <f>J26-I26</f>
        <v>81</v>
      </c>
      <c r="L26" s="183">
        <v>1</v>
      </c>
      <c r="M26" s="184">
        <f t="shared" si="44"/>
        <v>60</v>
      </c>
      <c r="N26" s="188"/>
      <c r="O26" s="189"/>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2"/>
    </row>
    <row r="27" spans="1:70" s="36" customFormat="1" ht="30" customHeight="1">
      <c r="A27" s="174" t="str">
        <f t="shared" si="53"/>
        <v>3.2</v>
      </c>
      <c r="B27" s="204" t="s">
        <v>301</v>
      </c>
      <c r="C27" s="176">
        <v>2</v>
      </c>
      <c r="D27" s="177">
        <v>220501096</v>
      </c>
      <c r="E27" s="176">
        <v>2</v>
      </c>
      <c r="F27" s="178" t="s">
        <v>304</v>
      </c>
      <c r="G27" s="176" t="s">
        <v>330</v>
      </c>
      <c r="H27" s="179"/>
      <c r="I27" s="180">
        <v>45019</v>
      </c>
      <c r="J27" s="181">
        <v>45100</v>
      </c>
      <c r="K27" s="182">
        <f t="shared" ref="K27:K31" si="54">J27-I27</f>
        <v>81</v>
      </c>
      <c r="L27" s="183">
        <v>1</v>
      </c>
      <c r="M27" s="184">
        <f t="shared" si="44"/>
        <v>60</v>
      </c>
      <c r="N27" s="188"/>
      <c r="O27" s="189"/>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2"/>
    </row>
    <row r="28" spans="1:70" s="36" customFormat="1" ht="30" customHeight="1">
      <c r="A28" s="174" t="str">
        <f t="shared" si="53"/>
        <v>3.3</v>
      </c>
      <c r="B28" s="187" t="s">
        <v>303</v>
      </c>
      <c r="C28" s="176">
        <v>2</v>
      </c>
      <c r="D28" s="177">
        <v>220501096</v>
      </c>
      <c r="E28" s="176">
        <v>2</v>
      </c>
      <c r="F28" s="178" t="s">
        <v>309</v>
      </c>
      <c r="G28" s="176" t="s">
        <v>331</v>
      </c>
      <c r="H28" s="179"/>
      <c r="I28" s="180">
        <v>45019</v>
      </c>
      <c r="J28" s="181">
        <v>45100</v>
      </c>
      <c r="K28" s="182">
        <f t="shared" si="54"/>
        <v>81</v>
      </c>
      <c r="L28" s="183">
        <v>1</v>
      </c>
      <c r="M28" s="184">
        <f t="shared" si="44"/>
        <v>60</v>
      </c>
      <c r="N28" s="188"/>
      <c r="O28" s="189"/>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2"/>
    </row>
    <row r="29" spans="1:70" s="36" customFormat="1" ht="30" customHeight="1">
      <c r="A29" s="174" t="str">
        <f t="shared" si="53"/>
        <v>3.4</v>
      </c>
      <c r="B29" s="187" t="s">
        <v>307</v>
      </c>
      <c r="C29" s="176">
        <v>4</v>
      </c>
      <c r="D29" s="177">
        <v>220501096</v>
      </c>
      <c r="E29" s="176">
        <v>3</v>
      </c>
      <c r="F29" s="178" t="s">
        <v>308</v>
      </c>
      <c r="G29" s="176" t="s">
        <v>332</v>
      </c>
      <c r="H29" s="179"/>
      <c r="I29" s="180">
        <v>45201</v>
      </c>
      <c r="J29" s="181">
        <v>45275</v>
      </c>
      <c r="K29" s="182">
        <f t="shared" si="54"/>
        <v>74</v>
      </c>
      <c r="L29" s="183">
        <v>0.95</v>
      </c>
      <c r="M29" s="184">
        <f t="shared" ref="M29" si="55">IF(OR(J29=0,I29=0)," - ",NETWORKDAYS(I29,J29))</f>
        <v>55</v>
      </c>
      <c r="N29" s="188"/>
      <c r="O29" s="189"/>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190"/>
      <c r="BO29" s="190"/>
      <c r="BP29" s="190"/>
      <c r="BQ29" s="190"/>
      <c r="BR29" s="192"/>
    </row>
    <row r="30" spans="1:70" s="36" customFormat="1" ht="30" customHeight="1">
      <c r="A30" s="174" t="str">
        <f t="shared" si="53"/>
        <v>3.5</v>
      </c>
      <c r="B30" s="187" t="s">
        <v>134</v>
      </c>
      <c r="C30" s="176">
        <v>4</v>
      </c>
      <c r="D30" s="177">
        <v>220501096</v>
      </c>
      <c r="E30" s="176">
        <v>3</v>
      </c>
      <c r="F30" s="178" t="s">
        <v>321</v>
      </c>
      <c r="G30" s="176" t="s">
        <v>333</v>
      </c>
      <c r="H30" s="179"/>
      <c r="I30" s="180">
        <v>45201</v>
      </c>
      <c r="J30" s="181">
        <v>45275</v>
      </c>
      <c r="K30" s="182">
        <f t="shared" si="54"/>
        <v>74</v>
      </c>
      <c r="L30" s="183">
        <v>0.95</v>
      </c>
      <c r="M30" s="184">
        <f t="shared" si="44"/>
        <v>55</v>
      </c>
      <c r="N30" s="188"/>
      <c r="O30" s="189"/>
      <c r="P30" s="190"/>
      <c r="Q30" s="190"/>
      <c r="R30" s="190"/>
      <c r="S30" s="190"/>
      <c r="T30" s="190"/>
      <c r="U30" s="190"/>
      <c r="V30" s="190"/>
      <c r="W30" s="190"/>
      <c r="X30" s="190"/>
      <c r="Y30" s="190"/>
      <c r="Z30" s="190"/>
      <c r="AA30" s="190"/>
      <c r="AB30" s="190"/>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190"/>
      <c r="BO30" s="190"/>
      <c r="BP30" s="190"/>
      <c r="BQ30" s="190"/>
      <c r="BR30" s="192"/>
    </row>
    <row r="31" spans="1:70" s="36" customFormat="1" ht="30" customHeight="1" thickBot="1">
      <c r="A31" s="174" t="str">
        <f t="shared" si="53"/>
        <v>3.6</v>
      </c>
      <c r="B31" s="187" t="s">
        <v>164</v>
      </c>
      <c r="C31" s="176">
        <v>5</v>
      </c>
      <c r="D31" s="177">
        <v>220501097</v>
      </c>
      <c r="E31" s="176">
        <v>2</v>
      </c>
      <c r="F31" s="178" t="s">
        <v>320</v>
      </c>
      <c r="G31" s="176" t="s">
        <v>329</v>
      </c>
      <c r="H31" s="179"/>
      <c r="I31" s="180">
        <v>45327</v>
      </c>
      <c r="J31" s="181">
        <v>45380</v>
      </c>
      <c r="K31" s="182">
        <f t="shared" si="54"/>
        <v>53</v>
      </c>
      <c r="L31" s="183">
        <v>1</v>
      </c>
      <c r="M31" s="184">
        <f t="shared" ref="M31" si="56">IF(OR(J31=0,I31=0)," - ",NETWORKDAYS(I31,J31))</f>
        <v>40</v>
      </c>
      <c r="N31" s="188"/>
      <c r="O31" s="189"/>
      <c r="P31" s="190"/>
      <c r="Q31" s="190"/>
      <c r="R31" s="190"/>
      <c r="S31" s="190"/>
      <c r="T31" s="190"/>
      <c r="U31" s="190"/>
      <c r="V31" s="190"/>
      <c r="W31" s="190"/>
      <c r="X31" s="190"/>
      <c r="Y31" s="190"/>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c r="BQ31" s="190"/>
      <c r="BR31" s="192"/>
    </row>
    <row r="32" spans="1:70" s="76" customFormat="1" ht="30" customHeight="1" thickBot="1">
      <c r="A32" s="205" t="str">
        <f>IF(ISERROR(VALUE(SUBSTITUTE(prevWBS,".",""))),"1",IF(ISERROR(FIND("`",SUBSTITUTE(prevWBS,".","`",1))),TEXT(VALUE(prevWBS)+1,"#"),TEXT(VALUE(LEFT(prevWBS,FIND("`",SUBSTITUTE(prevWBS,".","`",1))-1))+1,"#")))</f>
        <v>4</v>
      </c>
      <c r="B32" s="194" t="s">
        <v>31</v>
      </c>
      <c r="C32" s="206" t="s">
        <v>31</v>
      </c>
      <c r="D32" s="206" t="s">
        <v>31</v>
      </c>
      <c r="E32" s="206" t="s">
        <v>31</v>
      </c>
      <c r="F32" s="207"/>
      <c r="G32" s="208"/>
      <c r="H32" s="208"/>
      <c r="I32" s="209"/>
      <c r="J32" s="209" t="str">
        <f t="shared" si="50"/>
        <v xml:space="preserve"> - </v>
      </c>
      <c r="K32" s="210"/>
      <c r="L32" s="211"/>
      <c r="M32" s="212" t="str">
        <f t="shared" si="44"/>
        <v xml:space="preserve"> - </v>
      </c>
      <c r="N32" s="212"/>
      <c r="O32" s="213"/>
      <c r="P32" s="213"/>
      <c r="Q32" s="213"/>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4"/>
    </row>
    <row r="33" spans="1:70" s="36" customFormat="1" ht="30" customHeight="1" thickBot="1">
      <c r="A33" s="215" t="str">
        <f t="shared" ref="A33:A34"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216" t="s">
        <v>315</v>
      </c>
      <c r="C33" s="217">
        <v>5</v>
      </c>
      <c r="D33" s="177">
        <v>220501096</v>
      </c>
      <c r="E33" s="217">
        <v>4</v>
      </c>
      <c r="F33" s="218" t="s">
        <v>311</v>
      </c>
      <c r="G33" s="176" t="s">
        <v>330</v>
      </c>
      <c r="H33" s="219"/>
      <c r="I33" s="180">
        <v>45327</v>
      </c>
      <c r="J33" s="181">
        <v>45380</v>
      </c>
      <c r="K33" s="220">
        <f>J33-I33</f>
        <v>53</v>
      </c>
      <c r="L33" s="221">
        <v>1</v>
      </c>
      <c r="M33" s="222">
        <f t="shared" ref="M33" si="58">IF(OR(J33=0,I33=0)," - ",NETWORKDAYS(I33,J33))</f>
        <v>40</v>
      </c>
      <c r="N33" s="223"/>
      <c r="O33" s="189"/>
      <c r="P33" s="190"/>
      <c r="Q33" s="190"/>
      <c r="R33" s="190"/>
      <c r="S33" s="190"/>
      <c r="T33" s="190"/>
      <c r="U33" s="190"/>
      <c r="V33" s="190"/>
      <c r="W33" s="190"/>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190"/>
      <c r="AT33" s="190"/>
      <c r="AU33" s="190"/>
      <c r="AV33" s="190"/>
      <c r="AW33" s="190"/>
      <c r="AX33" s="190"/>
      <c r="AY33" s="190"/>
      <c r="AZ33" s="190"/>
      <c r="BA33" s="190"/>
      <c r="BB33" s="190"/>
      <c r="BC33" s="190"/>
      <c r="BD33" s="190"/>
      <c r="BE33" s="190"/>
      <c r="BF33" s="190"/>
      <c r="BG33" s="190"/>
      <c r="BH33" s="190"/>
      <c r="BI33" s="190"/>
      <c r="BJ33" s="190"/>
      <c r="BK33" s="190"/>
      <c r="BL33" s="190"/>
      <c r="BM33" s="190"/>
      <c r="BN33" s="190"/>
      <c r="BO33" s="190"/>
      <c r="BP33" s="190"/>
      <c r="BQ33" s="190"/>
      <c r="BR33" s="192"/>
    </row>
    <row r="34" spans="1:70" s="36" customFormat="1" ht="30" customHeight="1" thickBot="1">
      <c r="A34" s="174" t="str">
        <f t="shared" si="57"/>
        <v>4.2</v>
      </c>
      <c r="B34" s="187" t="s">
        <v>179</v>
      </c>
      <c r="C34" s="176">
        <v>5</v>
      </c>
      <c r="D34" s="177">
        <v>220501097</v>
      </c>
      <c r="E34" s="176">
        <v>4</v>
      </c>
      <c r="F34" s="178" t="s">
        <v>325</v>
      </c>
      <c r="G34" s="176" t="s">
        <v>331</v>
      </c>
      <c r="H34" s="179"/>
      <c r="I34" s="180">
        <v>45327</v>
      </c>
      <c r="J34" s="181">
        <v>45380</v>
      </c>
      <c r="K34" s="220">
        <f>J34-I34</f>
        <v>53</v>
      </c>
      <c r="L34" s="183">
        <v>1</v>
      </c>
      <c r="M34" s="184">
        <f t="shared" ref="M34" si="59">IF(OR(J34=0,I34=0)," - ",NETWORKDAYS(I34,J34))</f>
        <v>40</v>
      </c>
      <c r="N34" s="188"/>
      <c r="O34" s="189"/>
      <c r="P34" s="190"/>
      <c r="Q34" s="190"/>
      <c r="R34" s="190"/>
      <c r="S34" s="190"/>
      <c r="T34" s="190"/>
      <c r="U34" s="190"/>
      <c r="V34" s="190"/>
      <c r="W34" s="190"/>
      <c r="X34" s="190"/>
      <c r="Y34" s="190"/>
      <c r="Z34" s="190"/>
      <c r="AA34" s="190"/>
      <c r="AB34" s="190"/>
      <c r="AC34" s="190"/>
      <c r="AD34" s="190"/>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2"/>
    </row>
    <row r="35" spans="1:70" ht="5.0999999999999996" customHeight="1" thickBot="1">
      <c r="A35" s="70"/>
      <c r="B35" s="71"/>
      <c r="C35" s="72"/>
      <c r="D35" s="72"/>
      <c r="E35" s="72"/>
      <c r="F35" s="73"/>
      <c r="G35" s="72"/>
      <c r="H35" s="71"/>
      <c r="I35" s="72"/>
      <c r="J35" s="72"/>
      <c r="K35" s="72"/>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7"/>
    </row>
  </sheetData>
  <sheetProtection formatCells="0" formatColumns="0" formatRows="0" insertRows="0" deleteRows="0"/>
  <autoFilter ref="A11:M34"/>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19:L20">
    <cfRule type="dataBar" priority="15">
      <dataBar>
        <cfvo type="num" val="0"/>
        <cfvo type="num" val="1"/>
        <color theme="0" tint="-0.34998626667073579"/>
      </dataBar>
      <extLst>
        <ext xmlns:x14="http://schemas.microsoft.com/office/spreadsheetml/2009/9/main" uri="{B025F937-C7B1-47D3-B67F-A62EFF666E3E}">
          <x14:id>{5A238AEF-B48D-4731-8DAB-FB54865BA46E}</x14:id>
        </ext>
      </extLst>
    </cfRule>
  </conditionalFormatting>
  <conditionalFormatting sqref="L21">
    <cfRule type="dataBar" priority="13">
      <dataBar>
        <cfvo type="num" val="0"/>
        <cfvo type="num" val="1"/>
        <color theme="0" tint="-0.34998626667073579"/>
      </dataBar>
      <extLst>
        <ext xmlns:x14="http://schemas.microsoft.com/office/spreadsheetml/2009/9/main" uri="{B025F937-C7B1-47D3-B67F-A62EFF666E3E}">
          <x14:id>{BCF9A785-6166-4B41-9647-6176D5E04AF2}</x14:id>
        </ext>
      </extLst>
    </cfRule>
  </conditionalFormatting>
  <conditionalFormatting sqref="L24">
    <cfRule type="dataBar" priority="42">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20:L23 L32 L12:L18 L25:L28">
    <cfRule type="dataBar" priority="346">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26:L28">
    <cfRule type="dataBar" priority="106">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29:L30">
    <cfRule type="dataBar" priority="92">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31">
    <cfRule type="dataBar" priority="98">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33">
    <cfRule type="dataBar" priority="245">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34">
    <cfRule type="dataBar" priority="229">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48">
      <formula>O$10=TODAY()</formula>
    </cfRule>
  </conditionalFormatting>
  <conditionalFormatting sqref="O10:BR34">
    <cfRule type="expression" dxfId="2" priority="1">
      <formula>O$10=TODAY()</formula>
    </cfRule>
  </conditionalFormatting>
  <conditionalFormatting sqref="O12:BR34">
    <cfRule type="expression" dxfId="1" priority="349">
      <formula>AND($I12&lt;=O$10,ROUNDDOWN(($J12-$I12+1)*$L12,0)+$I12-1&gt;=O$10)</formula>
    </cfRule>
    <cfRule type="expression" dxfId="0" priority="350">
      <formula>AND(NOT(ISBLANK($I12)),$I12&lt;=O$10,$J12&gt;=O$10)</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8 A25 A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A238AEF-B48D-4731-8DAB-FB54865BA46E}">
            <x14:dataBar minLength="0" maxLength="100" gradient="0">
              <x14:cfvo type="num">
                <xm:f>0</xm:f>
              </x14:cfvo>
              <x14:cfvo type="num">
                <xm:f>1</xm:f>
              </x14:cfvo>
              <x14:negativeFillColor rgb="FFFF0000"/>
              <x14:axisColor rgb="FF000000"/>
            </x14:dataBar>
          </x14:cfRule>
          <xm:sqref>L19:L20</xm:sqref>
        </x14:conditionalFormatting>
        <x14:conditionalFormatting xmlns:xm="http://schemas.microsoft.com/office/excel/2006/main">
          <x14:cfRule type="dataBar" id="{BCF9A785-6166-4B41-9647-6176D5E04AF2}">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L20:L23 L32 L12:L18 L25:L28</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L26:L28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L29:L30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Hoja de Control</vt:lpstr>
      <vt:lpstr>TPS</vt:lpstr>
      <vt:lpstr>Cronograma de Actividades</vt:lpstr>
      <vt:lpstr>'Cronograma de Actividades'!Área_de_impresión</vt:lpstr>
      <vt:lpstr>'Hoja de Control'!Área_de_impresión</vt:lpstr>
      <vt:lpstr>TPS!Área_de_impresión</vt:lpstr>
      <vt:lpstr>'Cronograma de Actividades'!prevWBS</vt:lpstr>
      <vt:lpstr>TPS!prevWBS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2024-04-05T16:16:47Z</dcterms:modified>
</cp:coreProperties>
</file>