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ocuments/HUPoker/"/>
    </mc:Choice>
  </mc:AlternateContent>
  <xr:revisionPtr revIDLastSave="0" documentId="13_ncr:1_{9A05FCB7-440A-2646-907E-65E0454DABB0}" xr6:coauthVersionLast="46" xr6:coauthVersionMax="46" xr10:uidLastSave="{00000000-0000-0000-0000-000000000000}"/>
  <bookViews>
    <workbookView xWindow="5580" yWindow="2360" windowWidth="27640" windowHeight="16940" xr2:uid="{7020F549-62EB-1E41-B96F-120DB9BA2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8" i="1" l="1"/>
  <c r="A267" i="1"/>
  <c r="A266" i="1"/>
  <c r="A265" i="1"/>
  <c r="A263" i="1"/>
  <c r="A262" i="1"/>
  <c r="A260" i="1"/>
  <c r="A259" i="1"/>
  <c r="A258" i="1"/>
  <c r="A253" i="1"/>
  <c r="A252" i="1"/>
  <c r="A251" i="1"/>
  <c r="A245" i="1"/>
  <c r="A242" i="1"/>
  <c r="A239" i="1"/>
  <c r="A238" i="1"/>
  <c r="A237" i="1"/>
  <c r="A236" i="1"/>
  <c r="A234" i="1"/>
  <c r="A233" i="1"/>
  <c r="A232" i="1"/>
  <c r="A230" i="1"/>
  <c r="A229" i="1"/>
  <c r="A228" i="1"/>
  <c r="A221" i="1"/>
  <c r="A220" i="1"/>
  <c r="A217" i="1"/>
  <c r="A216" i="1"/>
  <c r="A215" i="1"/>
  <c r="A211" i="1"/>
  <c r="A210" i="1"/>
  <c r="A209" i="1"/>
  <c r="A207" i="1"/>
  <c r="A206" i="1"/>
  <c r="A205" i="1"/>
  <c r="A203" i="1"/>
  <c r="A202" i="1"/>
  <c r="A200" i="1"/>
  <c r="A199" i="1"/>
  <c r="A198" i="1"/>
  <c r="A196" i="1"/>
  <c r="A192" i="1"/>
  <c r="A191" i="1"/>
  <c r="A187" i="1"/>
  <c r="A186" i="1"/>
  <c r="A185" i="1"/>
  <c r="A181" i="1"/>
  <c r="A179" i="1"/>
  <c r="A178" i="1"/>
  <c r="A177" i="1"/>
  <c r="A175" i="1"/>
  <c r="A174" i="1"/>
  <c r="A173" i="1"/>
  <c r="A170" i="1"/>
  <c r="A169" i="1"/>
  <c r="A168" i="1"/>
  <c r="A162" i="1"/>
  <c r="A158" i="1"/>
  <c r="A157" i="1"/>
  <c r="A156" i="1"/>
  <c r="A155" i="1"/>
  <c r="A152" i="1"/>
  <c r="A151" i="1"/>
  <c r="A150" i="1"/>
  <c r="A148" i="1"/>
  <c r="A147" i="1"/>
  <c r="A146" i="1"/>
  <c r="A144" i="1"/>
  <c r="A143" i="1"/>
  <c r="A138" i="1"/>
  <c r="A136" i="1"/>
  <c r="A135" i="1"/>
  <c r="A130" i="1"/>
  <c r="A128" i="1"/>
  <c r="A127" i="1"/>
  <c r="A126" i="1"/>
  <c r="A125" i="1"/>
  <c r="A123" i="1"/>
  <c r="A122" i="1"/>
  <c r="A121" i="1"/>
  <c r="A119" i="1"/>
  <c r="A118" i="1"/>
  <c r="A117" i="1"/>
  <c r="A116" i="1"/>
  <c r="A115" i="1"/>
  <c r="A113" i="1"/>
  <c r="A112" i="1"/>
  <c r="A111" i="1"/>
  <c r="A106" i="1"/>
  <c r="A105" i="1"/>
  <c r="A101" i="1"/>
  <c r="A100" i="1"/>
  <c r="A99" i="1"/>
  <c r="A97" i="1"/>
  <c r="A96" i="1"/>
  <c r="A95" i="1"/>
  <c r="A93" i="1"/>
  <c r="A92" i="1"/>
  <c r="A91" i="1"/>
  <c r="A90" i="1"/>
  <c r="A89" i="1"/>
  <c r="A84" i="1"/>
  <c r="A75" i="1"/>
  <c r="A74" i="1"/>
  <c r="A73" i="1"/>
  <c r="A67" i="1"/>
  <c r="A66" i="1"/>
  <c r="A62" i="1"/>
  <c r="A61" i="1"/>
  <c r="A60" i="1"/>
  <c r="A59" i="1"/>
  <c r="A58" i="1"/>
  <c r="A55" i="1"/>
  <c r="A54" i="1"/>
  <c r="A50" i="1"/>
  <c r="A49" i="1"/>
  <c r="A45" i="1"/>
  <c r="A44" i="1"/>
  <c r="A43" i="1"/>
  <c r="A42" i="1"/>
  <c r="A39" i="1"/>
  <c r="A38" i="1"/>
  <c r="A37" i="1"/>
  <c r="A31" i="1"/>
  <c r="A30" i="1"/>
  <c r="A29" i="1"/>
  <c r="A25" i="1"/>
  <c r="A24" i="1"/>
  <c r="A23" i="1"/>
  <c r="A21" i="1"/>
  <c r="A18" i="1"/>
  <c r="A16" i="1"/>
  <c r="A15" i="1"/>
  <c r="A14" i="1"/>
  <c r="A13" i="1"/>
  <c r="A11" i="1"/>
  <c r="A10" i="1"/>
  <c r="A9" i="1"/>
  <c r="A8" i="1"/>
  <c r="A7" i="1"/>
  <c r="A6" i="1"/>
  <c r="A5" i="1"/>
  <c r="A4" i="1"/>
</calcChain>
</file>

<file path=xl/sharedStrings.xml><?xml version="1.0" encoding="utf-8"?>
<sst xmlns="http://schemas.openxmlformats.org/spreadsheetml/2006/main" count="10" uniqueCount="10">
  <si>
    <t>position</t>
  </si>
  <si>
    <t>street</t>
  </si>
  <si>
    <t xml:space="preserve">betO:pot </t>
  </si>
  <si>
    <t>betO:stack</t>
  </si>
  <si>
    <t>output</t>
  </si>
  <si>
    <t>hand_score</t>
  </si>
  <si>
    <t>3bet</t>
  </si>
  <si>
    <t>4bet</t>
  </si>
  <si>
    <t>preflop_aggressor</t>
  </si>
  <si>
    <t>betO_in_BB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</si>
</sst>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 x14ac:knownFonts="1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211C-8163-8940-97A3-4C97C5B4532F}">
  <dimension ref="A1:J271"/>
  <sheetViews>
    <sheetView tabSelected="1" workbookViewId="0">
      <selection activeCell="F9" sqref="F9"/>
    </sheetView>
  </sheetViews>
  <sheetFormatPr baseColWidth="10" defaultRowHeight="16" x14ac:dyDescent="0.2"/>
  <cols>
    <col min="1" max="1" width="12" style="4" customWidth="1"/>
    <col min="2" max="3" width="8.33203125" style="3"/>
    <col min="4" max="4" width="6.1640625" style="3" customWidth="1"/>
    <col min="5" max="5" width="5.1640625" style="3" customWidth="1"/>
    <col min="6" max="6" width="15.1640625" style="3" customWidth="1"/>
    <col min="7" max="7" width="9.1640625" style="4" bestFit="1" customWidth="1"/>
    <col min="8" max="8" width="10.33203125" style="4" customWidth="1"/>
    <col min="9" max="9" width="9.83203125" style="4" customWidth="1"/>
    <col min="10" max="10" width="10.83203125" style="3"/>
  </cols>
  <sheetData>
    <row r="1" spans="1:10" x14ac:dyDescent="0.2">
      <c r="A1" s="1" t="s">
        <v>5</v>
      </c>
      <c r="B1" s="2" t="s">
        <v>0</v>
      </c>
      <c r="C1" s="2" t="s">
        <v>6</v>
      </c>
      <c r="D1" s="2" t="s">
        <v>7</v>
      </c>
      <c r="E1" s="2" t="s">
        <v>1</v>
      </c>
      <c r="F1" s="2" t="s">
        <v>8</v>
      </c>
      <c r="G1" s="1" t="s">
        <v>2</v>
      </c>
      <c r="H1" s="1" t="s">
        <v>3</v>
      </c>
      <c r="I1" s="1" t="s">
        <v>9</v>
      </c>
      <c r="J1" s="2" t="s">
        <v>4</v>
      </c>
    </row>
    <row r="2" spans="1:10" x14ac:dyDescent="0.2">
      <c r="A2" s="1">
        <v>0.25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4">
        <v>0.5</v>
      </c>
      <c r="H2" s="1">
        <v>5.0000000000000001E-3</v>
      </c>
      <c r="I2" s="1">
        <v>0.5</v>
      </c>
      <c r="J2" s="3">
        <v>2</v>
      </c>
    </row>
    <row r="3" spans="1:10" x14ac:dyDescent="0.2">
      <c r="A3" s="1">
        <v>0.15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4">
        <v>0</v>
      </c>
      <c r="H3" s="4">
        <v>0</v>
      </c>
      <c r="I3" s="1">
        <v>0</v>
      </c>
      <c r="J3" s="3">
        <v>1</v>
      </c>
    </row>
    <row r="4" spans="1:10" x14ac:dyDescent="0.2">
      <c r="A4" s="1">
        <f>5.703125/8.791044776</f>
        <v>0.64874257216500841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4">
        <v>0</v>
      </c>
      <c r="H4" s="4">
        <v>0</v>
      </c>
      <c r="I4" s="1">
        <v>0</v>
      </c>
      <c r="J4" s="3">
        <v>3</v>
      </c>
    </row>
    <row r="5" spans="1:10" x14ac:dyDescent="0.2">
      <c r="A5" s="1">
        <f>5.871875/8.791044776</f>
        <v>0.66793824279345249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4">
        <v>0.5</v>
      </c>
      <c r="H5" s="4">
        <v>1.0101010101010102E-2</v>
      </c>
      <c r="I5" s="1">
        <v>1</v>
      </c>
      <c r="J5" s="3">
        <v>2</v>
      </c>
    </row>
    <row r="6" spans="1:10" x14ac:dyDescent="0.2">
      <c r="A6" s="1">
        <f>5.871875/8.791044776</f>
        <v>0.66793824279345249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4">
        <v>0</v>
      </c>
      <c r="H6" s="4">
        <v>0</v>
      </c>
      <c r="I6" s="1">
        <v>0</v>
      </c>
      <c r="J6" s="3">
        <v>1</v>
      </c>
    </row>
    <row r="7" spans="1:10" x14ac:dyDescent="0.2">
      <c r="A7" s="1">
        <f>7.21875/8.805070149</f>
        <v>0.81984014639790681</v>
      </c>
      <c r="B7" s="3">
        <v>0</v>
      </c>
      <c r="C7" s="3">
        <v>0</v>
      </c>
      <c r="D7" s="3">
        <v>0</v>
      </c>
      <c r="E7" s="3">
        <v>2</v>
      </c>
      <c r="F7" s="3">
        <v>0</v>
      </c>
      <c r="G7" s="4">
        <v>0</v>
      </c>
      <c r="H7" s="4">
        <v>0</v>
      </c>
      <c r="I7" s="1">
        <v>0</v>
      </c>
      <c r="J7" s="3">
        <v>3</v>
      </c>
    </row>
    <row r="8" spans="1:10" x14ac:dyDescent="0.2">
      <c r="A8" s="1">
        <f>4.734375/8.805070149</f>
        <v>0.53768736874148437</v>
      </c>
      <c r="B8" s="3">
        <v>1</v>
      </c>
      <c r="C8" s="3">
        <v>0</v>
      </c>
      <c r="D8" s="3">
        <v>0</v>
      </c>
      <c r="E8" s="3">
        <v>2</v>
      </c>
      <c r="F8" s="3">
        <v>0</v>
      </c>
      <c r="G8" s="4">
        <v>0</v>
      </c>
      <c r="H8" s="4">
        <v>0</v>
      </c>
      <c r="I8" s="1">
        <v>0</v>
      </c>
      <c r="J8" s="3">
        <v>1</v>
      </c>
    </row>
    <row r="9" spans="1:10" x14ac:dyDescent="0.2">
      <c r="A9" s="1">
        <f>4.734375/8.805070149</f>
        <v>0.53768736874148437</v>
      </c>
      <c r="B9" s="3">
        <v>1</v>
      </c>
      <c r="C9" s="3">
        <v>0</v>
      </c>
      <c r="D9" s="3">
        <v>0</v>
      </c>
      <c r="E9" s="3">
        <v>2</v>
      </c>
      <c r="F9" s="3">
        <v>0</v>
      </c>
      <c r="G9" s="4">
        <v>0.5</v>
      </c>
      <c r="H9" s="4">
        <v>2.0408163265306121E-2</v>
      </c>
      <c r="I9" s="1">
        <v>2</v>
      </c>
      <c r="J9" s="3">
        <v>2</v>
      </c>
    </row>
    <row r="10" spans="1:10" x14ac:dyDescent="0.2">
      <c r="A10" s="1">
        <f>4.71875/8.805070149</f>
        <v>0.53591282297006038</v>
      </c>
      <c r="B10" s="3">
        <v>0</v>
      </c>
      <c r="C10" s="3">
        <v>0</v>
      </c>
      <c r="D10" s="3">
        <v>0</v>
      </c>
      <c r="E10" s="3">
        <v>3</v>
      </c>
      <c r="F10" s="3">
        <v>0</v>
      </c>
      <c r="G10" s="4">
        <v>0</v>
      </c>
      <c r="H10" s="4">
        <v>0</v>
      </c>
      <c r="I10" s="1">
        <v>0</v>
      </c>
      <c r="J10" s="3">
        <v>1</v>
      </c>
    </row>
    <row r="11" spans="1:10" x14ac:dyDescent="0.2">
      <c r="A11" s="1">
        <f>4.734375/8.805070149</f>
        <v>0.53768736874148437</v>
      </c>
      <c r="B11" s="3">
        <v>1</v>
      </c>
      <c r="C11" s="3">
        <v>0</v>
      </c>
      <c r="D11" s="3">
        <v>0</v>
      </c>
      <c r="E11" s="3">
        <v>3</v>
      </c>
      <c r="F11" s="3">
        <v>0</v>
      </c>
      <c r="G11" s="4">
        <v>0</v>
      </c>
      <c r="H11" s="4">
        <v>0</v>
      </c>
      <c r="I11" s="1">
        <v>0</v>
      </c>
      <c r="J11" s="3">
        <v>1</v>
      </c>
    </row>
    <row r="12" spans="1:10" x14ac:dyDescent="0.2">
      <c r="A12" s="1">
        <v>0.15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4">
        <v>1.1499999999999999</v>
      </c>
      <c r="H12" s="4">
        <v>2.4210526315789474E-2</v>
      </c>
      <c r="I12" s="1">
        <v>2.2999999999999998</v>
      </c>
      <c r="J12" s="3">
        <v>2</v>
      </c>
    </row>
    <row r="13" spans="1:10" x14ac:dyDescent="0.2">
      <c r="A13" s="1">
        <f>4.765625/8.805970149</f>
        <v>0.54118114408338991</v>
      </c>
      <c r="B13" s="3">
        <v>1</v>
      </c>
      <c r="C13" s="3">
        <v>0</v>
      </c>
      <c r="D13" s="3">
        <v>0</v>
      </c>
      <c r="E13" s="3">
        <v>1</v>
      </c>
      <c r="F13" s="3">
        <v>0</v>
      </c>
      <c r="G13" s="4">
        <v>0</v>
      </c>
      <c r="H13" s="4">
        <v>0</v>
      </c>
      <c r="I13" s="1">
        <v>0</v>
      </c>
      <c r="J13" s="3">
        <v>1</v>
      </c>
    </row>
    <row r="14" spans="1:10" x14ac:dyDescent="0.2">
      <c r="A14" s="1">
        <f>4.765625/8.805970149</f>
        <v>0.54118114408338991</v>
      </c>
      <c r="B14" s="3">
        <v>1</v>
      </c>
      <c r="C14" s="3">
        <v>0</v>
      </c>
      <c r="D14" s="3">
        <v>0</v>
      </c>
      <c r="E14" s="3">
        <v>1</v>
      </c>
      <c r="F14" s="3">
        <v>0</v>
      </c>
      <c r="G14" s="4">
        <v>0.5</v>
      </c>
      <c r="H14" s="4">
        <v>3.5598705501618123E-2</v>
      </c>
      <c r="I14" s="1">
        <v>3.3</v>
      </c>
      <c r="J14" s="3">
        <v>2</v>
      </c>
    </row>
    <row r="15" spans="1:10" x14ac:dyDescent="0.2">
      <c r="A15" s="1">
        <f>4.78125/8.820895522</f>
        <v>0.54203680205430271</v>
      </c>
      <c r="B15" s="3">
        <v>1</v>
      </c>
      <c r="C15" s="3">
        <v>0</v>
      </c>
      <c r="D15" s="3">
        <v>0</v>
      </c>
      <c r="E15" s="3">
        <v>2</v>
      </c>
      <c r="F15" s="3">
        <v>0</v>
      </c>
      <c r="G15" s="4">
        <v>0</v>
      </c>
      <c r="H15" s="4">
        <v>0</v>
      </c>
      <c r="I15" s="1">
        <v>0</v>
      </c>
      <c r="J15" s="3">
        <v>1</v>
      </c>
    </row>
    <row r="16" spans="1:10" x14ac:dyDescent="0.2">
      <c r="A16" s="1">
        <f>6.84848484848/14.89705882</f>
        <v>0.45972060198121711</v>
      </c>
      <c r="B16" s="3">
        <v>1</v>
      </c>
      <c r="C16" s="3">
        <v>0</v>
      </c>
      <c r="D16" s="3">
        <v>0</v>
      </c>
      <c r="E16" s="3">
        <v>3</v>
      </c>
      <c r="F16" s="3">
        <v>0</v>
      </c>
      <c r="G16" s="4">
        <v>0</v>
      </c>
      <c r="H16" s="4">
        <v>0</v>
      </c>
      <c r="I16" s="1">
        <v>0</v>
      </c>
      <c r="J16" s="3">
        <v>1</v>
      </c>
    </row>
    <row r="17" spans="1:10" x14ac:dyDescent="0.2">
      <c r="A17" s="1">
        <v>0.45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v>0.5</v>
      </c>
      <c r="H17" s="4">
        <v>0.01</v>
      </c>
      <c r="I17" s="1">
        <v>0.5</v>
      </c>
      <c r="J17" s="3">
        <v>3</v>
      </c>
    </row>
    <row r="18" spans="1:10" x14ac:dyDescent="0.2">
      <c r="A18" s="1">
        <f>2.8305084746/8.731343284</f>
        <v>0.32417789365662059</v>
      </c>
      <c r="B18" s="3">
        <v>0</v>
      </c>
      <c r="C18" s="3">
        <v>0</v>
      </c>
      <c r="D18" s="3">
        <v>0</v>
      </c>
      <c r="E18" s="3">
        <v>1</v>
      </c>
      <c r="F18" s="3">
        <v>1</v>
      </c>
      <c r="G18" s="4">
        <v>0</v>
      </c>
      <c r="H18" s="4">
        <v>0</v>
      </c>
      <c r="I18" s="1">
        <v>0</v>
      </c>
      <c r="J18" s="3">
        <v>3</v>
      </c>
    </row>
    <row r="19" spans="1:10" x14ac:dyDescent="0.2">
      <c r="A19" s="1">
        <v>0.35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4">
        <v>0</v>
      </c>
      <c r="H19" s="4">
        <v>0</v>
      </c>
      <c r="I19" s="1">
        <v>0</v>
      </c>
      <c r="J19" s="3">
        <v>3</v>
      </c>
    </row>
    <row r="20" spans="1:10" x14ac:dyDescent="0.2">
      <c r="A20" s="1">
        <v>0.15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>
        <v>0.5</v>
      </c>
      <c r="H20" s="4">
        <v>0.01</v>
      </c>
      <c r="I20" s="1">
        <v>0.5</v>
      </c>
      <c r="J20" s="3">
        <v>2</v>
      </c>
    </row>
    <row r="21" spans="1:10" x14ac:dyDescent="0.2">
      <c r="A21" s="4">
        <f>(4.421875+1.2)/8.626865672</f>
        <v>0.65167063146083037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4">
        <v>0</v>
      </c>
      <c r="H21" s="4">
        <v>0</v>
      </c>
      <c r="I21" s="1">
        <v>0</v>
      </c>
      <c r="J21" s="3">
        <v>3</v>
      </c>
    </row>
    <row r="22" spans="1:10" x14ac:dyDescent="0.2">
      <c r="A22" s="4">
        <v>0.3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4">
        <v>0.5</v>
      </c>
      <c r="H22" s="4">
        <v>0.01</v>
      </c>
      <c r="I22" s="1">
        <v>0.5</v>
      </c>
      <c r="J22" s="3">
        <v>3</v>
      </c>
    </row>
    <row r="23" spans="1:10" x14ac:dyDescent="0.2">
      <c r="A23" s="4">
        <f>(2.9152542373+3.3333)/8.835820896</f>
        <v>0.70718434776430772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4">
        <v>0</v>
      </c>
      <c r="H23" s="4">
        <v>0</v>
      </c>
      <c r="I23" s="1">
        <v>0</v>
      </c>
      <c r="J23" s="3">
        <v>3</v>
      </c>
    </row>
    <row r="24" spans="1:10" x14ac:dyDescent="0.2">
      <c r="A24" s="4">
        <f>(2.9152542373+2.5)/8.835820896</f>
        <v>0.61287505722886493</v>
      </c>
      <c r="B24" s="3">
        <v>0</v>
      </c>
      <c r="C24" s="3">
        <v>0</v>
      </c>
      <c r="D24" s="3">
        <v>0</v>
      </c>
      <c r="E24" s="3">
        <v>2</v>
      </c>
      <c r="F24" s="3">
        <v>1</v>
      </c>
      <c r="G24" s="4">
        <v>0</v>
      </c>
      <c r="H24" s="4">
        <v>0</v>
      </c>
      <c r="I24" s="1">
        <v>0</v>
      </c>
      <c r="J24" s="3">
        <v>1</v>
      </c>
    </row>
    <row r="25" spans="1:10" x14ac:dyDescent="0.2">
      <c r="A25" s="4">
        <f>2.9830508475/8.8955223881</f>
        <v>0.33534296439864864</v>
      </c>
      <c r="B25" s="3">
        <v>0</v>
      </c>
      <c r="C25" s="3">
        <v>0</v>
      </c>
      <c r="D25" s="3">
        <v>0</v>
      </c>
      <c r="E25" s="3">
        <v>3</v>
      </c>
      <c r="F25" s="3">
        <v>1</v>
      </c>
      <c r="G25" s="4">
        <v>0.7</v>
      </c>
      <c r="H25" s="4">
        <v>6.8226120857699801E-2</v>
      </c>
      <c r="I25" s="1">
        <v>7</v>
      </c>
      <c r="J25" s="3">
        <v>0</v>
      </c>
    </row>
    <row r="26" spans="1:10" x14ac:dyDescent="0.2">
      <c r="A26" s="4">
        <v>0.05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4">
        <v>0.5</v>
      </c>
      <c r="H26" s="4">
        <v>4.8732943469785572E-3</v>
      </c>
      <c r="I26" s="1">
        <v>0.5</v>
      </c>
      <c r="J26" s="3">
        <v>0</v>
      </c>
    </row>
    <row r="27" spans="1:10" x14ac:dyDescent="0.2">
      <c r="A27" s="4">
        <v>0.15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>
        <v>0.5</v>
      </c>
      <c r="H27" s="4">
        <v>4.849660523763337E-3</v>
      </c>
      <c r="I27" s="1">
        <v>0.5</v>
      </c>
      <c r="J27" s="3">
        <v>0</v>
      </c>
    </row>
    <row r="28" spans="1:10" x14ac:dyDescent="0.2">
      <c r="A28" s="4">
        <v>0.35</v>
      </c>
      <c r="B28" s="3">
        <v>1</v>
      </c>
      <c r="C28" s="3">
        <v>0</v>
      </c>
      <c r="D28" s="3">
        <v>0</v>
      </c>
      <c r="E28" s="3">
        <v>0</v>
      </c>
      <c r="F28" s="3">
        <v>0</v>
      </c>
      <c r="G28" s="4">
        <v>0.9</v>
      </c>
      <c r="H28" s="4">
        <v>1.7716535433070866E-2</v>
      </c>
      <c r="I28" s="1">
        <v>1.8</v>
      </c>
      <c r="J28" s="3">
        <v>2</v>
      </c>
    </row>
    <row r="29" spans="1:10" x14ac:dyDescent="0.2">
      <c r="A29" s="4">
        <f>4.703125/8.656716418</f>
        <v>0.54329202585644865</v>
      </c>
      <c r="B29" s="3">
        <v>1</v>
      </c>
      <c r="C29" s="3">
        <v>0</v>
      </c>
      <c r="D29" s="3">
        <v>0</v>
      </c>
      <c r="E29" s="3">
        <v>1</v>
      </c>
      <c r="F29" s="3">
        <v>0</v>
      </c>
      <c r="G29" s="4">
        <v>0</v>
      </c>
      <c r="H29" s="4">
        <v>0</v>
      </c>
      <c r="I29" s="1">
        <v>0</v>
      </c>
      <c r="J29" s="3">
        <v>1</v>
      </c>
    </row>
    <row r="30" spans="1:10" x14ac:dyDescent="0.2">
      <c r="A30" s="4">
        <f>4.703125/8.656716418</f>
        <v>0.54329202585644865</v>
      </c>
      <c r="B30" s="3">
        <v>1</v>
      </c>
      <c r="C30" s="3">
        <v>0</v>
      </c>
      <c r="D30" s="3">
        <v>0</v>
      </c>
      <c r="E30" s="3">
        <v>2</v>
      </c>
      <c r="F30" s="3">
        <v>0</v>
      </c>
      <c r="G30" s="4">
        <v>0</v>
      </c>
      <c r="H30" s="4">
        <v>0</v>
      </c>
      <c r="I30" s="1">
        <v>0</v>
      </c>
      <c r="J30" s="3">
        <v>1</v>
      </c>
    </row>
    <row r="31" spans="1:10" x14ac:dyDescent="0.2">
      <c r="A31" s="4">
        <f>4.796875/10.75</f>
        <v>0.44622093023255816</v>
      </c>
      <c r="B31" s="3">
        <v>1</v>
      </c>
      <c r="C31" s="3">
        <v>0</v>
      </c>
      <c r="D31" s="3">
        <v>0</v>
      </c>
      <c r="E31" s="3">
        <v>3</v>
      </c>
      <c r="F31" s="3">
        <v>0</v>
      </c>
      <c r="G31" s="4">
        <v>0</v>
      </c>
      <c r="H31" s="4">
        <v>0</v>
      </c>
      <c r="I31" s="1">
        <v>0</v>
      </c>
      <c r="J31" s="3">
        <v>1</v>
      </c>
    </row>
    <row r="32" spans="1:10" x14ac:dyDescent="0.2">
      <c r="A32" s="4">
        <v>0.1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4">
        <v>0.5</v>
      </c>
      <c r="H32" s="4">
        <v>4.7664442326024788E-3</v>
      </c>
      <c r="I32" s="1">
        <v>0.5</v>
      </c>
      <c r="J32" s="3">
        <v>0</v>
      </c>
    </row>
    <row r="33" spans="1:10" x14ac:dyDescent="0.2">
      <c r="A33" s="4">
        <v>0.05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>
        <v>0.5</v>
      </c>
      <c r="H33" s="4">
        <v>4.7664442326024788E-3</v>
      </c>
      <c r="I33" s="1">
        <v>0.5</v>
      </c>
      <c r="J33" s="3">
        <v>0</v>
      </c>
    </row>
    <row r="34" spans="1:10" x14ac:dyDescent="0.2">
      <c r="A34" s="4">
        <v>0.15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4">
        <v>0.5</v>
      </c>
      <c r="H34" s="4">
        <v>4.7664442326024788E-3</v>
      </c>
      <c r="I34" s="1">
        <v>0.5</v>
      </c>
      <c r="J34" s="3">
        <v>3</v>
      </c>
    </row>
    <row r="35" spans="1:10" x14ac:dyDescent="0.2">
      <c r="A35" s="4">
        <v>0.3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4">
        <v>0.5</v>
      </c>
      <c r="H35" s="4">
        <v>4.6992481203007516E-3</v>
      </c>
      <c r="I35" s="1">
        <v>0.5</v>
      </c>
      <c r="J35" s="3">
        <v>3</v>
      </c>
    </row>
    <row r="36" spans="1:10" x14ac:dyDescent="0.2">
      <c r="A36" s="4">
        <v>0.1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4">
        <v>0</v>
      </c>
      <c r="H36" s="4">
        <v>0</v>
      </c>
      <c r="I36" s="1">
        <v>0</v>
      </c>
      <c r="J36" s="3">
        <v>1</v>
      </c>
    </row>
    <row r="37" spans="1:10" x14ac:dyDescent="0.2">
      <c r="A37" s="4">
        <f>(4.609375+1.2)/10.58333333</f>
        <v>0.54891732300753304</v>
      </c>
      <c r="B37" s="3">
        <v>1</v>
      </c>
      <c r="C37" s="3">
        <v>0</v>
      </c>
      <c r="D37" s="3">
        <v>0</v>
      </c>
      <c r="E37" s="3">
        <v>1</v>
      </c>
      <c r="F37" s="3">
        <v>0</v>
      </c>
      <c r="G37" s="4">
        <v>0</v>
      </c>
      <c r="H37" s="4">
        <v>0</v>
      </c>
      <c r="I37" s="1">
        <v>0</v>
      </c>
      <c r="J37" s="3">
        <v>1</v>
      </c>
    </row>
    <row r="38" spans="1:10" x14ac:dyDescent="0.2">
      <c r="A38" s="4">
        <f>(4.640625+2.5)/10.75</f>
        <v>0.66424418604651159</v>
      </c>
      <c r="B38" s="3">
        <v>1</v>
      </c>
      <c r="C38" s="3">
        <v>0</v>
      </c>
      <c r="D38" s="3">
        <v>0</v>
      </c>
      <c r="E38" s="3">
        <v>2</v>
      </c>
      <c r="F38" s="3">
        <v>0</v>
      </c>
      <c r="G38" s="4">
        <v>0</v>
      </c>
      <c r="H38" s="4">
        <v>0</v>
      </c>
      <c r="I38" s="1">
        <v>0</v>
      </c>
      <c r="J38" s="3">
        <v>1</v>
      </c>
    </row>
    <row r="39" spans="1:10" x14ac:dyDescent="0.2">
      <c r="A39" s="4">
        <f>4.640625/10.75</f>
        <v>0.4316860465116279</v>
      </c>
      <c r="B39" s="3">
        <v>1</v>
      </c>
      <c r="C39" s="3">
        <v>0</v>
      </c>
      <c r="D39" s="3">
        <v>0</v>
      </c>
      <c r="E39" s="3">
        <v>3</v>
      </c>
      <c r="F39" s="3">
        <v>0</v>
      </c>
      <c r="G39" s="4">
        <v>0</v>
      </c>
      <c r="H39" s="4">
        <v>0</v>
      </c>
      <c r="I39" s="1">
        <v>0</v>
      </c>
      <c r="J39" s="3">
        <v>1</v>
      </c>
    </row>
    <row r="40" spans="1:10" x14ac:dyDescent="0.2">
      <c r="A40" s="4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4">
        <v>0.5</v>
      </c>
      <c r="H40" s="4">
        <v>4.6125461254612546E-3</v>
      </c>
      <c r="I40" s="1">
        <v>0.5</v>
      </c>
      <c r="J40" s="3">
        <v>0</v>
      </c>
    </row>
    <row r="41" spans="1:10" x14ac:dyDescent="0.2">
      <c r="A41" s="4">
        <v>0.3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4">
        <v>1.2</v>
      </c>
      <c r="H41" s="4">
        <v>2.23463687150838E-2</v>
      </c>
      <c r="I41" s="1">
        <v>2.4</v>
      </c>
      <c r="J41" s="3">
        <v>2</v>
      </c>
    </row>
    <row r="42" spans="1:10" x14ac:dyDescent="0.2">
      <c r="A42" s="4">
        <f>(2.7966101695+1)/8.776119403</f>
        <v>0.4326069410817473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4">
        <v>0</v>
      </c>
      <c r="H42" s="4">
        <v>0</v>
      </c>
      <c r="I42" s="1">
        <v>0</v>
      </c>
      <c r="J42" s="3">
        <v>1</v>
      </c>
    </row>
    <row r="43" spans="1:10" x14ac:dyDescent="0.2">
      <c r="A43" s="4">
        <f>(2.7966101695+1)/8.776119403</f>
        <v>0.4326069410817473</v>
      </c>
      <c r="B43" s="3">
        <v>1</v>
      </c>
      <c r="C43" s="3">
        <v>0</v>
      </c>
      <c r="D43" s="3">
        <v>0</v>
      </c>
      <c r="E43" s="3">
        <v>1</v>
      </c>
      <c r="F43" s="3">
        <v>0</v>
      </c>
      <c r="G43" s="4">
        <v>0.44117647058823528</v>
      </c>
      <c r="H43" s="4">
        <v>2.8571428571428571E-2</v>
      </c>
      <c r="I43" s="1">
        <v>3</v>
      </c>
      <c r="J43" s="3">
        <v>2</v>
      </c>
    </row>
    <row r="44" spans="1:10" x14ac:dyDescent="0.2">
      <c r="A44" s="4">
        <f>2.8644067797/8.835820896</f>
        <v>0.32418117268501051</v>
      </c>
      <c r="B44" s="3">
        <v>1</v>
      </c>
      <c r="C44" s="3">
        <v>0</v>
      </c>
      <c r="D44" s="3">
        <v>0</v>
      </c>
      <c r="E44" s="3">
        <v>2</v>
      </c>
      <c r="F44" s="3">
        <v>0</v>
      </c>
      <c r="G44" s="4">
        <v>0</v>
      </c>
      <c r="H44" s="4">
        <v>0</v>
      </c>
      <c r="I44" s="1">
        <v>0</v>
      </c>
      <c r="J44" s="3">
        <v>1</v>
      </c>
    </row>
    <row r="45" spans="1:10" x14ac:dyDescent="0.2">
      <c r="A45" s="4">
        <f>2.9830508475/8.9253731343</f>
        <v>0.33422141602530941</v>
      </c>
      <c r="B45" s="3">
        <v>1</v>
      </c>
      <c r="C45" s="3">
        <v>0</v>
      </c>
      <c r="D45" s="3">
        <v>0</v>
      </c>
      <c r="E45" s="3">
        <v>3</v>
      </c>
      <c r="F45" s="3">
        <v>0</v>
      </c>
      <c r="G45" s="4">
        <v>0</v>
      </c>
      <c r="H45" s="4">
        <v>0</v>
      </c>
      <c r="I45" s="1">
        <v>0</v>
      </c>
      <c r="J45" s="3">
        <v>1</v>
      </c>
    </row>
    <row r="46" spans="1:10" x14ac:dyDescent="0.2">
      <c r="A46" s="4">
        <v>0.25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4">
        <v>0.5</v>
      </c>
      <c r="H46" s="4">
        <v>4.9261083743842365E-3</v>
      </c>
      <c r="I46" s="1">
        <v>0.5</v>
      </c>
      <c r="J46" s="3">
        <v>3</v>
      </c>
    </row>
    <row r="47" spans="1:10" x14ac:dyDescent="0.2">
      <c r="A47" s="4">
        <v>0.05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4">
        <v>1.1499999999999999</v>
      </c>
      <c r="H47" s="4">
        <v>2.2549019607843137E-2</v>
      </c>
      <c r="I47" s="1">
        <v>2.2999999999999998</v>
      </c>
      <c r="J47" s="3">
        <v>0</v>
      </c>
    </row>
    <row r="48" spans="1:10" x14ac:dyDescent="0.2">
      <c r="A48" s="4">
        <v>0.3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4">
        <v>0.5</v>
      </c>
      <c r="H48" s="4">
        <v>4.9261083743842365E-3</v>
      </c>
      <c r="I48" s="1">
        <v>0.5</v>
      </c>
      <c r="J48" s="3">
        <v>3</v>
      </c>
    </row>
    <row r="49" spans="1:10" x14ac:dyDescent="0.2">
      <c r="A49" s="4">
        <f>4.5625/16.23188406</f>
        <v>0.281082589250579</v>
      </c>
      <c r="B49" s="3">
        <v>0</v>
      </c>
      <c r="C49" s="3">
        <v>0</v>
      </c>
      <c r="D49" s="3">
        <v>0</v>
      </c>
      <c r="E49" s="3">
        <v>1</v>
      </c>
      <c r="F49" s="3">
        <v>1</v>
      </c>
      <c r="G49" s="4">
        <v>0</v>
      </c>
      <c r="H49" s="4">
        <v>0</v>
      </c>
      <c r="I49" s="1">
        <v>0</v>
      </c>
      <c r="J49" s="3">
        <v>1</v>
      </c>
    </row>
    <row r="50" spans="1:10" x14ac:dyDescent="0.2">
      <c r="A50" s="4">
        <f>4.609375/16.27536232</f>
        <v>0.28321182099496267</v>
      </c>
      <c r="B50" s="3">
        <v>0</v>
      </c>
      <c r="C50" s="3">
        <v>0</v>
      </c>
      <c r="D50" s="3">
        <v>0</v>
      </c>
      <c r="E50" s="3">
        <v>2</v>
      </c>
      <c r="F50" s="3">
        <v>1</v>
      </c>
      <c r="G50" s="4">
        <v>0</v>
      </c>
      <c r="H50" s="4">
        <v>0</v>
      </c>
      <c r="I50" s="1">
        <v>0</v>
      </c>
      <c r="J50" s="3">
        <v>3</v>
      </c>
    </row>
    <row r="51" spans="1:10" x14ac:dyDescent="0.2">
      <c r="A51" s="4">
        <v>0.05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4">
        <v>1.1499999999999999</v>
      </c>
      <c r="H51" s="4">
        <v>2.2222222222222223E-2</v>
      </c>
      <c r="I51" s="1">
        <v>2.2999999999999998</v>
      </c>
      <c r="J51" s="3">
        <v>0</v>
      </c>
    </row>
    <row r="52" spans="1:10" x14ac:dyDescent="0.2">
      <c r="A52" s="4">
        <v>0.15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4">
        <v>0.5</v>
      </c>
      <c r="H52" s="4">
        <v>4.8543689320388345E-3</v>
      </c>
      <c r="I52" s="1">
        <v>0.5</v>
      </c>
      <c r="J52" s="3">
        <v>0</v>
      </c>
    </row>
    <row r="53" spans="1:10" x14ac:dyDescent="0.2">
      <c r="A53" s="4">
        <v>0.15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4">
        <v>0</v>
      </c>
      <c r="H53" s="4">
        <v>0</v>
      </c>
      <c r="I53" s="1">
        <v>0</v>
      </c>
      <c r="J53" s="3">
        <v>1</v>
      </c>
    </row>
    <row r="54" spans="1:10" x14ac:dyDescent="0.2">
      <c r="A54" s="4">
        <f>2.6610169492/8.925373134</f>
        <v>0.29814069498822587</v>
      </c>
      <c r="B54" s="3">
        <v>1</v>
      </c>
      <c r="C54" s="3">
        <v>0</v>
      </c>
      <c r="D54" s="3">
        <v>0</v>
      </c>
      <c r="E54" s="3">
        <v>1</v>
      </c>
      <c r="F54" s="3">
        <v>0</v>
      </c>
      <c r="G54" s="4">
        <v>0</v>
      </c>
      <c r="H54" s="4">
        <v>0</v>
      </c>
      <c r="I54" s="1">
        <v>0</v>
      </c>
      <c r="J54" s="3">
        <v>1</v>
      </c>
    </row>
    <row r="55" spans="1:10" x14ac:dyDescent="0.2">
      <c r="A55" s="4">
        <f>2.6610169492/8.925373134</f>
        <v>0.29814069498822587</v>
      </c>
      <c r="B55" s="3">
        <v>1</v>
      </c>
      <c r="C55" s="3">
        <v>0</v>
      </c>
      <c r="D55" s="3">
        <v>0</v>
      </c>
      <c r="E55" s="3">
        <v>1</v>
      </c>
      <c r="F55" s="3">
        <v>0</v>
      </c>
      <c r="G55" s="4">
        <v>0.5</v>
      </c>
      <c r="H55" s="4">
        <v>9.8039215686274508E-3</v>
      </c>
      <c r="I55" s="1">
        <v>1</v>
      </c>
      <c r="J55" s="3">
        <v>0</v>
      </c>
    </row>
    <row r="56" spans="1:10" x14ac:dyDescent="0.2">
      <c r="A56" s="4">
        <v>0.25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4">
        <v>0.5</v>
      </c>
      <c r="H56" s="4">
        <v>4.9261083743842365E-3</v>
      </c>
      <c r="I56" s="1">
        <v>0.5</v>
      </c>
      <c r="J56" s="3">
        <v>3</v>
      </c>
    </row>
    <row r="57" spans="1:10" x14ac:dyDescent="0.2">
      <c r="A57" s="4">
        <v>0.1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4">
        <v>1.1499999999999999</v>
      </c>
      <c r="H57" s="4">
        <v>2.2549019607843137E-2</v>
      </c>
      <c r="I57" s="1">
        <v>2.2999999999999998</v>
      </c>
      <c r="J57" s="3">
        <v>2</v>
      </c>
    </row>
    <row r="58" spans="1:10" x14ac:dyDescent="0.2">
      <c r="A58" s="4">
        <f>(4.578125+1)/8.731343284</f>
        <v>0.63886217945660151</v>
      </c>
      <c r="B58" s="3">
        <v>1</v>
      </c>
      <c r="C58" s="3">
        <v>0</v>
      </c>
      <c r="D58" s="3">
        <v>0</v>
      </c>
      <c r="E58" s="3">
        <v>1</v>
      </c>
      <c r="F58" s="3">
        <v>0</v>
      </c>
      <c r="G58" s="4">
        <v>0</v>
      </c>
      <c r="H58" s="4">
        <v>0</v>
      </c>
      <c r="I58" s="1">
        <v>0</v>
      </c>
      <c r="J58" s="3">
        <v>1</v>
      </c>
    </row>
    <row r="59" spans="1:10" x14ac:dyDescent="0.2">
      <c r="A59" s="4">
        <f>(4.578125+1)/8.731343284</f>
        <v>0.63886217945660151</v>
      </c>
      <c r="B59" s="3">
        <v>1</v>
      </c>
      <c r="C59" s="3">
        <v>0</v>
      </c>
      <c r="D59" s="3">
        <v>0</v>
      </c>
      <c r="E59" s="3">
        <v>1</v>
      </c>
      <c r="F59" s="3">
        <v>0</v>
      </c>
      <c r="G59" s="4">
        <v>0.53030303030303028</v>
      </c>
      <c r="H59" s="4">
        <v>3.5105315947843531E-2</v>
      </c>
      <c r="I59" s="1">
        <v>3.5</v>
      </c>
      <c r="J59" s="3">
        <v>2</v>
      </c>
    </row>
    <row r="60" spans="1:10" x14ac:dyDescent="0.2">
      <c r="A60" s="4">
        <f>(4.60975+3.333)/10.583333333</f>
        <v>0.75049606301576366</v>
      </c>
      <c r="B60" s="3">
        <v>1</v>
      </c>
      <c r="C60" s="3">
        <v>0</v>
      </c>
      <c r="D60" s="3">
        <v>0</v>
      </c>
      <c r="E60" s="3">
        <v>2</v>
      </c>
      <c r="F60" s="3">
        <v>0</v>
      </c>
      <c r="G60" s="4">
        <v>0</v>
      </c>
      <c r="H60" s="4">
        <v>0</v>
      </c>
      <c r="I60" s="1">
        <v>0</v>
      </c>
      <c r="J60" s="3">
        <v>1</v>
      </c>
    </row>
    <row r="61" spans="1:10" x14ac:dyDescent="0.2">
      <c r="A61" s="4">
        <f>(4.60975+3.333)/10.583333333</f>
        <v>0.75049606301576366</v>
      </c>
      <c r="B61" s="3">
        <v>1</v>
      </c>
      <c r="C61" s="3">
        <v>0</v>
      </c>
      <c r="D61" s="3">
        <v>0</v>
      </c>
      <c r="E61" s="3">
        <v>2</v>
      </c>
      <c r="F61" s="3">
        <v>0</v>
      </c>
      <c r="G61" s="4">
        <v>0.58823529411764708</v>
      </c>
      <c r="H61" s="4">
        <v>8.3160083160083165E-2</v>
      </c>
      <c r="I61" s="1">
        <v>8</v>
      </c>
      <c r="J61" s="3">
        <v>2</v>
      </c>
    </row>
    <row r="62" spans="1:10" x14ac:dyDescent="0.2">
      <c r="A62" s="4">
        <f>10.5/10.58333333</f>
        <v>0.99212598456444911</v>
      </c>
      <c r="B62" s="3">
        <v>1</v>
      </c>
      <c r="C62" s="3">
        <v>0</v>
      </c>
      <c r="D62" s="3">
        <v>0</v>
      </c>
      <c r="E62" s="3">
        <v>3</v>
      </c>
      <c r="F62" s="3">
        <v>0</v>
      </c>
      <c r="G62" s="4">
        <v>0</v>
      </c>
      <c r="H62" s="4">
        <v>0</v>
      </c>
      <c r="I62" s="1">
        <v>22.2</v>
      </c>
      <c r="J62" s="3">
        <v>3</v>
      </c>
    </row>
    <row r="63" spans="1:10" x14ac:dyDescent="0.2">
      <c r="A63" s="4">
        <v>0.45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>
        <v>0.5</v>
      </c>
      <c r="H63" s="4">
        <v>4.2625745950554137E-3</v>
      </c>
      <c r="I63" s="1">
        <v>0.5</v>
      </c>
      <c r="J63" s="3">
        <v>3</v>
      </c>
    </row>
    <row r="64" spans="1:10" x14ac:dyDescent="0.2">
      <c r="A64" s="4">
        <v>0.1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4">
        <v>1.1499999999999999</v>
      </c>
      <c r="H64" s="4">
        <v>1.9524617996604415E-2</v>
      </c>
      <c r="I64" s="1">
        <v>2.2999999999999998</v>
      </c>
      <c r="J64" s="3">
        <v>0</v>
      </c>
    </row>
    <row r="65" spans="1:10" x14ac:dyDescent="0.2">
      <c r="A65" s="4">
        <v>0.35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4">
        <v>0.5</v>
      </c>
      <c r="H65" s="4">
        <v>4.2625745950554137E-3</v>
      </c>
      <c r="I65" s="1">
        <v>0.5</v>
      </c>
      <c r="J65" s="3">
        <v>3</v>
      </c>
    </row>
    <row r="66" spans="1:10" x14ac:dyDescent="0.2">
      <c r="A66" s="4">
        <f>(2.9491525424+3.3333)/8.895522388</f>
        <v>0.70624885963695472</v>
      </c>
      <c r="B66" s="3">
        <v>0</v>
      </c>
      <c r="C66" s="3">
        <v>0</v>
      </c>
      <c r="D66" s="3">
        <v>0</v>
      </c>
      <c r="E66" s="3">
        <v>1</v>
      </c>
      <c r="F66" s="3">
        <v>1</v>
      </c>
      <c r="G66" s="4">
        <v>0</v>
      </c>
      <c r="H66" s="4">
        <v>0</v>
      </c>
      <c r="I66" s="1">
        <v>0</v>
      </c>
      <c r="J66" s="3">
        <v>1</v>
      </c>
    </row>
    <row r="67" spans="1:10" x14ac:dyDescent="0.2">
      <c r="A67" s="4">
        <f>(2.9491525424+2.5)/8.895522388</f>
        <v>0.61257251735444684</v>
      </c>
      <c r="B67" s="3">
        <v>0</v>
      </c>
      <c r="C67" s="3">
        <v>0</v>
      </c>
      <c r="D67" s="3">
        <v>0</v>
      </c>
      <c r="E67" s="3">
        <v>2</v>
      </c>
      <c r="F67" s="3">
        <v>1</v>
      </c>
      <c r="G67" s="4">
        <v>0.6</v>
      </c>
      <c r="H67" s="4">
        <v>2.6019080659150044E-2</v>
      </c>
      <c r="I67" s="1">
        <v>3</v>
      </c>
      <c r="J67" s="3">
        <v>0</v>
      </c>
    </row>
    <row r="68" spans="1:10" x14ac:dyDescent="0.2">
      <c r="A68" s="4">
        <v>0.3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4">
        <v>0</v>
      </c>
      <c r="H68" s="4">
        <v>0</v>
      </c>
      <c r="I68" s="1">
        <v>0</v>
      </c>
      <c r="J68" s="3">
        <v>3</v>
      </c>
    </row>
    <row r="69" spans="1:10" x14ac:dyDescent="0.2">
      <c r="A69" s="4">
        <v>0.3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4">
        <v>0.5</v>
      </c>
      <c r="H69" s="4">
        <v>4.3177892918825561E-3</v>
      </c>
      <c r="I69" s="1">
        <v>0.5</v>
      </c>
      <c r="J69" s="3">
        <v>3</v>
      </c>
    </row>
    <row r="70" spans="1:10" x14ac:dyDescent="0.2">
      <c r="A70" s="4">
        <v>0.3</v>
      </c>
      <c r="B70" s="3">
        <v>0</v>
      </c>
      <c r="C70" s="3">
        <v>1</v>
      </c>
      <c r="D70" s="3">
        <v>0</v>
      </c>
      <c r="E70" s="3">
        <v>0</v>
      </c>
      <c r="F70" s="3">
        <v>0</v>
      </c>
      <c r="G70" s="4">
        <v>1.5</v>
      </c>
      <c r="H70" s="4">
        <v>6.5905096660808432E-2</v>
      </c>
      <c r="I70" s="1">
        <v>7.5</v>
      </c>
      <c r="J70" s="3">
        <v>0</v>
      </c>
    </row>
    <row r="71" spans="1:10" x14ac:dyDescent="0.2">
      <c r="A71" s="4">
        <v>0.2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4">
        <v>1.1499999999999999</v>
      </c>
      <c r="H71" s="4">
        <v>2.0390070921985817E-2</v>
      </c>
      <c r="I71" s="1">
        <v>2.2999999999999998</v>
      </c>
      <c r="J71" s="3">
        <v>0</v>
      </c>
    </row>
    <row r="72" spans="1:10" x14ac:dyDescent="0.2">
      <c r="A72" s="4">
        <v>0.7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>
        <v>0.5</v>
      </c>
      <c r="H72" s="4">
        <v>4.4523597506678537E-3</v>
      </c>
      <c r="I72" s="1">
        <v>0.5</v>
      </c>
      <c r="J72" s="3">
        <v>3</v>
      </c>
    </row>
    <row r="73" spans="1:10" x14ac:dyDescent="0.2">
      <c r="A73" s="4">
        <f>4.78125/8.805970149</f>
        <v>0.54295550849022078</v>
      </c>
      <c r="B73" s="3">
        <v>0</v>
      </c>
      <c r="C73" s="3">
        <v>0</v>
      </c>
      <c r="D73" s="3">
        <v>0</v>
      </c>
      <c r="E73" s="3">
        <v>1</v>
      </c>
      <c r="F73" s="3">
        <v>1</v>
      </c>
      <c r="G73" s="4">
        <v>0</v>
      </c>
      <c r="H73" s="4">
        <v>0</v>
      </c>
      <c r="I73" s="1">
        <v>0</v>
      </c>
      <c r="J73" s="3">
        <v>3</v>
      </c>
    </row>
    <row r="74" spans="1:10" x14ac:dyDescent="0.2">
      <c r="A74" s="4">
        <f>6.72727272727/16.49275362</f>
        <v>0.40789263468485626</v>
      </c>
      <c r="B74" s="3">
        <v>0</v>
      </c>
      <c r="C74" s="3">
        <v>0</v>
      </c>
      <c r="D74" s="3">
        <v>0</v>
      </c>
      <c r="E74" s="3">
        <v>2</v>
      </c>
      <c r="F74" s="3">
        <v>1</v>
      </c>
      <c r="G74" s="4">
        <v>0</v>
      </c>
      <c r="H74" s="4">
        <v>0</v>
      </c>
      <c r="I74" s="1">
        <v>0</v>
      </c>
      <c r="J74" s="3">
        <v>3</v>
      </c>
    </row>
    <row r="75" spans="1:10" x14ac:dyDescent="0.2">
      <c r="A75" s="4">
        <f>6.72727272727/16.49275362</f>
        <v>0.40789263468485626</v>
      </c>
      <c r="B75" s="3">
        <v>0</v>
      </c>
      <c r="C75" s="3">
        <v>0</v>
      </c>
      <c r="D75" s="3">
        <v>0</v>
      </c>
      <c r="E75" s="3">
        <v>3</v>
      </c>
      <c r="F75" s="3">
        <v>1</v>
      </c>
      <c r="G75" s="4">
        <v>0.8</v>
      </c>
      <c r="H75" s="4">
        <v>0.11673151750972763</v>
      </c>
      <c r="I75" s="1">
        <v>12</v>
      </c>
      <c r="J75" s="3">
        <v>0</v>
      </c>
    </row>
    <row r="76" spans="1:10" x14ac:dyDescent="0.2">
      <c r="A76" s="4">
        <v>0.25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4">
        <v>0.5</v>
      </c>
      <c r="H76" s="4">
        <v>4.8638132295719845E-3</v>
      </c>
      <c r="I76" s="1">
        <v>0.5</v>
      </c>
      <c r="J76" s="3">
        <v>3</v>
      </c>
    </row>
    <row r="77" spans="1:10" x14ac:dyDescent="0.2">
      <c r="A77" s="4">
        <v>0.15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4">
        <v>1.1000000000000001</v>
      </c>
      <c r="H77" s="4">
        <v>2.1297192642787996E-2</v>
      </c>
      <c r="I77" s="1">
        <v>2.2000000000000002</v>
      </c>
      <c r="J77" s="3">
        <v>0</v>
      </c>
    </row>
    <row r="78" spans="1:10" x14ac:dyDescent="0.2">
      <c r="A78" s="4">
        <v>0.15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4">
        <v>0.5</v>
      </c>
      <c r="H78" s="4">
        <v>4.8638132295719845E-3</v>
      </c>
      <c r="I78" s="1">
        <v>0.5</v>
      </c>
      <c r="J78" s="3">
        <v>0</v>
      </c>
    </row>
    <row r="79" spans="1:10" x14ac:dyDescent="0.2">
      <c r="A79" s="4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4">
        <v>0.5</v>
      </c>
      <c r="H79" s="4">
        <v>4.8638132295719845E-3</v>
      </c>
      <c r="I79" s="1">
        <v>0.5</v>
      </c>
      <c r="J79" s="3">
        <v>0</v>
      </c>
    </row>
    <row r="80" spans="1:10" x14ac:dyDescent="0.2">
      <c r="A80" s="4">
        <v>0.2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4">
        <v>1.1499999999999999</v>
      </c>
      <c r="H80" s="4">
        <v>2.2593320235756387E-2</v>
      </c>
      <c r="I80" s="1">
        <v>2.2999999999999998</v>
      </c>
      <c r="J80" s="3">
        <v>0</v>
      </c>
    </row>
    <row r="81" spans="1:10" x14ac:dyDescent="0.2">
      <c r="A81" s="4">
        <v>0.2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4">
        <v>0.5</v>
      </c>
      <c r="H81" s="4">
        <v>4.9358341559723592E-3</v>
      </c>
      <c r="I81" s="1">
        <v>0.5</v>
      </c>
      <c r="J81" s="3">
        <v>3</v>
      </c>
    </row>
    <row r="82" spans="1:10" x14ac:dyDescent="0.2">
      <c r="A82" s="4">
        <v>0.15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4">
        <v>1.25</v>
      </c>
      <c r="H82" s="4">
        <v>2.4437927663734114E-2</v>
      </c>
      <c r="I82" s="1">
        <v>2.5</v>
      </c>
      <c r="J82" s="3">
        <v>0</v>
      </c>
    </row>
    <row r="83" spans="1:10" x14ac:dyDescent="0.2">
      <c r="A83" s="4">
        <v>0.45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4">
        <v>0.5</v>
      </c>
      <c r="H83" s="4">
        <v>4.8875855327468231E-3</v>
      </c>
      <c r="I83" s="1">
        <v>0.5</v>
      </c>
      <c r="J83" s="3">
        <v>3</v>
      </c>
    </row>
    <row r="84" spans="1:10" x14ac:dyDescent="0.2">
      <c r="A84" s="4">
        <f>(4.53125+1+1.2)/16.24637681</f>
        <v>0.4143231490147864</v>
      </c>
      <c r="B84" s="3">
        <v>0</v>
      </c>
      <c r="C84" s="3">
        <v>0</v>
      </c>
      <c r="D84" s="3">
        <v>0</v>
      </c>
      <c r="E84" s="3">
        <v>1</v>
      </c>
      <c r="F84" s="3">
        <v>1</v>
      </c>
      <c r="G84" s="4">
        <v>0</v>
      </c>
      <c r="H84" s="4">
        <v>0</v>
      </c>
      <c r="I84" s="1">
        <v>0</v>
      </c>
      <c r="J84" s="3">
        <v>3</v>
      </c>
    </row>
    <row r="85" spans="1:10" x14ac:dyDescent="0.2">
      <c r="A85" s="4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4">
        <v>0.5</v>
      </c>
      <c r="H85" s="4">
        <v>4.7483380816714148E-3</v>
      </c>
      <c r="I85" s="1">
        <v>0.5</v>
      </c>
      <c r="J85" s="3">
        <v>0</v>
      </c>
    </row>
    <row r="86" spans="1:10" x14ac:dyDescent="0.2">
      <c r="A86" s="4">
        <v>0.15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4">
        <v>1.1499999999999999</v>
      </c>
      <c r="H86" s="4">
        <v>2.2051773729626079E-2</v>
      </c>
      <c r="I86" s="1">
        <v>2.2999999999999998</v>
      </c>
      <c r="J86" s="3">
        <v>0</v>
      </c>
    </row>
    <row r="87" spans="1:10" x14ac:dyDescent="0.2">
      <c r="A87" s="4">
        <v>0.05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4">
        <v>0.5</v>
      </c>
      <c r="H87" s="4">
        <v>4.8169556840077067E-3</v>
      </c>
      <c r="I87" s="1">
        <v>0.5</v>
      </c>
      <c r="J87" s="3">
        <v>0</v>
      </c>
    </row>
    <row r="88" spans="1:10" x14ac:dyDescent="0.2">
      <c r="A88" s="4">
        <v>0.3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4">
        <v>0</v>
      </c>
      <c r="H88" s="4">
        <v>0</v>
      </c>
      <c r="I88" s="1">
        <v>0</v>
      </c>
      <c r="J88" s="3">
        <v>1</v>
      </c>
    </row>
    <row r="89" spans="1:10" x14ac:dyDescent="0.2">
      <c r="A89" s="4">
        <f>(2.7457627119+2.2)/8.71641791</f>
        <v>0.56740770841493537</v>
      </c>
      <c r="B89" s="3">
        <v>1</v>
      </c>
      <c r="C89" s="3">
        <v>0</v>
      </c>
      <c r="D89" s="3">
        <v>0</v>
      </c>
      <c r="E89" s="3">
        <v>1</v>
      </c>
      <c r="F89" s="3">
        <v>0</v>
      </c>
      <c r="G89" s="4">
        <v>0</v>
      </c>
      <c r="H89" s="4">
        <v>0</v>
      </c>
      <c r="I89" s="1">
        <v>0</v>
      </c>
      <c r="J89" s="3">
        <v>1</v>
      </c>
    </row>
    <row r="90" spans="1:10" x14ac:dyDescent="0.2">
      <c r="A90" s="4">
        <f>(2.8474576271+2.5)/8.805970149</f>
        <v>0.6072536627559717</v>
      </c>
      <c r="B90" s="3">
        <v>1</v>
      </c>
      <c r="C90" s="3">
        <v>0</v>
      </c>
      <c r="D90" s="3">
        <v>0</v>
      </c>
      <c r="E90" s="3">
        <v>2</v>
      </c>
      <c r="F90" s="3">
        <v>0</v>
      </c>
      <c r="G90" s="4">
        <v>0</v>
      </c>
      <c r="H90" s="4">
        <v>0</v>
      </c>
      <c r="I90" s="1">
        <v>0</v>
      </c>
      <c r="J90" s="3">
        <v>1</v>
      </c>
    </row>
    <row r="91" spans="1:10" x14ac:dyDescent="0.2">
      <c r="A91" s="4">
        <f>2.8474576271/8.805970149</f>
        <v>0.32335535766304579</v>
      </c>
      <c r="B91" s="3">
        <v>1</v>
      </c>
      <c r="C91" s="3">
        <v>0</v>
      </c>
      <c r="D91" s="3">
        <v>0</v>
      </c>
      <c r="E91" s="3">
        <v>2</v>
      </c>
      <c r="F91" s="3">
        <v>0</v>
      </c>
      <c r="G91" s="4">
        <v>0.5</v>
      </c>
      <c r="H91" s="4">
        <v>9.727626459143969E-3</v>
      </c>
      <c r="I91" s="1">
        <v>1</v>
      </c>
      <c r="J91" s="3">
        <v>2</v>
      </c>
    </row>
    <row r="92" spans="1:10" x14ac:dyDescent="0.2">
      <c r="A92" s="4">
        <f>4.84375/8.865671642</f>
        <v>0.54634890571102879</v>
      </c>
      <c r="B92" s="3">
        <v>1</v>
      </c>
      <c r="C92" s="3">
        <v>0</v>
      </c>
      <c r="D92" s="3">
        <v>0</v>
      </c>
      <c r="E92" s="3">
        <v>3</v>
      </c>
      <c r="F92" s="3">
        <v>0</v>
      </c>
      <c r="G92" s="4">
        <v>0</v>
      </c>
      <c r="H92" s="4">
        <v>0</v>
      </c>
      <c r="I92" s="1">
        <v>0</v>
      </c>
      <c r="J92" s="3">
        <v>1</v>
      </c>
    </row>
    <row r="93" spans="1:10" x14ac:dyDescent="0.2">
      <c r="A93" s="4">
        <f>4.84375/8.865671642</f>
        <v>0.54634890571102879</v>
      </c>
      <c r="B93" s="3">
        <v>1</v>
      </c>
      <c r="C93" s="3">
        <v>0</v>
      </c>
      <c r="D93" s="3">
        <v>0</v>
      </c>
      <c r="E93" s="3">
        <v>3</v>
      </c>
      <c r="F93" s="3">
        <v>0</v>
      </c>
      <c r="G93" s="4">
        <v>0.625</v>
      </c>
      <c r="H93" s="4">
        <v>2.4557956777996069E-2</v>
      </c>
      <c r="I93" s="1">
        <v>2.5</v>
      </c>
      <c r="J93" s="3">
        <v>2</v>
      </c>
    </row>
    <row r="94" spans="1:10" x14ac:dyDescent="0.2">
      <c r="A94" s="4">
        <v>0.15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>
        <v>0.5</v>
      </c>
      <c r="H94" s="4">
        <v>5.0607287449392713E-3</v>
      </c>
      <c r="I94" s="1">
        <v>0.5</v>
      </c>
      <c r="J94" s="3">
        <v>2</v>
      </c>
    </row>
    <row r="95" spans="1:10" x14ac:dyDescent="0.2">
      <c r="A95" s="4">
        <f>(2.5423728814+4+1)/10.75</f>
        <v>0.70161608199069769</v>
      </c>
      <c r="B95" s="3">
        <v>0</v>
      </c>
      <c r="C95" s="3">
        <v>0</v>
      </c>
      <c r="D95" s="3">
        <v>0</v>
      </c>
      <c r="E95" s="3">
        <v>1</v>
      </c>
      <c r="F95" s="3">
        <v>0</v>
      </c>
      <c r="G95" s="4">
        <v>0</v>
      </c>
      <c r="H95" s="4">
        <v>0</v>
      </c>
      <c r="I95" s="1">
        <v>0</v>
      </c>
      <c r="J95" s="3">
        <v>3</v>
      </c>
    </row>
    <row r="96" spans="1:10" x14ac:dyDescent="0.2">
      <c r="A96" s="4">
        <f>(2.5423728814+4+1)/10.75</f>
        <v>0.70161608199069769</v>
      </c>
      <c r="B96" s="3">
        <v>0</v>
      </c>
      <c r="C96" s="3">
        <v>0</v>
      </c>
      <c r="D96" s="3">
        <v>0</v>
      </c>
      <c r="E96" s="3">
        <v>1</v>
      </c>
      <c r="F96" s="3">
        <v>0</v>
      </c>
      <c r="G96" s="4">
        <v>0.625</v>
      </c>
      <c r="H96" s="4">
        <v>2.5693730729701953E-2</v>
      </c>
      <c r="I96" s="1">
        <v>2.5</v>
      </c>
      <c r="J96" s="3">
        <v>2</v>
      </c>
    </row>
    <row r="97" spans="1:10" x14ac:dyDescent="0.2">
      <c r="A97" s="4">
        <f>(2.5593220339+3)/10.8333333</f>
        <v>0.51316818932359443</v>
      </c>
      <c r="B97" s="3">
        <v>0</v>
      </c>
      <c r="C97" s="3">
        <v>0</v>
      </c>
      <c r="D97" s="3">
        <v>0</v>
      </c>
      <c r="E97" s="3">
        <v>2</v>
      </c>
      <c r="F97" s="3">
        <v>0</v>
      </c>
      <c r="G97" s="4">
        <v>0.44444444444444442</v>
      </c>
      <c r="H97" s="4">
        <v>4.2194092827004218E-2</v>
      </c>
      <c r="I97" s="1">
        <v>4</v>
      </c>
      <c r="J97" s="3">
        <v>0</v>
      </c>
    </row>
    <row r="98" spans="1:10" x14ac:dyDescent="0.2">
      <c r="A98" s="4">
        <v>0.3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4">
        <v>1</v>
      </c>
      <c r="H98" s="4">
        <v>2.1321961620469083E-2</v>
      </c>
      <c r="I98" s="1">
        <v>2</v>
      </c>
      <c r="J98" s="3">
        <v>2</v>
      </c>
    </row>
    <row r="99" spans="1:10" x14ac:dyDescent="0.2">
      <c r="A99" s="4">
        <f>(4.640625+1.2+1)/8.76119403</f>
        <v>0.78078683985041253</v>
      </c>
      <c r="B99" s="3">
        <v>1</v>
      </c>
      <c r="C99" s="3">
        <v>0</v>
      </c>
      <c r="D99" s="3">
        <v>0</v>
      </c>
      <c r="E99" s="3">
        <v>1</v>
      </c>
      <c r="F99" s="3">
        <v>0</v>
      </c>
      <c r="G99" s="4">
        <v>0</v>
      </c>
      <c r="H99" s="4">
        <v>0</v>
      </c>
      <c r="I99" s="1">
        <v>0</v>
      </c>
      <c r="J99" s="3">
        <v>1</v>
      </c>
    </row>
    <row r="100" spans="1:10" x14ac:dyDescent="0.2">
      <c r="A100" s="4">
        <f>8.5820895522/16.52173913</f>
        <v>0.51944226238366953</v>
      </c>
      <c r="B100" s="3">
        <v>1</v>
      </c>
      <c r="C100" s="3">
        <v>0</v>
      </c>
      <c r="D100" s="3">
        <v>0</v>
      </c>
      <c r="E100" s="3">
        <v>2</v>
      </c>
      <c r="F100" s="3">
        <v>0</v>
      </c>
      <c r="G100" s="4">
        <v>0</v>
      </c>
      <c r="H100" s="4">
        <v>0</v>
      </c>
      <c r="I100" s="1">
        <v>0</v>
      </c>
      <c r="J100" s="3">
        <v>1</v>
      </c>
    </row>
    <row r="101" spans="1:10" x14ac:dyDescent="0.2">
      <c r="A101" s="4">
        <f>8.5820895522/16.52173913</f>
        <v>0.51944226238366953</v>
      </c>
      <c r="B101" s="3">
        <v>1</v>
      </c>
      <c r="C101" s="3">
        <v>0</v>
      </c>
      <c r="D101" s="3">
        <v>0</v>
      </c>
      <c r="E101" s="3">
        <v>3</v>
      </c>
      <c r="F101" s="3">
        <v>0</v>
      </c>
      <c r="G101" s="4">
        <v>0</v>
      </c>
      <c r="H101" s="4">
        <v>0</v>
      </c>
      <c r="I101" s="1">
        <v>0</v>
      </c>
      <c r="J101" s="3">
        <v>3</v>
      </c>
    </row>
    <row r="102" spans="1:10" x14ac:dyDescent="0.2">
      <c r="A102" s="4">
        <v>0.15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4">
        <v>0.5</v>
      </c>
      <c r="H102" s="4">
        <v>5.1387461459403904E-3</v>
      </c>
      <c r="I102" s="1">
        <v>0.5</v>
      </c>
      <c r="J102" s="3">
        <v>0</v>
      </c>
    </row>
    <row r="103" spans="1:10" x14ac:dyDescent="0.2">
      <c r="A103" s="4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4">
        <v>0.5</v>
      </c>
      <c r="H103" s="4">
        <v>5.1387461459403904E-3</v>
      </c>
      <c r="I103" s="1">
        <v>0.5</v>
      </c>
      <c r="J103" s="3">
        <v>0</v>
      </c>
    </row>
    <row r="104" spans="1:10" x14ac:dyDescent="0.2">
      <c r="A104" s="4">
        <v>0.25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4">
        <v>0.5</v>
      </c>
      <c r="H104" s="4">
        <v>5.1124744376278121E-3</v>
      </c>
      <c r="I104" s="1">
        <v>0.5</v>
      </c>
      <c r="J104" s="3">
        <v>2</v>
      </c>
    </row>
    <row r="105" spans="1:10" x14ac:dyDescent="0.2">
      <c r="A105" s="4">
        <f>(4.796875+1)/16.75362319</f>
        <v>0.34600724477676403</v>
      </c>
      <c r="B105" s="3">
        <v>0</v>
      </c>
      <c r="C105" s="3">
        <v>0</v>
      </c>
      <c r="D105" s="3">
        <v>0</v>
      </c>
      <c r="E105" s="3">
        <v>1</v>
      </c>
      <c r="F105" s="3">
        <v>0</v>
      </c>
      <c r="G105" s="4">
        <v>0.5</v>
      </c>
      <c r="H105" s="4">
        <v>1.0330578512396695E-2</v>
      </c>
      <c r="I105" s="1">
        <v>1</v>
      </c>
      <c r="J105" s="3">
        <v>2</v>
      </c>
    </row>
    <row r="106" spans="1:10" x14ac:dyDescent="0.2">
      <c r="A106" s="4">
        <f>4.796875/16.75362319</f>
        <v>0.28631866346756485</v>
      </c>
      <c r="B106" s="3">
        <v>0</v>
      </c>
      <c r="C106" s="3">
        <v>0</v>
      </c>
      <c r="D106" s="3">
        <v>0</v>
      </c>
      <c r="E106" s="3">
        <v>2</v>
      </c>
      <c r="F106" s="3">
        <v>0</v>
      </c>
      <c r="G106" s="4">
        <v>0.25</v>
      </c>
      <c r="H106" s="4">
        <v>1.0438413361169102E-2</v>
      </c>
      <c r="I106" s="1">
        <v>1</v>
      </c>
      <c r="J106" s="3">
        <v>0</v>
      </c>
    </row>
    <row r="107" spans="1:10" x14ac:dyDescent="0.2">
      <c r="A107" s="4">
        <v>0.1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4">
        <v>0.75</v>
      </c>
      <c r="H107" s="4">
        <v>1.5822784810126583E-2</v>
      </c>
      <c r="I107" s="1">
        <v>1.5</v>
      </c>
      <c r="J107" s="3">
        <v>0</v>
      </c>
    </row>
    <row r="108" spans="1:10" x14ac:dyDescent="0.2">
      <c r="A108" s="4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4">
        <v>0.5</v>
      </c>
      <c r="H108" s="4">
        <v>5.3022269353128317E-3</v>
      </c>
      <c r="I108" s="1">
        <v>0.5</v>
      </c>
      <c r="J108" s="3">
        <v>0</v>
      </c>
    </row>
    <row r="109" spans="1:10" x14ac:dyDescent="0.2">
      <c r="A109" s="4">
        <v>0.1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4">
        <v>1.25</v>
      </c>
      <c r="H109" s="4">
        <v>2.6795284030010719E-2</v>
      </c>
      <c r="I109" s="1">
        <v>2.5</v>
      </c>
      <c r="J109" s="3">
        <v>0</v>
      </c>
    </row>
    <row r="110" spans="1:10" x14ac:dyDescent="0.2">
      <c r="A110" s="4">
        <v>0.5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4">
        <v>0.5</v>
      </c>
      <c r="H110" s="4">
        <v>5.387931034482759E-3</v>
      </c>
      <c r="I110" s="1">
        <v>0.5</v>
      </c>
      <c r="J110" s="3">
        <v>2</v>
      </c>
    </row>
    <row r="111" spans="1:10" x14ac:dyDescent="0.2">
      <c r="A111" s="4">
        <f>(2.6271186441+3.333)/10.416666666</f>
        <v>0.57217138987021898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4">
        <v>0</v>
      </c>
      <c r="H111" s="4">
        <v>0</v>
      </c>
      <c r="I111" s="1">
        <v>0</v>
      </c>
      <c r="J111" s="3">
        <v>1</v>
      </c>
    </row>
    <row r="112" spans="1:10" x14ac:dyDescent="0.2">
      <c r="A112" s="4">
        <f>5.194915254/10.5</f>
        <v>0.49475383371428566</v>
      </c>
      <c r="B112" s="3">
        <v>0</v>
      </c>
      <c r="C112" s="3">
        <v>0</v>
      </c>
      <c r="D112" s="3">
        <v>0</v>
      </c>
      <c r="E112" s="3">
        <v>2</v>
      </c>
      <c r="F112" s="3">
        <v>0</v>
      </c>
      <c r="G112" s="4">
        <v>0</v>
      </c>
      <c r="H112" s="4">
        <v>0</v>
      </c>
      <c r="I112" s="1">
        <v>0</v>
      </c>
      <c r="J112" s="3">
        <v>1</v>
      </c>
    </row>
    <row r="113" spans="1:10" x14ac:dyDescent="0.2">
      <c r="A113" s="4">
        <f>2.7966101695/12.78333333</f>
        <v>0.2187700263543077</v>
      </c>
      <c r="B113" s="3">
        <v>0</v>
      </c>
      <c r="C113" s="3">
        <v>0</v>
      </c>
      <c r="D113" s="3">
        <v>0</v>
      </c>
      <c r="E113" s="3">
        <v>3</v>
      </c>
      <c r="F113" s="3">
        <v>0</v>
      </c>
      <c r="G113" s="4">
        <v>0</v>
      </c>
      <c r="H113" s="4">
        <v>0</v>
      </c>
      <c r="I113" s="1">
        <v>0</v>
      </c>
      <c r="J113" s="3">
        <v>1</v>
      </c>
    </row>
    <row r="114" spans="1:10" x14ac:dyDescent="0.2">
      <c r="A114" s="4">
        <v>0.35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4">
        <v>1.1499999999999999</v>
      </c>
      <c r="H114" s="4">
        <v>2.465166130760986E-2</v>
      </c>
      <c r="I114" s="1">
        <v>2.2999999999999998</v>
      </c>
      <c r="J114" s="3">
        <v>2</v>
      </c>
    </row>
    <row r="115" spans="1:10" x14ac:dyDescent="0.2">
      <c r="A115" s="4">
        <f>6.54545454545/16.46376812</f>
        <v>0.39756722141261547</v>
      </c>
      <c r="B115" s="3">
        <v>1</v>
      </c>
      <c r="C115" s="3">
        <v>0</v>
      </c>
      <c r="D115" s="3">
        <v>0</v>
      </c>
      <c r="E115" s="3">
        <v>1</v>
      </c>
      <c r="F115" s="3">
        <v>0</v>
      </c>
      <c r="G115" s="4">
        <v>0</v>
      </c>
      <c r="H115" s="4">
        <v>0</v>
      </c>
      <c r="I115" s="1">
        <v>0</v>
      </c>
      <c r="J115" s="3">
        <v>1</v>
      </c>
    </row>
    <row r="116" spans="1:10" x14ac:dyDescent="0.2">
      <c r="A116" s="4">
        <f>6.54545454545/16.46376812</f>
        <v>0.39756722141261547</v>
      </c>
      <c r="B116" s="3">
        <v>1</v>
      </c>
      <c r="C116" s="3">
        <v>0</v>
      </c>
      <c r="D116" s="3">
        <v>0</v>
      </c>
      <c r="E116" s="3">
        <v>1</v>
      </c>
      <c r="F116" s="3">
        <v>0</v>
      </c>
      <c r="G116" s="4">
        <v>0.5</v>
      </c>
      <c r="H116" s="4">
        <v>3.6263736263736267E-2</v>
      </c>
      <c r="I116" s="1">
        <v>3.3</v>
      </c>
      <c r="J116" s="3">
        <v>2</v>
      </c>
    </row>
    <row r="117" spans="1:10" x14ac:dyDescent="0.2">
      <c r="A117" s="4">
        <f>6.54545454545/16.46376812</f>
        <v>0.39756722141261547</v>
      </c>
      <c r="B117" s="3">
        <v>1</v>
      </c>
      <c r="C117" s="3">
        <v>0</v>
      </c>
      <c r="D117" s="3">
        <v>0</v>
      </c>
      <c r="E117" s="3">
        <v>2</v>
      </c>
      <c r="F117" s="3">
        <v>0</v>
      </c>
      <c r="G117" s="4">
        <v>0</v>
      </c>
      <c r="H117" s="4">
        <v>0</v>
      </c>
      <c r="I117" s="1">
        <v>0</v>
      </c>
      <c r="J117" s="3">
        <v>1</v>
      </c>
    </row>
    <row r="118" spans="1:10" x14ac:dyDescent="0.2">
      <c r="A118" s="4">
        <f>6.54545454545/16.46376812</f>
        <v>0.39756722141261547</v>
      </c>
      <c r="B118" s="3">
        <v>1</v>
      </c>
      <c r="C118" s="3">
        <v>0</v>
      </c>
      <c r="D118" s="3">
        <v>0</v>
      </c>
      <c r="E118" s="3">
        <v>2</v>
      </c>
      <c r="F118" s="3">
        <v>0</v>
      </c>
      <c r="G118" s="4">
        <v>0.56818181818181823</v>
      </c>
      <c r="H118" s="4">
        <v>8.551881413911061E-2</v>
      </c>
      <c r="I118" s="1">
        <v>7.5</v>
      </c>
      <c r="J118" s="3">
        <v>2</v>
      </c>
    </row>
    <row r="119" spans="1:10" x14ac:dyDescent="0.2">
      <c r="A119" s="4">
        <f>6.54545454545/16.46376812</f>
        <v>0.39756722141261547</v>
      </c>
      <c r="B119" s="3">
        <v>1</v>
      </c>
      <c r="C119" s="3">
        <v>0</v>
      </c>
      <c r="D119" s="3">
        <v>0</v>
      </c>
      <c r="E119" s="3">
        <v>3</v>
      </c>
      <c r="F119" s="3">
        <v>0</v>
      </c>
      <c r="G119" s="4">
        <v>0</v>
      </c>
      <c r="H119" s="4">
        <v>0</v>
      </c>
      <c r="I119" s="1">
        <v>0</v>
      </c>
      <c r="J119" s="3">
        <v>1</v>
      </c>
    </row>
    <row r="120" spans="1:10" x14ac:dyDescent="0.2">
      <c r="A120" s="4">
        <v>0.25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>
        <v>0.5</v>
      </c>
      <c r="H120" s="4">
        <v>6.2735257214554582E-3</v>
      </c>
      <c r="I120" s="1">
        <v>0.5</v>
      </c>
      <c r="J120" s="3">
        <v>2</v>
      </c>
    </row>
    <row r="121" spans="1:10" x14ac:dyDescent="0.2">
      <c r="A121" s="4">
        <f>4.734375/8.880597015</f>
        <v>0.5331144957938394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4">
        <v>0</v>
      </c>
      <c r="H121" s="4">
        <v>0</v>
      </c>
      <c r="I121" s="1">
        <v>0</v>
      </c>
      <c r="J121" s="3">
        <v>3</v>
      </c>
    </row>
    <row r="122" spans="1:10" x14ac:dyDescent="0.2">
      <c r="A122" s="4">
        <f>4.796875/8.880597015</f>
        <v>0.54015231091983074</v>
      </c>
      <c r="B122" s="3">
        <v>0</v>
      </c>
      <c r="C122" s="3">
        <v>0</v>
      </c>
      <c r="D122" s="3">
        <v>0</v>
      </c>
      <c r="E122" s="3">
        <v>2</v>
      </c>
      <c r="F122" s="3">
        <v>0</v>
      </c>
      <c r="G122" s="4">
        <v>0</v>
      </c>
      <c r="H122" s="4">
        <v>0</v>
      </c>
      <c r="I122" s="1">
        <v>0</v>
      </c>
      <c r="J122" s="3">
        <v>1</v>
      </c>
    </row>
    <row r="123" spans="1:10" x14ac:dyDescent="0.2">
      <c r="A123" s="4">
        <f>4.90625/11</f>
        <v>0.44602272727272729</v>
      </c>
      <c r="B123" s="3">
        <v>0</v>
      </c>
      <c r="C123" s="3">
        <v>0</v>
      </c>
      <c r="D123" s="3">
        <v>0</v>
      </c>
      <c r="E123" s="3">
        <v>3</v>
      </c>
      <c r="F123" s="3">
        <v>0</v>
      </c>
      <c r="G123" s="4">
        <v>0.625</v>
      </c>
      <c r="H123" s="4">
        <v>3.1969309462915603E-2</v>
      </c>
      <c r="I123" s="1">
        <v>2.5</v>
      </c>
      <c r="J123" s="3">
        <v>2</v>
      </c>
    </row>
    <row r="124" spans="1:10" x14ac:dyDescent="0.2">
      <c r="A124" s="4">
        <v>0.15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4">
        <v>0</v>
      </c>
      <c r="H124" s="4">
        <v>0</v>
      </c>
      <c r="I124" s="1">
        <v>0</v>
      </c>
      <c r="J124" s="3">
        <v>1</v>
      </c>
    </row>
    <row r="125" spans="1:10" x14ac:dyDescent="0.2">
      <c r="A125" s="4">
        <f>5.081355932/8.880597015</f>
        <v>0.5721862982204019</v>
      </c>
      <c r="B125" s="3">
        <v>1</v>
      </c>
      <c r="C125" s="3">
        <v>0</v>
      </c>
      <c r="D125" s="3">
        <v>0</v>
      </c>
      <c r="E125" s="3">
        <v>1</v>
      </c>
      <c r="F125" s="3">
        <v>0</v>
      </c>
      <c r="G125" s="4">
        <v>0</v>
      </c>
      <c r="H125" s="4">
        <v>0</v>
      </c>
      <c r="I125" s="1">
        <v>0</v>
      </c>
      <c r="J125" s="3">
        <v>1</v>
      </c>
    </row>
    <row r="126" spans="1:10" x14ac:dyDescent="0.2">
      <c r="A126" s="4">
        <f>5.081355932/8.880597015</f>
        <v>0.5721862982204019</v>
      </c>
      <c r="B126" s="3">
        <v>1</v>
      </c>
      <c r="C126" s="3">
        <v>0</v>
      </c>
      <c r="D126" s="3">
        <v>0</v>
      </c>
      <c r="E126" s="3">
        <v>1</v>
      </c>
      <c r="F126" s="3">
        <v>0</v>
      </c>
      <c r="G126" s="4">
        <v>0.5</v>
      </c>
      <c r="H126" s="4">
        <v>8.4175084175084174E-3</v>
      </c>
      <c r="I126" s="1">
        <v>1</v>
      </c>
      <c r="J126" s="3">
        <v>2</v>
      </c>
    </row>
    <row r="127" spans="1:10" x14ac:dyDescent="0.2">
      <c r="A127" s="4">
        <f>4.381355932/8.880597015</f>
        <v>0.49336276880929952</v>
      </c>
      <c r="B127" s="3">
        <v>1</v>
      </c>
      <c r="C127" s="3">
        <v>0</v>
      </c>
      <c r="D127" s="3">
        <v>0</v>
      </c>
      <c r="E127" s="3">
        <v>2</v>
      </c>
      <c r="F127" s="3">
        <v>0</v>
      </c>
      <c r="G127" s="4">
        <v>0</v>
      </c>
      <c r="H127" s="4">
        <v>0</v>
      </c>
      <c r="I127" s="1">
        <v>0</v>
      </c>
      <c r="J127" s="3">
        <v>1</v>
      </c>
    </row>
    <row r="128" spans="1:10" x14ac:dyDescent="0.2">
      <c r="A128" s="4">
        <f>4.90625/11</f>
        <v>0.44602272727272729</v>
      </c>
      <c r="B128" s="3">
        <v>1</v>
      </c>
      <c r="C128" s="3">
        <v>0</v>
      </c>
      <c r="D128" s="3">
        <v>0</v>
      </c>
      <c r="E128" s="3">
        <v>3</v>
      </c>
      <c r="F128" s="3">
        <v>0</v>
      </c>
      <c r="G128" s="4">
        <v>0</v>
      </c>
      <c r="H128" s="4">
        <v>0</v>
      </c>
      <c r="I128" s="1">
        <v>0</v>
      </c>
      <c r="J128" s="3">
        <v>3</v>
      </c>
    </row>
    <row r="129" spans="1:10" x14ac:dyDescent="0.2">
      <c r="A129" s="4">
        <v>0.2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4">
        <v>0.5</v>
      </c>
      <c r="H129" s="4">
        <v>5.9031877213695395E-3</v>
      </c>
      <c r="I129" s="1">
        <v>0.5</v>
      </c>
      <c r="J129" s="3">
        <v>2</v>
      </c>
    </row>
    <row r="130" spans="1:10" x14ac:dyDescent="0.2">
      <c r="A130" s="4">
        <f>6.871875/8.71641791</f>
        <v>0.788382919561047</v>
      </c>
      <c r="B130" s="3">
        <v>0</v>
      </c>
      <c r="C130" s="3">
        <v>0</v>
      </c>
      <c r="D130" s="3">
        <v>0</v>
      </c>
      <c r="E130" s="3">
        <v>1</v>
      </c>
      <c r="F130" s="3">
        <v>0</v>
      </c>
      <c r="G130" s="4">
        <v>0</v>
      </c>
      <c r="H130" s="4">
        <v>0</v>
      </c>
      <c r="I130" s="1">
        <v>0</v>
      </c>
      <c r="J130" s="3">
        <v>3</v>
      </c>
    </row>
    <row r="131" spans="1:10" x14ac:dyDescent="0.2">
      <c r="A131" s="4">
        <v>0.15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4">
        <v>1.1499999999999999</v>
      </c>
      <c r="H131" s="4">
        <v>2.699530516431925E-2</v>
      </c>
      <c r="I131" s="1">
        <v>2.2999999999999998</v>
      </c>
      <c r="J131" s="3">
        <v>0</v>
      </c>
    </row>
    <row r="132" spans="1:10" x14ac:dyDescent="0.2">
      <c r="A132" s="4">
        <v>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4">
        <v>0.5</v>
      </c>
      <c r="H132" s="4">
        <v>5.9031877213695395E-3</v>
      </c>
      <c r="I132" s="1">
        <v>0.5</v>
      </c>
      <c r="J132" s="3">
        <v>0</v>
      </c>
    </row>
    <row r="133" spans="1:10" x14ac:dyDescent="0.2">
      <c r="A133" s="4">
        <v>0.1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>
        <v>0.5</v>
      </c>
      <c r="H133" s="4">
        <v>5.9031877213695395E-3</v>
      </c>
      <c r="I133" s="1">
        <v>0.5</v>
      </c>
      <c r="J133" s="3">
        <v>0</v>
      </c>
    </row>
    <row r="134" spans="1:10" x14ac:dyDescent="0.2">
      <c r="A134" s="4">
        <v>0.35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4">
        <v>1.25</v>
      </c>
      <c r="H134" s="4">
        <v>2.986857825567503E-2</v>
      </c>
      <c r="I134" s="1">
        <v>2.5</v>
      </c>
      <c r="J134" s="3">
        <v>2</v>
      </c>
    </row>
    <row r="135" spans="1:10" x14ac:dyDescent="0.2">
      <c r="A135" s="4">
        <f>4.810169492/8.626865672</f>
        <v>0.55758020060660574</v>
      </c>
      <c r="B135" s="3">
        <v>1</v>
      </c>
      <c r="C135" s="3">
        <v>0</v>
      </c>
      <c r="D135" s="3">
        <v>0</v>
      </c>
      <c r="E135" s="3">
        <v>1</v>
      </c>
      <c r="F135" s="3">
        <v>0</v>
      </c>
      <c r="G135" s="4">
        <v>0</v>
      </c>
      <c r="H135" s="4">
        <v>0</v>
      </c>
      <c r="I135" s="1">
        <v>0</v>
      </c>
      <c r="J135" s="3">
        <v>1</v>
      </c>
    </row>
    <row r="136" spans="1:10" x14ac:dyDescent="0.2">
      <c r="A136" s="4">
        <f>4.810169492/8.626865672</f>
        <v>0.55758020060660574</v>
      </c>
      <c r="B136" s="3">
        <v>1</v>
      </c>
      <c r="C136" s="3">
        <v>0</v>
      </c>
      <c r="D136" s="3">
        <v>0</v>
      </c>
      <c r="E136" s="3">
        <v>1</v>
      </c>
      <c r="F136" s="3">
        <v>0</v>
      </c>
      <c r="G136" s="4">
        <v>0.5</v>
      </c>
      <c r="H136" s="4">
        <v>4.3103448275862072E-2</v>
      </c>
      <c r="I136" s="1">
        <v>3.5</v>
      </c>
      <c r="J136" s="3">
        <v>0</v>
      </c>
    </row>
    <row r="137" spans="1:10" x14ac:dyDescent="0.2">
      <c r="A137" s="4">
        <v>0.25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4">
        <v>0.5</v>
      </c>
      <c r="H137" s="4">
        <v>6.1957868649318466E-3</v>
      </c>
      <c r="I137" s="1">
        <v>0.5</v>
      </c>
      <c r="J137" s="3">
        <v>2</v>
      </c>
    </row>
    <row r="138" spans="1:10" x14ac:dyDescent="0.2">
      <c r="A138" s="4">
        <f>6.40625/10.41666666</f>
        <v>0.61500000039359992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4">
        <v>0</v>
      </c>
      <c r="H138" s="4">
        <v>0</v>
      </c>
      <c r="I138" s="1">
        <v>0</v>
      </c>
      <c r="J138" s="3">
        <v>3</v>
      </c>
    </row>
    <row r="139" spans="1:10" x14ac:dyDescent="0.2">
      <c r="A139" s="4">
        <v>0.05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4">
        <v>0.5</v>
      </c>
      <c r="H139" s="4">
        <v>6.1199510403916772E-3</v>
      </c>
      <c r="I139" s="1">
        <v>0.5</v>
      </c>
      <c r="J139" s="3">
        <v>0</v>
      </c>
    </row>
    <row r="140" spans="1:10" x14ac:dyDescent="0.2">
      <c r="A140" s="4">
        <v>0.35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4">
        <v>0.5</v>
      </c>
      <c r="H140" s="4">
        <v>6.1957868649318466E-3</v>
      </c>
      <c r="I140" s="1">
        <v>0.5</v>
      </c>
      <c r="J140" s="3">
        <v>3</v>
      </c>
    </row>
    <row r="141" spans="1:10" x14ac:dyDescent="0.2">
      <c r="A141" s="4">
        <v>0.15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4">
        <v>1.1499999999999999</v>
      </c>
      <c r="H141" s="4">
        <v>2.832512315270936E-2</v>
      </c>
      <c r="I141" s="1">
        <v>2.2999999999999998</v>
      </c>
      <c r="J141" s="3">
        <v>0</v>
      </c>
    </row>
    <row r="142" spans="1:10" x14ac:dyDescent="0.2">
      <c r="A142" s="4">
        <v>0.25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4">
        <v>0.5</v>
      </c>
      <c r="H142" s="4">
        <v>6.1957868649318466E-3</v>
      </c>
      <c r="I142" s="1">
        <v>0.5</v>
      </c>
      <c r="J142" s="3">
        <v>3</v>
      </c>
    </row>
    <row r="143" spans="1:10" x14ac:dyDescent="0.2">
      <c r="A143" s="4">
        <f>4.421875/8.641791045</f>
        <v>0.51168501725790105</v>
      </c>
      <c r="B143" s="3">
        <v>0</v>
      </c>
      <c r="C143" s="3">
        <v>0</v>
      </c>
      <c r="D143" s="3">
        <v>0</v>
      </c>
      <c r="E143" s="3">
        <v>1</v>
      </c>
      <c r="F143" s="3">
        <v>1</v>
      </c>
      <c r="G143" s="4">
        <v>0</v>
      </c>
      <c r="H143" s="4">
        <v>0</v>
      </c>
      <c r="I143" s="1">
        <v>0</v>
      </c>
      <c r="J143" s="3">
        <v>3</v>
      </c>
    </row>
    <row r="144" spans="1:10" x14ac:dyDescent="0.2">
      <c r="A144" s="4">
        <f>4.421875/8.641791045</f>
        <v>0.51168501725790105</v>
      </c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4">
        <v>0.75</v>
      </c>
      <c r="H144" s="4">
        <v>9.8425196850393706E-2</v>
      </c>
      <c r="I144" s="1">
        <v>7.5</v>
      </c>
      <c r="J144" s="3">
        <v>0</v>
      </c>
    </row>
    <row r="145" spans="1:10" x14ac:dyDescent="0.2">
      <c r="A145" s="4">
        <v>0.4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4">
        <v>1.1499999999999999</v>
      </c>
      <c r="H145" s="4">
        <v>3.0585106382978722E-2</v>
      </c>
      <c r="I145" s="1">
        <v>2.2999999999999998</v>
      </c>
      <c r="J145" s="3">
        <v>2</v>
      </c>
    </row>
    <row r="146" spans="1:10" x14ac:dyDescent="0.2">
      <c r="A146" s="4">
        <f>4.677966102/8.5970149254</f>
        <v>0.54413841811288288</v>
      </c>
      <c r="B146" s="3">
        <v>1</v>
      </c>
      <c r="C146" s="3">
        <v>0</v>
      </c>
      <c r="D146" s="3">
        <v>0</v>
      </c>
      <c r="E146" s="3">
        <v>1</v>
      </c>
      <c r="F146" s="3">
        <v>0</v>
      </c>
      <c r="G146" s="4">
        <v>0</v>
      </c>
      <c r="H146" s="4">
        <v>0</v>
      </c>
      <c r="I146" s="1">
        <v>0</v>
      </c>
      <c r="J146" s="3">
        <v>1</v>
      </c>
    </row>
    <row r="147" spans="1:10" x14ac:dyDescent="0.2">
      <c r="A147" s="4">
        <f>6.0625/16.3188405797</f>
        <v>0.37150310834836592</v>
      </c>
      <c r="B147" s="3">
        <v>1</v>
      </c>
      <c r="C147" s="3">
        <v>0</v>
      </c>
      <c r="D147" s="3">
        <v>0</v>
      </c>
      <c r="E147" s="3">
        <v>2</v>
      </c>
      <c r="F147" s="3">
        <v>0</v>
      </c>
      <c r="G147" s="4">
        <v>0</v>
      </c>
      <c r="H147" s="4">
        <v>0</v>
      </c>
      <c r="I147" s="1">
        <v>0</v>
      </c>
      <c r="J147" s="3">
        <v>3</v>
      </c>
    </row>
    <row r="148" spans="1:10" x14ac:dyDescent="0.2">
      <c r="A148" s="4">
        <f>8.447761194/16.3768115942</f>
        <v>0.51583674547442759</v>
      </c>
      <c r="B148" s="3">
        <v>1</v>
      </c>
      <c r="C148" s="3">
        <v>0</v>
      </c>
      <c r="D148" s="3">
        <v>0</v>
      </c>
      <c r="E148" s="3">
        <v>3</v>
      </c>
      <c r="F148" s="3">
        <v>0</v>
      </c>
      <c r="G148" s="4">
        <v>0</v>
      </c>
      <c r="H148" s="4">
        <v>0</v>
      </c>
      <c r="I148" s="1">
        <v>0</v>
      </c>
      <c r="J148" s="3">
        <v>3</v>
      </c>
    </row>
    <row r="149" spans="1:10" x14ac:dyDescent="0.2">
      <c r="A149" s="4">
        <v>0.15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4">
        <v>0.5</v>
      </c>
      <c r="H149" s="4">
        <v>6.0753341433778859E-3</v>
      </c>
      <c r="I149" s="1">
        <v>0.5</v>
      </c>
      <c r="J149" s="3">
        <v>2</v>
      </c>
    </row>
    <row r="150" spans="1:10" x14ac:dyDescent="0.2">
      <c r="A150" s="4">
        <f>3.576271186/8.537313433</f>
        <v>0.41889889765278343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4">
        <v>0</v>
      </c>
      <c r="H150" s="4">
        <v>0</v>
      </c>
      <c r="I150" s="1">
        <v>0</v>
      </c>
      <c r="J150" s="3">
        <v>1</v>
      </c>
    </row>
    <row r="151" spans="1:10" x14ac:dyDescent="0.2">
      <c r="A151" s="4">
        <f>2.6779661017/8.6268656716</f>
        <v>0.31042167615011973</v>
      </c>
      <c r="B151" s="3">
        <v>0</v>
      </c>
      <c r="C151" s="3">
        <v>0</v>
      </c>
      <c r="D151" s="3">
        <v>0</v>
      </c>
      <c r="E151" s="3">
        <v>2</v>
      </c>
      <c r="F151" s="3">
        <v>0</v>
      </c>
      <c r="G151" s="4">
        <v>0</v>
      </c>
      <c r="H151" s="4">
        <v>0</v>
      </c>
      <c r="I151" s="1">
        <v>0</v>
      </c>
      <c r="J151" s="3">
        <v>1</v>
      </c>
    </row>
    <row r="152" spans="1:10" x14ac:dyDescent="0.2">
      <c r="A152" s="4">
        <f>4.546875/16.2608695652</f>
        <v>0.27962065508051298</v>
      </c>
      <c r="B152" s="3">
        <v>0</v>
      </c>
      <c r="C152" s="3">
        <v>0</v>
      </c>
      <c r="D152" s="3">
        <v>0</v>
      </c>
      <c r="E152" s="3">
        <v>3</v>
      </c>
      <c r="F152" s="3">
        <v>0</v>
      </c>
      <c r="G152" s="4">
        <v>0</v>
      </c>
      <c r="H152" s="4">
        <v>0</v>
      </c>
      <c r="I152" s="1">
        <v>0</v>
      </c>
      <c r="J152" s="3">
        <v>1</v>
      </c>
    </row>
    <row r="153" spans="1:10" x14ac:dyDescent="0.2">
      <c r="A153" s="4">
        <v>0.4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>
        <v>0.5</v>
      </c>
      <c r="H153" s="4">
        <v>5.9665871121718375E-3</v>
      </c>
      <c r="I153" s="1">
        <v>0.5</v>
      </c>
      <c r="J153" s="3">
        <v>3</v>
      </c>
    </row>
    <row r="154" spans="1:10" x14ac:dyDescent="0.2">
      <c r="A154" s="4">
        <v>0.05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4">
        <v>0</v>
      </c>
      <c r="H154" s="4">
        <v>0</v>
      </c>
      <c r="I154" s="1">
        <v>0</v>
      </c>
      <c r="J154" s="3">
        <v>1</v>
      </c>
    </row>
    <row r="155" spans="1:10" x14ac:dyDescent="0.2">
      <c r="A155" s="4">
        <f>6.115254237/11</f>
        <v>0.55593220336363636</v>
      </c>
      <c r="B155" s="3">
        <v>1</v>
      </c>
      <c r="C155" s="3">
        <v>0</v>
      </c>
      <c r="D155" s="3">
        <v>0</v>
      </c>
      <c r="E155" s="3">
        <v>1</v>
      </c>
      <c r="F155" s="3">
        <v>0</v>
      </c>
      <c r="G155" s="4">
        <v>0</v>
      </c>
      <c r="H155" s="4">
        <v>0</v>
      </c>
      <c r="I155" s="1">
        <v>0</v>
      </c>
      <c r="J155" s="3">
        <v>1</v>
      </c>
    </row>
    <row r="156" spans="1:10" x14ac:dyDescent="0.2">
      <c r="A156" s="4">
        <f>6.115254237/11</f>
        <v>0.55593220336363636</v>
      </c>
      <c r="B156" s="3">
        <v>1</v>
      </c>
      <c r="C156" s="3">
        <v>0</v>
      </c>
      <c r="D156" s="3">
        <v>0</v>
      </c>
      <c r="E156" s="3">
        <v>1</v>
      </c>
      <c r="F156" s="3">
        <v>0</v>
      </c>
      <c r="G156" s="4">
        <v>0.5</v>
      </c>
      <c r="H156" s="4">
        <v>1.1862396204033215E-2</v>
      </c>
      <c r="I156" s="1">
        <v>1</v>
      </c>
      <c r="J156" s="3">
        <v>2</v>
      </c>
    </row>
    <row r="157" spans="1:10" x14ac:dyDescent="0.2">
      <c r="A157" s="4">
        <f>4.415254237/11</f>
        <v>0.40138674881818182</v>
      </c>
      <c r="B157" s="3">
        <v>1</v>
      </c>
      <c r="C157" s="3">
        <v>0</v>
      </c>
      <c r="D157" s="3">
        <v>0</v>
      </c>
      <c r="E157" s="3">
        <v>2</v>
      </c>
      <c r="F157" s="3">
        <v>0</v>
      </c>
      <c r="G157" s="4">
        <v>0</v>
      </c>
      <c r="H157" s="4">
        <v>0</v>
      </c>
      <c r="I157" s="1">
        <v>0</v>
      </c>
      <c r="J157" s="3">
        <v>1</v>
      </c>
    </row>
    <row r="158" spans="1:10" x14ac:dyDescent="0.2">
      <c r="A158" s="4">
        <f>2.9322033898/11</f>
        <v>0.26656394452727272</v>
      </c>
      <c r="B158" s="3">
        <v>1</v>
      </c>
      <c r="C158" s="3">
        <v>0</v>
      </c>
      <c r="D158" s="3">
        <v>0</v>
      </c>
      <c r="E158" s="3">
        <v>3</v>
      </c>
      <c r="F158" s="3">
        <v>0</v>
      </c>
      <c r="G158" s="4">
        <v>0</v>
      </c>
      <c r="H158" s="4">
        <v>0</v>
      </c>
      <c r="I158" s="1">
        <v>0</v>
      </c>
      <c r="J158" s="3">
        <v>1</v>
      </c>
    </row>
    <row r="159" spans="1:10" x14ac:dyDescent="0.2">
      <c r="A159" s="4">
        <v>-0.05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4">
        <v>0.5</v>
      </c>
      <c r="H159" s="4">
        <v>5.7603686635944703E-3</v>
      </c>
      <c r="I159" s="1">
        <v>0.5</v>
      </c>
      <c r="J159" s="3">
        <v>0</v>
      </c>
    </row>
    <row r="160" spans="1:10" x14ac:dyDescent="0.2">
      <c r="A160" s="4">
        <v>0.05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4">
        <v>1</v>
      </c>
      <c r="H160" s="4">
        <v>2.3310023310023312E-2</v>
      </c>
      <c r="I160" s="1">
        <v>2</v>
      </c>
      <c r="J160" s="3">
        <v>0</v>
      </c>
    </row>
    <row r="161" spans="1:10" x14ac:dyDescent="0.2">
      <c r="A161" s="4">
        <v>0.2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4">
        <v>0.5</v>
      </c>
      <c r="H161" s="4">
        <v>5.8616647127784291E-3</v>
      </c>
      <c r="I161" s="4">
        <v>0.5</v>
      </c>
      <c r="J161" s="3">
        <v>2</v>
      </c>
    </row>
    <row r="162" spans="1:10" x14ac:dyDescent="0.2">
      <c r="A162" s="4">
        <f>5.746875/12.8</f>
        <v>0.448974609375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4">
        <v>0</v>
      </c>
      <c r="H162" s="4">
        <v>0</v>
      </c>
      <c r="I162" s="4">
        <v>0</v>
      </c>
      <c r="J162" s="3">
        <v>3</v>
      </c>
    </row>
    <row r="163" spans="1:10" x14ac:dyDescent="0.2">
      <c r="A163" s="4">
        <v>0.05</v>
      </c>
      <c r="B163" s="3">
        <v>1</v>
      </c>
      <c r="C163" s="3">
        <v>0</v>
      </c>
      <c r="D163" s="3">
        <v>0</v>
      </c>
      <c r="E163" s="3">
        <v>0</v>
      </c>
      <c r="F163" s="3">
        <v>0</v>
      </c>
      <c r="G163" s="4">
        <v>1.1499999999999999</v>
      </c>
      <c r="H163" s="4">
        <v>2.6806526806526808E-2</v>
      </c>
      <c r="I163" s="4">
        <v>2.2999999999999998</v>
      </c>
      <c r="J163" s="3">
        <v>0</v>
      </c>
    </row>
    <row r="164" spans="1:10" x14ac:dyDescent="0.2">
      <c r="A164" s="4">
        <v>-0.05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4">
        <v>0.5</v>
      </c>
      <c r="H164" s="4">
        <v>5.8616647127784291E-3</v>
      </c>
      <c r="I164" s="4">
        <v>0.5</v>
      </c>
      <c r="J164" s="3">
        <v>0</v>
      </c>
    </row>
    <row r="165" spans="1:10" x14ac:dyDescent="0.2">
      <c r="A165" s="4">
        <v>0.05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>
        <v>0.5</v>
      </c>
      <c r="H165" s="4">
        <v>5.8616647127784291E-3</v>
      </c>
      <c r="I165" s="4">
        <v>0.5</v>
      </c>
      <c r="J165" s="3">
        <v>0</v>
      </c>
    </row>
    <row r="166" spans="1:10" x14ac:dyDescent="0.2">
      <c r="A166" s="4">
        <v>0.15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4">
        <v>1.1499999999999999</v>
      </c>
      <c r="H166" s="4">
        <v>2.7283511269276393E-2</v>
      </c>
      <c r="I166" s="4">
        <v>2.2999999999999998</v>
      </c>
      <c r="J166" s="3">
        <v>0</v>
      </c>
    </row>
    <row r="167" spans="1:10" x14ac:dyDescent="0.2">
      <c r="A167" s="4">
        <v>0.3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4">
        <v>0.5</v>
      </c>
      <c r="H167" s="4">
        <v>5.9665871121718375E-3</v>
      </c>
      <c r="I167" s="4">
        <v>0.5</v>
      </c>
      <c r="J167" s="3">
        <v>2</v>
      </c>
    </row>
    <row r="168" spans="1:10" x14ac:dyDescent="0.2">
      <c r="A168" s="4">
        <f>4.671875/8.597014925</f>
        <v>0.54342990453747531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4">
        <v>0</v>
      </c>
      <c r="H168" s="4">
        <v>0</v>
      </c>
      <c r="I168" s="4">
        <v>0</v>
      </c>
      <c r="J168" s="3">
        <v>1</v>
      </c>
    </row>
    <row r="169" spans="1:10" x14ac:dyDescent="0.2">
      <c r="A169" s="4">
        <f>4.828125/10.83333333</f>
        <v>0.44567307706020709</v>
      </c>
      <c r="B169" s="3">
        <v>0</v>
      </c>
      <c r="C169" s="3">
        <v>0</v>
      </c>
      <c r="D169" s="3">
        <v>0</v>
      </c>
      <c r="E169" s="3">
        <v>2</v>
      </c>
      <c r="F169" s="3">
        <v>0</v>
      </c>
      <c r="G169" s="4">
        <v>0.75</v>
      </c>
      <c r="H169" s="4">
        <v>1.800720288115246E-2</v>
      </c>
      <c r="I169" s="4">
        <v>1.5</v>
      </c>
      <c r="J169" s="3">
        <v>2</v>
      </c>
    </row>
    <row r="170" spans="1:10" x14ac:dyDescent="0.2">
      <c r="A170" s="4">
        <f>4.84375/10.91666666</f>
        <v>0.44370229034729908</v>
      </c>
      <c r="B170" s="3">
        <v>0</v>
      </c>
      <c r="C170" s="3">
        <v>0</v>
      </c>
      <c r="D170" s="3">
        <v>0</v>
      </c>
      <c r="E170" s="3">
        <v>3</v>
      </c>
      <c r="F170" s="3">
        <v>0</v>
      </c>
      <c r="G170" s="4">
        <v>0.66</v>
      </c>
      <c r="H170" s="4">
        <v>4.0342298288508556E-2</v>
      </c>
      <c r="I170" s="4">
        <v>3.3</v>
      </c>
      <c r="J170" s="3">
        <v>0</v>
      </c>
    </row>
    <row r="171" spans="1:10" x14ac:dyDescent="0.2">
      <c r="A171" s="4">
        <v>0.4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4">
        <v>0.5</v>
      </c>
      <c r="H171" s="4">
        <v>6.1124694376528121E-3</v>
      </c>
      <c r="I171" s="4">
        <v>0.5</v>
      </c>
      <c r="J171" s="3">
        <v>3</v>
      </c>
    </row>
    <row r="172" spans="1:10" x14ac:dyDescent="0.2">
      <c r="A172" s="4">
        <v>0.4</v>
      </c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4">
        <v>1.7</v>
      </c>
      <c r="H172" s="4">
        <v>0.10651629072681704</v>
      </c>
      <c r="I172" s="4">
        <v>8.5</v>
      </c>
      <c r="J172" s="3">
        <v>2</v>
      </c>
    </row>
    <row r="173" spans="1:10" x14ac:dyDescent="0.2">
      <c r="A173" s="4">
        <f>4.765625/8.746268657</f>
        <v>0.54487521329291366</v>
      </c>
      <c r="B173" s="3">
        <v>0</v>
      </c>
      <c r="C173" s="3">
        <v>1</v>
      </c>
      <c r="D173" s="3">
        <v>0</v>
      </c>
      <c r="E173" s="3">
        <v>1</v>
      </c>
      <c r="F173" s="3">
        <v>0</v>
      </c>
      <c r="G173" s="4">
        <v>0.45454545454545453</v>
      </c>
      <c r="H173" s="4">
        <v>0.15427769985974754</v>
      </c>
      <c r="I173" s="4">
        <v>10</v>
      </c>
      <c r="J173" s="3">
        <v>2</v>
      </c>
    </row>
    <row r="174" spans="1:10" x14ac:dyDescent="0.2">
      <c r="A174" s="4">
        <f>4.953125/8.9552238806</f>
        <v>0.55309895833314893</v>
      </c>
      <c r="B174" s="3">
        <v>0</v>
      </c>
      <c r="C174" s="3">
        <v>1</v>
      </c>
      <c r="D174" s="3">
        <v>0</v>
      </c>
      <c r="E174" s="3">
        <v>2</v>
      </c>
      <c r="F174" s="3">
        <v>0</v>
      </c>
      <c r="G174" s="4">
        <v>0.32258064516129031</v>
      </c>
      <c r="H174" s="4">
        <v>0.32626427406199021</v>
      </c>
      <c r="I174" s="4">
        <v>20</v>
      </c>
      <c r="J174" s="3">
        <v>2</v>
      </c>
    </row>
    <row r="175" spans="1:10" x14ac:dyDescent="0.2">
      <c r="A175" s="4">
        <f>4.953125/18.46666666</f>
        <v>0.26821976543979054</v>
      </c>
      <c r="B175" s="3">
        <v>0</v>
      </c>
      <c r="C175" s="3">
        <v>1</v>
      </c>
      <c r="D175" s="3">
        <v>0</v>
      </c>
      <c r="E175" s="3">
        <v>3</v>
      </c>
      <c r="F175" s="3">
        <v>0</v>
      </c>
      <c r="G175" s="4">
        <v>0</v>
      </c>
      <c r="H175" s="4">
        <v>0</v>
      </c>
      <c r="I175" s="4">
        <v>0</v>
      </c>
      <c r="J175" s="3">
        <v>1</v>
      </c>
    </row>
    <row r="176" spans="1:10" x14ac:dyDescent="0.2">
      <c r="A176" s="4">
        <v>0.45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4">
        <v>0.75</v>
      </c>
      <c r="H176" s="4">
        <v>1.2853470437017995E-2</v>
      </c>
      <c r="I176" s="4">
        <v>1.5</v>
      </c>
      <c r="J176" s="3">
        <v>3</v>
      </c>
    </row>
    <row r="177" spans="1:10" x14ac:dyDescent="0.2">
      <c r="A177" s="4">
        <f>5.047457627/8.746268657</f>
        <v>0.57709839760756854</v>
      </c>
      <c r="B177" s="3">
        <v>1</v>
      </c>
      <c r="C177" s="3">
        <v>1</v>
      </c>
      <c r="D177" s="3">
        <v>0</v>
      </c>
      <c r="E177" s="3">
        <v>1</v>
      </c>
      <c r="F177" s="3">
        <v>1</v>
      </c>
      <c r="G177" s="4">
        <v>0</v>
      </c>
      <c r="H177" s="4">
        <v>0</v>
      </c>
      <c r="I177" s="4">
        <v>0</v>
      </c>
      <c r="J177" s="3">
        <v>3</v>
      </c>
    </row>
    <row r="178" spans="1:10" x14ac:dyDescent="0.2">
      <c r="A178" s="4">
        <f>4.96875/8.746268657</f>
        <v>0.5680994027119558</v>
      </c>
      <c r="B178" s="3">
        <v>1</v>
      </c>
      <c r="C178" s="3">
        <v>1</v>
      </c>
      <c r="D178" s="3">
        <v>0</v>
      </c>
      <c r="E178" s="3">
        <v>2</v>
      </c>
      <c r="F178" s="3">
        <v>1</v>
      </c>
      <c r="G178" s="4">
        <v>0</v>
      </c>
      <c r="H178" s="4">
        <v>0</v>
      </c>
      <c r="I178" s="4">
        <v>0</v>
      </c>
      <c r="J178" s="3">
        <v>3</v>
      </c>
    </row>
    <row r="179" spans="1:10" x14ac:dyDescent="0.2">
      <c r="A179" s="4">
        <f>4.96875/18.46666666</f>
        <v>0.26906588457366998</v>
      </c>
      <c r="B179" s="3">
        <v>1</v>
      </c>
      <c r="C179" s="3">
        <v>1</v>
      </c>
      <c r="D179" s="3">
        <v>0</v>
      </c>
      <c r="E179" s="3">
        <v>3</v>
      </c>
      <c r="F179" s="3">
        <v>1</v>
      </c>
      <c r="G179" s="4">
        <v>0</v>
      </c>
      <c r="H179" s="4">
        <v>0</v>
      </c>
      <c r="I179" s="4">
        <v>0</v>
      </c>
      <c r="J179" s="3">
        <v>1</v>
      </c>
    </row>
    <row r="180" spans="1:10" x14ac:dyDescent="0.2">
      <c r="A180" s="4">
        <v>0.2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4">
        <v>0.5</v>
      </c>
      <c r="H180" s="4">
        <v>1.2106537530266344E-2</v>
      </c>
      <c r="I180" s="4">
        <v>0.5</v>
      </c>
      <c r="J180" s="3">
        <v>2</v>
      </c>
    </row>
    <row r="181" spans="1:10" x14ac:dyDescent="0.2">
      <c r="A181" s="4">
        <f>4.962711864/8.925373134</f>
        <v>0.55602290117095732</v>
      </c>
      <c r="B181" s="3">
        <v>0</v>
      </c>
      <c r="C181" s="3">
        <v>0</v>
      </c>
      <c r="D181" s="3">
        <v>0</v>
      </c>
      <c r="E181" s="3">
        <v>1</v>
      </c>
      <c r="F181" s="3">
        <v>0</v>
      </c>
      <c r="G181" s="4">
        <v>0.5</v>
      </c>
      <c r="H181" s="4">
        <v>2.4509803921568627E-2</v>
      </c>
      <c r="I181" s="4">
        <v>1</v>
      </c>
      <c r="J181" s="3">
        <v>0</v>
      </c>
    </row>
    <row r="182" spans="1:10" x14ac:dyDescent="0.2">
      <c r="A182" s="4">
        <v>0.1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4">
        <v>0.5</v>
      </c>
      <c r="H182" s="4">
        <v>1.2254901960784314E-2</v>
      </c>
      <c r="I182" s="4">
        <v>0.5</v>
      </c>
      <c r="J182" s="3">
        <v>0</v>
      </c>
    </row>
    <row r="183" spans="1:10" x14ac:dyDescent="0.2">
      <c r="A183" s="4">
        <v>0.15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4">
        <v>0.5</v>
      </c>
      <c r="H183" s="4">
        <v>1.2254901960784314E-2</v>
      </c>
      <c r="I183" s="4">
        <v>0.5</v>
      </c>
      <c r="J183" s="3">
        <v>0</v>
      </c>
    </row>
    <row r="184" spans="1:10" x14ac:dyDescent="0.2">
      <c r="A184" s="4">
        <v>0.2</v>
      </c>
      <c r="B184" s="3">
        <v>1</v>
      </c>
      <c r="C184" s="3">
        <v>0</v>
      </c>
      <c r="D184" s="3">
        <v>0</v>
      </c>
      <c r="E184" s="3">
        <v>0</v>
      </c>
      <c r="F184" s="3">
        <v>0</v>
      </c>
      <c r="G184" s="4">
        <v>0</v>
      </c>
      <c r="H184" s="4">
        <v>0</v>
      </c>
      <c r="I184" s="4">
        <v>0</v>
      </c>
      <c r="J184" s="3">
        <v>1</v>
      </c>
    </row>
    <row r="185" spans="1:10" x14ac:dyDescent="0.2">
      <c r="A185" s="4">
        <f>3.898305085/8.8805970149</f>
        <v>0.43896880789201054</v>
      </c>
      <c r="B185" s="3">
        <v>1</v>
      </c>
      <c r="C185" s="3">
        <v>0</v>
      </c>
      <c r="D185" s="3">
        <v>0</v>
      </c>
      <c r="E185" s="3">
        <v>1</v>
      </c>
      <c r="F185" s="3">
        <v>0</v>
      </c>
      <c r="G185" s="4">
        <v>0</v>
      </c>
      <c r="H185" s="4">
        <v>0</v>
      </c>
      <c r="I185" s="4">
        <v>0</v>
      </c>
      <c r="J185" s="3">
        <v>1</v>
      </c>
    </row>
    <row r="186" spans="1:10" x14ac:dyDescent="0.2">
      <c r="A186" s="4">
        <f>2.8983050847/8.8805970149</f>
        <v>0.32636376584110055</v>
      </c>
      <c r="B186" s="3">
        <v>1</v>
      </c>
      <c r="C186" s="3">
        <v>0</v>
      </c>
      <c r="D186" s="3">
        <v>0</v>
      </c>
      <c r="E186" s="3">
        <v>2</v>
      </c>
      <c r="F186" s="3">
        <v>0</v>
      </c>
      <c r="G186" s="4">
        <v>0</v>
      </c>
      <c r="H186" s="4">
        <v>0</v>
      </c>
      <c r="I186" s="4">
        <v>0</v>
      </c>
      <c r="J186" s="3">
        <v>1</v>
      </c>
    </row>
    <row r="187" spans="1:10" x14ac:dyDescent="0.2">
      <c r="A187" s="4">
        <f>2.8983050847/8.8805970149</f>
        <v>0.32636376584110055</v>
      </c>
      <c r="B187" s="3">
        <v>1</v>
      </c>
      <c r="C187" s="3">
        <v>0</v>
      </c>
      <c r="D187" s="3">
        <v>0</v>
      </c>
      <c r="E187" s="3">
        <v>2</v>
      </c>
      <c r="F187" s="3">
        <v>0</v>
      </c>
      <c r="G187" s="4">
        <v>0.5</v>
      </c>
      <c r="H187" s="4">
        <v>2.5125628140703519E-2</v>
      </c>
      <c r="I187" s="4">
        <v>1</v>
      </c>
      <c r="J187" s="3">
        <v>0</v>
      </c>
    </row>
    <row r="188" spans="1:10" x14ac:dyDescent="0.2">
      <c r="A188" s="4">
        <v>0.2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4">
        <v>0.5</v>
      </c>
      <c r="H188" s="4">
        <v>1.2722646310432569E-2</v>
      </c>
      <c r="I188" s="4">
        <v>0.5</v>
      </c>
      <c r="J188" s="3">
        <v>0</v>
      </c>
    </row>
    <row r="189" spans="1:10" x14ac:dyDescent="0.2">
      <c r="A189" s="4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4">
        <v>0.5</v>
      </c>
      <c r="H189" s="4">
        <v>1.2722646310432569E-2</v>
      </c>
      <c r="I189" s="4">
        <v>0.5</v>
      </c>
      <c r="J189" s="3">
        <v>0</v>
      </c>
    </row>
    <row r="190" spans="1:10" x14ac:dyDescent="0.2">
      <c r="A190" s="4">
        <v>0.15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4">
        <v>0</v>
      </c>
      <c r="H190" s="4">
        <v>0</v>
      </c>
      <c r="I190" s="4">
        <v>0</v>
      </c>
      <c r="J190" s="3">
        <v>1</v>
      </c>
    </row>
    <row r="191" spans="1:10" x14ac:dyDescent="0.2">
      <c r="A191" s="4">
        <f>7.07521</f>
        <v>7.0752100000000002</v>
      </c>
      <c r="B191" s="3">
        <v>1</v>
      </c>
      <c r="C191" s="3">
        <v>0</v>
      </c>
      <c r="D191" s="3">
        <v>0</v>
      </c>
      <c r="E191" s="3">
        <v>1</v>
      </c>
      <c r="F191" s="3">
        <v>0</v>
      </c>
      <c r="G191" s="4">
        <v>0</v>
      </c>
      <c r="H191" s="4">
        <v>0</v>
      </c>
      <c r="I191" s="4">
        <v>0</v>
      </c>
      <c r="J191" s="3">
        <v>1</v>
      </c>
    </row>
    <row r="192" spans="1:10" x14ac:dyDescent="0.2">
      <c r="A192" s="4">
        <f>4.875/21</f>
        <v>0.23214285714285715</v>
      </c>
      <c r="B192" s="3">
        <v>1</v>
      </c>
      <c r="C192" s="3">
        <v>0</v>
      </c>
      <c r="D192" s="3">
        <v>0</v>
      </c>
      <c r="E192" s="3">
        <v>2</v>
      </c>
      <c r="F192" s="3">
        <v>0</v>
      </c>
      <c r="G192" s="4">
        <v>0</v>
      </c>
      <c r="H192" s="4">
        <v>0</v>
      </c>
      <c r="I192" s="4">
        <v>0</v>
      </c>
      <c r="J192" s="3">
        <v>3</v>
      </c>
    </row>
    <row r="193" spans="1:10" x14ac:dyDescent="0.2">
      <c r="A193" s="4">
        <v>0.3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4">
        <v>0.5</v>
      </c>
      <c r="H193" s="4">
        <v>1.2562814070351759E-2</v>
      </c>
      <c r="I193" s="4">
        <v>0.5</v>
      </c>
      <c r="J193" s="3">
        <v>3</v>
      </c>
    </row>
    <row r="194" spans="1:10" x14ac:dyDescent="0.2">
      <c r="A194" s="4">
        <v>0.25</v>
      </c>
      <c r="B194" s="3">
        <v>1</v>
      </c>
      <c r="C194" s="3">
        <v>0</v>
      </c>
      <c r="D194" s="3">
        <v>0</v>
      </c>
      <c r="E194" s="3">
        <v>0</v>
      </c>
      <c r="F194" s="3">
        <v>0</v>
      </c>
      <c r="G194" s="4">
        <v>0</v>
      </c>
      <c r="H194" s="4">
        <v>0</v>
      </c>
      <c r="I194" s="4">
        <v>0</v>
      </c>
      <c r="J194" s="3">
        <v>3</v>
      </c>
    </row>
    <row r="195" spans="1:10" x14ac:dyDescent="0.2">
      <c r="A195" s="4">
        <v>0.2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4">
        <v>0.5</v>
      </c>
      <c r="H195" s="4">
        <v>1.1961722488038277E-2</v>
      </c>
      <c r="I195" s="4">
        <v>0.5</v>
      </c>
      <c r="J195" s="3">
        <v>2</v>
      </c>
    </row>
    <row r="196" spans="1:10" x14ac:dyDescent="0.2">
      <c r="A196" s="4">
        <f>7.45454545/16.34782609</f>
        <v>0.45599613116510707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4">
        <v>0</v>
      </c>
      <c r="H196" s="4">
        <v>0</v>
      </c>
      <c r="I196" s="4">
        <v>0</v>
      </c>
      <c r="J196" s="3">
        <v>3</v>
      </c>
    </row>
    <row r="197" spans="1:10" x14ac:dyDescent="0.2">
      <c r="A197" s="4">
        <v>0.1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4">
        <v>0.5</v>
      </c>
      <c r="H197" s="4">
        <v>1.1547344110854504E-2</v>
      </c>
      <c r="I197" s="4">
        <v>0.5</v>
      </c>
      <c r="J197" s="3">
        <v>2</v>
      </c>
    </row>
    <row r="198" spans="1:10" x14ac:dyDescent="0.2">
      <c r="A198" s="4">
        <f>5.79375/16.55072464</f>
        <v>0.35006020135200561</v>
      </c>
      <c r="B198" s="3">
        <v>0</v>
      </c>
      <c r="C198" s="3">
        <v>0</v>
      </c>
      <c r="D198" s="3">
        <v>0</v>
      </c>
      <c r="E198" s="3">
        <v>1</v>
      </c>
      <c r="F198" s="3">
        <v>0</v>
      </c>
      <c r="G198" s="4">
        <v>0</v>
      </c>
      <c r="H198" s="4">
        <v>0</v>
      </c>
      <c r="I198" s="4">
        <v>0</v>
      </c>
      <c r="J198" s="3">
        <v>1</v>
      </c>
    </row>
    <row r="199" spans="1:10" x14ac:dyDescent="0.2">
      <c r="A199" s="4">
        <f>4.765625/16.55072464</f>
        <v>0.28794056475825702</v>
      </c>
      <c r="B199" s="3">
        <v>0</v>
      </c>
      <c r="C199" s="3">
        <v>0</v>
      </c>
      <c r="D199" s="3">
        <v>0</v>
      </c>
      <c r="E199" s="3">
        <v>2</v>
      </c>
      <c r="F199" s="3">
        <v>0</v>
      </c>
      <c r="G199" s="4">
        <v>0</v>
      </c>
      <c r="H199" s="4">
        <v>0</v>
      </c>
      <c r="I199" s="4">
        <v>0</v>
      </c>
      <c r="J199" s="3">
        <v>3</v>
      </c>
    </row>
    <row r="200" spans="1:10" x14ac:dyDescent="0.2">
      <c r="A200" s="4">
        <f>4.828125/16.55072464</f>
        <v>0.29171683446000468</v>
      </c>
      <c r="B200" s="3">
        <v>0</v>
      </c>
      <c r="C200" s="3">
        <v>0</v>
      </c>
      <c r="D200" s="3">
        <v>0</v>
      </c>
      <c r="E200" s="3">
        <v>3</v>
      </c>
      <c r="F200" s="3">
        <v>0</v>
      </c>
      <c r="G200" s="4">
        <v>0</v>
      </c>
      <c r="H200" s="4">
        <v>0</v>
      </c>
      <c r="I200" s="4">
        <v>0</v>
      </c>
      <c r="J200" s="3">
        <v>1</v>
      </c>
    </row>
    <row r="201" spans="1:10" x14ac:dyDescent="0.2">
      <c r="A201" s="4">
        <v>0.25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4">
        <v>0</v>
      </c>
      <c r="H201" s="4">
        <v>0</v>
      </c>
      <c r="I201" s="4">
        <v>0</v>
      </c>
      <c r="J201" s="3">
        <v>1</v>
      </c>
    </row>
    <row r="202" spans="1:10" x14ac:dyDescent="0.2">
      <c r="A202" s="4">
        <f>5.6875/16.7101449272</f>
        <v>0.34036209887935504</v>
      </c>
      <c r="B202" s="3">
        <v>1</v>
      </c>
      <c r="C202" s="3">
        <v>0</v>
      </c>
      <c r="D202" s="3">
        <v>0</v>
      </c>
      <c r="E202" s="3">
        <v>1</v>
      </c>
      <c r="F202" s="3">
        <v>0</v>
      </c>
      <c r="G202" s="4">
        <v>0</v>
      </c>
      <c r="H202" s="4">
        <v>0</v>
      </c>
      <c r="I202" s="4">
        <v>0</v>
      </c>
      <c r="J202" s="3">
        <v>1</v>
      </c>
    </row>
    <row r="203" spans="1:10" x14ac:dyDescent="0.2">
      <c r="A203" s="4">
        <f>5.6875/16.7101449272</f>
        <v>0.34036209887935504</v>
      </c>
      <c r="B203" s="3">
        <v>1</v>
      </c>
      <c r="C203" s="3">
        <v>0</v>
      </c>
      <c r="D203" s="3">
        <v>0</v>
      </c>
      <c r="E203" s="3">
        <v>1</v>
      </c>
      <c r="F203" s="3">
        <v>0</v>
      </c>
      <c r="G203" s="4">
        <v>0.5</v>
      </c>
      <c r="H203" s="4">
        <v>2.4509803921568627E-2</v>
      </c>
      <c r="I203" s="4">
        <v>1</v>
      </c>
      <c r="J203" s="3">
        <v>0</v>
      </c>
    </row>
    <row r="204" spans="1:10" x14ac:dyDescent="0.2">
      <c r="A204" s="4">
        <v>0.25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4">
        <v>0.5</v>
      </c>
      <c r="H204" s="4">
        <v>1.2406947890818859E-2</v>
      </c>
      <c r="I204" s="4">
        <v>0.5</v>
      </c>
      <c r="J204" s="3">
        <v>2</v>
      </c>
    </row>
    <row r="205" spans="1:10" x14ac:dyDescent="0.2">
      <c r="A205" s="4">
        <f>3.728813559/8.71641791</f>
        <v>0.4277919665510852</v>
      </c>
      <c r="B205" s="3">
        <v>0</v>
      </c>
      <c r="C205" s="3">
        <v>0</v>
      </c>
      <c r="D205" s="3">
        <v>0</v>
      </c>
      <c r="E205" s="3">
        <v>1</v>
      </c>
      <c r="F205" s="3">
        <v>0</v>
      </c>
      <c r="G205" s="4">
        <v>0</v>
      </c>
      <c r="H205" s="4">
        <v>0</v>
      </c>
      <c r="I205" s="4">
        <v>0</v>
      </c>
      <c r="J205" s="3">
        <v>1</v>
      </c>
    </row>
    <row r="206" spans="1:10" x14ac:dyDescent="0.2">
      <c r="A206" s="4">
        <f>2.7966101695/10.41666666</f>
        <v>0.26847457644382372</v>
      </c>
      <c r="B206" s="3">
        <v>0</v>
      </c>
      <c r="C206" s="3">
        <v>0</v>
      </c>
      <c r="D206" s="3">
        <v>0</v>
      </c>
      <c r="E206" s="3">
        <v>2</v>
      </c>
      <c r="F206" s="3">
        <v>0</v>
      </c>
      <c r="G206" s="4">
        <v>0</v>
      </c>
      <c r="H206" s="4">
        <v>0</v>
      </c>
      <c r="I206" s="4">
        <v>0</v>
      </c>
      <c r="J206" s="3">
        <v>1</v>
      </c>
    </row>
    <row r="207" spans="1:10" x14ac:dyDescent="0.2">
      <c r="A207" s="4">
        <f>2.7966101695/10.583333333</f>
        <v>0.2642466301972991</v>
      </c>
      <c r="B207" s="3">
        <v>0</v>
      </c>
      <c r="C207" s="3">
        <v>0</v>
      </c>
      <c r="D207" s="3">
        <v>0</v>
      </c>
      <c r="E207" s="3">
        <v>3</v>
      </c>
      <c r="F207" s="3">
        <v>0</v>
      </c>
      <c r="G207" s="4">
        <v>0</v>
      </c>
      <c r="H207" s="4">
        <v>0</v>
      </c>
      <c r="I207" s="4">
        <v>0</v>
      </c>
      <c r="J207" s="3">
        <v>1</v>
      </c>
    </row>
    <row r="208" spans="1:10" x14ac:dyDescent="0.2">
      <c r="A208" s="4">
        <v>0.1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4">
        <v>0</v>
      </c>
      <c r="H208" s="4">
        <v>0</v>
      </c>
      <c r="I208" s="4">
        <v>0</v>
      </c>
      <c r="J208" s="3">
        <v>1</v>
      </c>
    </row>
    <row r="209" spans="1:10" x14ac:dyDescent="0.2">
      <c r="A209" s="4">
        <f>3.661016949/8.71641791</f>
        <v>0.42001393081438426</v>
      </c>
      <c r="B209" s="3">
        <v>1</v>
      </c>
      <c r="C209" s="3">
        <v>0</v>
      </c>
      <c r="D209" s="3">
        <v>0</v>
      </c>
      <c r="E209" s="3">
        <v>1</v>
      </c>
      <c r="F209" s="3">
        <v>0</v>
      </c>
      <c r="G209" s="4">
        <v>0</v>
      </c>
      <c r="H209" s="4">
        <v>0</v>
      </c>
      <c r="I209" s="4">
        <v>0</v>
      </c>
      <c r="J209" s="3">
        <v>1</v>
      </c>
    </row>
    <row r="210" spans="1:10" x14ac:dyDescent="0.2">
      <c r="A210" s="4">
        <f>4.228813559/10.41666666</f>
        <v>0.40596610192381827</v>
      </c>
      <c r="B210" s="3">
        <v>1</v>
      </c>
      <c r="C210" s="3">
        <v>0</v>
      </c>
      <c r="D210" s="3">
        <v>0</v>
      </c>
      <c r="E210" s="3">
        <v>2</v>
      </c>
      <c r="F210" s="3">
        <v>0</v>
      </c>
      <c r="G210" s="4">
        <v>0</v>
      </c>
      <c r="H210" s="4">
        <v>0</v>
      </c>
      <c r="I210" s="4">
        <v>0</v>
      </c>
      <c r="J210" s="3">
        <v>1</v>
      </c>
    </row>
    <row r="211" spans="1:10" x14ac:dyDescent="0.2">
      <c r="A211" s="4">
        <f>4.65625/10.583333333</f>
        <v>0.43996062993511686</v>
      </c>
      <c r="B211" s="3">
        <v>1</v>
      </c>
      <c r="C211" s="3">
        <v>0</v>
      </c>
      <c r="D211" s="3">
        <v>0</v>
      </c>
      <c r="E211" s="3">
        <v>3</v>
      </c>
      <c r="F211" s="3">
        <v>0</v>
      </c>
      <c r="G211" s="4">
        <v>0</v>
      </c>
      <c r="H211" s="4">
        <v>0</v>
      </c>
      <c r="I211" s="4">
        <v>0</v>
      </c>
      <c r="J211" s="3">
        <v>1</v>
      </c>
    </row>
    <row r="212" spans="1:10" x14ac:dyDescent="0.2">
      <c r="A212" s="4">
        <v>0.4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4">
        <v>0.5</v>
      </c>
      <c r="H212" s="4">
        <v>1.2562814070351759E-2</v>
      </c>
      <c r="I212" s="4">
        <v>0.5</v>
      </c>
      <c r="J212" s="3">
        <v>3</v>
      </c>
    </row>
    <row r="213" spans="1:10" x14ac:dyDescent="0.2">
      <c r="A213" s="4">
        <v>0.25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4">
        <v>0.5</v>
      </c>
      <c r="H213" s="4">
        <v>1.2106537530266344E-2</v>
      </c>
      <c r="I213" s="4">
        <v>0.5</v>
      </c>
      <c r="J213" s="3">
        <v>3</v>
      </c>
    </row>
    <row r="214" spans="1:10" x14ac:dyDescent="0.2">
      <c r="A214" s="4">
        <v>0.15</v>
      </c>
      <c r="B214" s="3">
        <v>1</v>
      </c>
      <c r="C214" s="3">
        <v>0</v>
      </c>
      <c r="D214" s="3">
        <v>0</v>
      </c>
      <c r="E214" s="3">
        <v>0</v>
      </c>
      <c r="F214" s="3">
        <v>0</v>
      </c>
      <c r="G214" s="4">
        <v>0</v>
      </c>
      <c r="H214" s="4">
        <v>0</v>
      </c>
      <c r="I214" s="4">
        <v>0</v>
      </c>
      <c r="J214" s="3">
        <v>1</v>
      </c>
    </row>
    <row r="215" spans="1:10" x14ac:dyDescent="0.2">
      <c r="A215" s="4">
        <f>4.578125/8.686567164</f>
        <v>0.52703500860193198</v>
      </c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4">
        <v>0</v>
      </c>
      <c r="H215" s="4">
        <v>0</v>
      </c>
      <c r="I215" s="4">
        <v>0</v>
      </c>
      <c r="J215" s="3">
        <v>1</v>
      </c>
    </row>
    <row r="216" spans="1:10" x14ac:dyDescent="0.2">
      <c r="A216" s="4">
        <f>4.625/10.8333333</f>
        <v>0.4269230782366864</v>
      </c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4">
        <v>0</v>
      </c>
      <c r="H216" s="4">
        <v>0</v>
      </c>
      <c r="I216" s="4">
        <v>0</v>
      </c>
      <c r="J216" s="3">
        <v>1</v>
      </c>
    </row>
    <row r="217" spans="1:10" x14ac:dyDescent="0.2">
      <c r="A217" s="4">
        <f>4.625/10.8333333</f>
        <v>0.4269230782366864</v>
      </c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4">
        <v>0.5</v>
      </c>
      <c r="H217" s="4">
        <v>2.3923444976076555E-2</v>
      </c>
      <c r="I217" s="4">
        <v>1</v>
      </c>
      <c r="J217" s="3">
        <v>0</v>
      </c>
    </row>
    <row r="218" spans="1:10" x14ac:dyDescent="0.2">
      <c r="A218" s="4">
        <v>0.15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4">
        <v>0.5</v>
      </c>
      <c r="H218" s="4">
        <v>1.2106537530266344E-2</v>
      </c>
      <c r="I218" s="4">
        <v>0.5</v>
      </c>
      <c r="J218" s="3">
        <v>0</v>
      </c>
    </row>
    <row r="219" spans="1:10" x14ac:dyDescent="0.2">
      <c r="A219" s="4">
        <v>0.45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4">
        <v>0.5</v>
      </c>
      <c r="H219" s="4">
        <v>1.2106537530266344E-2</v>
      </c>
      <c r="I219" s="4">
        <v>0.5</v>
      </c>
      <c r="J219" s="3">
        <v>2</v>
      </c>
    </row>
    <row r="220" spans="1:10" x14ac:dyDescent="0.2">
      <c r="A220" s="4">
        <f>4.515625/8.52238806</f>
        <v>0.52985442204799105</v>
      </c>
      <c r="B220" s="3">
        <v>0</v>
      </c>
      <c r="C220" s="3">
        <v>0</v>
      </c>
      <c r="D220" s="3">
        <v>0</v>
      </c>
      <c r="E220" s="3">
        <v>1</v>
      </c>
      <c r="F220" s="3">
        <v>0</v>
      </c>
      <c r="G220" s="4">
        <v>0</v>
      </c>
      <c r="H220" s="4">
        <v>0</v>
      </c>
      <c r="I220" s="4">
        <v>0</v>
      </c>
      <c r="J220" s="3">
        <v>3</v>
      </c>
    </row>
    <row r="221" spans="1:10" x14ac:dyDescent="0.2">
      <c r="A221" s="4">
        <f>4.59375/8.597014925</f>
        <v>0.53434244793985863</v>
      </c>
      <c r="B221" s="3">
        <v>0</v>
      </c>
      <c r="C221" s="3">
        <v>0</v>
      </c>
      <c r="D221" s="3">
        <v>0</v>
      </c>
      <c r="E221" s="3">
        <v>2</v>
      </c>
      <c r="F221" s="3">
        <v>0</v>
      </c>
      <c r="G221" s="4">
        <v>0</v>
      </c>
      <c r="H221" s="4">
        <v>0</v>
      </c>
      <c r="I221" s="4">
        <v>0</v>
      </c>
      <c r="J221" s="3">
        <v>3</v>
      </c>
    </row>
    <row r="222" spans="1:10" x14ac:dyDescent="0.2">
      <c r="A222" s="4">
        <v>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4">
        <v>0.5</v>
      </c>
      <c r="H222" s="4">
        <v>1.1415525114155251E-2</v>
      </c>
      <c r="I222" s="4">
        <v>0.5</v>
      </c>
      <c r="J222" s="3">
        <v>0</v>
      </c>
    </row>
    <row r="223" spans="1:10" x14ac:dyDescent="0.2">
      <c r="A223" s="4">
        <v>0.05</v>
      </c>
      <c r="B223" s="3">
        <v>1</v>
      </c>
      <c r="C223" s="3">
        <v>0</v>
      </c>
      <c r="D223" s="3">
        <v>0</v>
      </c>
      <c r="E223" s="3">
        <v>0</v>
      </c>
      <c r="F223" s="3">
        <v>0</v>
      </c>
      <c r="G223" s="4">
        <v>0.75</v>
      </c>
      <c r="H223" s="4">
        <v>3.5046728971962614E-2</v>
      </c>
      <c r="I223" s="4">
        <v>1.5</v>
      </c>
      <c r="J223" s="3">
        <v>0</v>
      </c>
    </row>
    <row r="224" spans="1:10" x14ac:dyDescent="0.2">
      <c r="A224" s="4">
        <v>0.1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4">
        <v>0.5</v>
      </c>
      <c r="H224" s="4">
        <v>1.1820330969267139E-2</v>
      </c>
      <c r="I224" s="4">
        <v>0.5</v>
      </c>
      <c r="J224" s="3">
        <v>0</v>
      </c>
    </row>
    <row r="225" spans="1:10" x14ac:dyDescent="0.2">
      <c r="A225" s="4">
        <v>0.15</v>
      </c>
      <c r="B225" s="3">
        <v>1</v>
      </c>
      <c r="C225" s="3">
        <v>0</v>
      </c>
      <c r="D225" s="3">
        <v>0</v>
      </c>
      <c r="E225" s="3">
        <v>0</v>
      </c>
      <c r="F225" s="3">
        <v>0</v>
      </c>
      <c r="G225" s="4">
        <v>1.1499999999999999</v>
      </c>
      <c r="H225" s="4">
        <v>5.569007263922518E-2</v>
      </c>
      <c r="I225" s="4">
        <v>2.2999999999999998</v>
      </c>
      <c r="J225" s="3">
        <v>0</v>
      </c>
    </row>
    <row r="226" spans="1:10" x14ac:dyDescent="0.2">
      <c r="A226" s="4">
        <v>0.3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4">
        <v>0.5</v>
      </c>
      <c r="H226" s="4">
        <v>1.2254901960784314E-2</v>
      </c>
      <c r="I226" s="4">
        <v>0.5</v>
      </c>
      <c r="J226" s="3">
        <v>3</v>
      </c>
    </row>
    <row r="227" spans="1:10" x14ac:dyDescent="0.2">
      <c r="A227" s="4">
        <v>0.5</v>
      </c>
      <c r="B227" s="3">
        <v>1</v>
      </c>
      <c r="C227" s="3">
        <v>0</v>
      </c>
      <c r="D227" s="3">
        <v>0</v>
      </c>
      <c r="E227" s="3">
        <v>0</v>
      </c>
      <c r="F227" s="3">
        <v>0</v>
      </c>
      <c r="G227" s="4">
        <v>0</v>
      </c>
      <c r="H227" s="4">
        <v>0</v>
      </c>
      <c r="I227" s="4">
        <v>0</v>
      </c>
      <c r="J227" s="3">
        <v>3</v>
      </c>
    </row>
    <row r="228" spans="1:10" x14ac:dyDescent="0.2">
      <c r="A228" s="4">
        <f>4.8125/8.791044776</f>
        <v>0.54743208829266465</v>
      </c>
      <c r="B228" s="3">
        <v>1</v>
      </c>
      <c r="C228" s="3">
        <v>0</v>
      </c>
      <c r="D228" s="3">
        <v>0</v>
      </c>
      <c r="E228" s="3">
        <v>1</v>
      </c>
      <c r="F228" s="3">
        <v>1</v>
      </c>
      <c r="G228" s="4">
        <v>0</v>
      </c>
      <c r="H228" s="4">
        <v>0</v>
      </c>
      <c r="I228" s="4">
        <v>0</v>
      </c>
      <c r="J228" s="3">
        <v>3</v>
      </c>
    </row>
    <row r="229" spans="1:10" x14ac:dyDescent="0.2">
      <c r="A229" s="4">
        <f>6.93939393939/8.940298507</f>
        <v>0.77619264434589652</v>
      </c>
      <c r="B229" s="3">
        <v>1</v>
      </c>
      <c r="C229" s="3">
        <v>0</v>
      </c>
      <c r="D229" s="3">
        <v>0</v>
      </c>
      <c r="E229" s="3">
        <v>2</v>
      </c>
      <c r="F229" s="3">
        <v>1</v>
      </c>
      <c r="G229" s="4">
        <v>0</v>
      </c>
      <c r="H229" s="4">
        <v>0</v>
      </c>
      <c r="I229" s="4">
        <v>0</v>
      </c>
      <c r="J229" s="3">
        <v>1</v>
      </c>
    </row>
    <row r="230" spans="1:10" x14ac:dyDescent="0.2">
      <c r="A230" s="4">
        <f>6.93939393939/8.940298507</f>
        <v>0.77619264434589652</v>
      </c>
      <c r="B230" s="3">
        <v>1</v>
      </c>
      <c r="C230" s="3">
        <v>0</v>
      </c>
      <c r="D230" s="3">
        <v>0</v>
      </c>
      <c r="E230" s="3">
        <v>3</v>
      </c>
      <c r="F230" s="3">
        <v>1</v>
      </c>
      <c r="G230" s="4">
        <v>0</v>
      </c>
      <c r="H230" s="4">
        <v>0</v>
      </c>
      <c r="I230" s="4">
        <v>0</v>
      </c>
      <c r="J230" s="3">
        <v>3</v>
      </c>
    </row>
    <row r="231" spans="1:10" x14ac:dyDescent="0.2">
      <c r="A231" s="4">
        <v>0.15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4">
        <v>0.5</v>
      </c>
      <c r="H231" s="4">
        <v>1.0683760683760684E-2</v>
      </c>
      <c r="I231" s="4">
        <v>0.5</v>
      </c>
      <c r="J231" s="3">
        <v>2</v>
      </c>
    </row>
    <row r="232" spans="1:10" x14ac:dyDescent="0.2">
      <c r="A232" s="4">
        <f>4.627118644/10.5</f>
        <v>0.44067796609523813</v>
      </c>
      <c r="B232" s="3">
        <v>0</v>
      </c>
      <c r="C232" s="3">
        <v>0</v>
      </c>
      <c r="D232" s="3">
        <v>0</v>
      </c>
      <c r="E232" s="3">
        <v>1</v>
      </c>
      <c r="F232" s="3">
        <v>0</v>
      </c>
      <c r="G232" s="4">
        <v>0</v>
      </c>
      <c r="H232" s="4">
        <v>0</v>
      </c>
      <c r="I232" s="4">
        <v>0</v>
      </c>
      <c r="J232" s="3">
        <v>1</v>
      </c>
    </row>
    <row r="233" spans="1:10" x14ac:dyDescent="0.2">
      <c r="A233" s="4">
        <f>4.127118644/10.5</f>
        <v>0.39305891847619051</v>
      </c>
      <c r="B233" s="3">
        <v>0</v>
      </c>
      <c r="C233" s="3">
        <v>0</v>
      </c>
      <c r="D233" s="3">
        <v>0</v>
      </c>
      <c r="E233" s="3">
        <v>2</v>
      </c>
      <c r="F233" s="3">
        <v>0</v>
      </c>
      <c r="G233" s="4">
        <v>0</v>
      </c>
      <c r="H233" s="4">
        <v>0</v>
      </c>
      <c r="I233" s="4">
        <v>0</v>
      </c>
      <c r="J233" s="3">
        <v>1</v>
      </c>
    </row>
    <row r="234" spans="1:10" x14ac:dyDescent="0.2">
      <c r="A234" s="4">
        <f>2.7627118644/10.5</f>
        <v>0.26311541565714286</v>
      </c>
      <c r="B234" s="3">
        <v>0</v>
      </c>
      <c r="C234" s="3">
        <v>0</v>
      </c>
      <c r="D234" s="3">
        <v>0</v>
      </c>
      <c r="E234" s="3">
        <v>3</v>
      </c>
      <c r="F234" s="3">
        <v>0</v>
      </c>
      <c r="G234" s="4">
        <v>0.5</v>
      </c>
      <c r="H234" s="4">
        <v>2.159827213822894E-2</v>
      </c>
      <c r="I234" s="4">
        <v>1</v>
      </c>
      <c r="J234" s="3">
        <v>0</v>
      </c>
    </row>
    <row r="235" spans="1:10" x14ac:dyDescent="0.2">
      <c r="A235" s="4">
        <v>0.8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4">
        <v>0.75</v>
      </c>
      <c r="H235" s="4">
        <v>3.3112582781456956E-2</v>
      </c>
      <c r="I235" s="4">
        <v>1.5</v>
      </c>
      <c r="J235" s="3">
        <v>2</v>
      </c>
    </row>
    <row r="236" spans="1:10" x14ac:dyDescent="0.2">
      <c r="A236" s="4">
        <f>5.78125/8.6567164179</f>
        <v>0.66783405172494392</v>
      </c>
      <c r="B236" s="3">
        <v>1</v>
      </c>
      <c r="C236" s="3">
        <v>0</v>
      </c>
      <c r="D236" s="3">
        <v>0</v>
      </c>
      <c r="E236" s="3">
        <v>1</v>
      </c>
      <c r="F236" s="3">
        <v>0</v>
      </c>
      <c r="G236" s="4">
        <v>0</v>
      </c>
      <c r="H236" s="4">
        <v>0</v>
      </c>
      <c r="I236" s="4">
        <v>0</v>
      </c>
      <c r="J236" s="3">
        <v>1</v>
      </c>
    </row>
    <row r="237" spans="1:10" x14ac:dyDescent="0.2">
      <c r="A237" s="4">
        <f>5.78125/8.6567164179</f>
        <v>0.66783405172494392</v>
      </c>
      <c r="B237" s="3">
        <v>1</v>
      </c>
      <c r="C237" s="3">
        <v>0</v>
      </c>
      <c r="D237" s="3">
        <v>0</v>
      </c>
      <c r="E237" s="3">
        <v>1</v>
      </c>
      <c r="F237" s="3">
        <v>0</v>
      </c>
      <c r="G237" s="4">
        <v>0.6</v>
      </c>
      <c r="H237" s="4">
        <v>6.8493150684931503E-2</v>
      </c>
      <c r="I237" s="4">
        <v>3</v>
      </c>
      <c r="J237" s="3">
        <v>2</v>
      </c>
    </row>
    <row r="238" spans="1:10" x14ac:dyDescent="0.2">
      <c r="A238" s="4">
        <f>4.78125/8.6567164179</f>
        <v>0.55231681034549418</v>
      </c>
      <c r="B238" s="3">
        <v>1</v>
      </c>
      <c r="C238" s="3">
        <v>0</v>
      </c>
      <c r="D238" s="3">
        <v>0</v>
      </c>
      <c r="E238" s="3">
        <v>2</v>
      </c>
      <c r="F238" s="3">
        <v>0</v>
      </c>
      <c r="G238" s="4">
        <v>0</v>
      </c>
      <c r="H238" s="4">
        <v>0</v>
      </c>
      <c r="I238" s="4">
        <v>0</v>
      </c>
      <c r="J238" s="3">
        <v>1</v>
      </c>
    </row>
    <row r="239" spans="1:10" x14ac:dyDescent="0.2">
      <c r="A239" s="4">
        <f>4.78125/10.33333</f>
        <v>0.46270176216185877</v>
      </c>
      <c r="B239" s="3">
        <v>1</v>
      </c>
      <c r="C239" s="3">
        <v>0</v>
      </c>
      <c r="D239" s="3">
        <v>0</v>
      </c>
      <c r="E239" s="3">
        <v>3</v>
      </c>
      <c r="F239" s="3">
        <v>0</v>
      </c>
      <c r="G239" s="4">
        <v>0</v>
      </c>
      <c r="H239" s="4">
        <v>0</v>
      </c>
      <c r="I239" s="4">
        <v>0</v>
      </c>
      <c r="J239" s="3">
        <v>3</v>
      </c>
    </row>
    <row r="240" spans="1:10" x14ac:dyDescent="0.2">
      <c r="A240" s="4">
        <v>0.25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4">
        <v>0.5</v>
      </c>
      <c r="H240" s="4">
        <v>9.7465886939571145E-3</v>
      </c>
      <c r="I240" s="4">
        <v>0.5</v>
      </c>
      <c r="J240" s="3">
        <v>2</v>
      </c>
    </row>
    <row r="241" spans="1:10" x14ac:dyDescent="0.2">
      <c r="A241" s="4">
        <v>0.25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4">
        <v>1.1499999999999999</v>
      </c>
      <c r="H241" s="4">
        <v>4.5275590551181105E-2</v>
      </c>
      <c r="I241" s="4">
        <v>2.2999999999999998</v>
      </c>
      <c r="J241" s="3">
        <v>2</v>
      </c>
    </row>
    <row r="242" spans="1:10" x14ac:dyDescent="0.2">
      <c r="A242" s="4">
        <f>6.746875/16.30434783</f>
        <v>0.41380833323401933</v>
      </c>
      <c r="B242" s="3">
        <v>0</v>
      </c>
      <c r="C242" s="3">
        <v>0</v>
      </c>
      <c r="D242" s="3">
        <v>0</v>
      </c>
      <c r="E242" s="3">
        <v>1</v>
      </c>
      <c r="F242" s="3">
        <v>0</v>
      </c>
      <c r="G242" s="4">
        <v>0.5</v>
      </c>
      <c r="H242" s="4">
        <v>6.8041237113402056E-2</v>
      </c>
      <c r="I242" s="4">
        <v>3.3</v>
      </c>
      <c r="J242" s="3">
        <v>0</v>
      </c>
    </row>
    <row r="243" spans="1:10" x14ac:dyDescent="0.2">
      <c r="A243" s="4">
        <v>0.8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4">
        <v>0.5</v>
      </c>
      <c r="H243" s="4">
        <v>1.0309278350515464E-2</v>
      </c>
      <c r="I243" s="4">
        <v>0.5</v>
      </c>
      <c r="J243" s="3">
        <v>2</v>
      </c>
    </row>
    <row r="244" spans="1:10" x14ac:dyDescent="0.2">
      <c r="A244" s="4">
        <v>0.35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4">
        <v>0.5</v>
      </c>
      <c r="H244" s="4">
        <v>2.0833333333333332E-2</v>
      </c>
      <c r="I244" s="4">
        <v>1</v>
      </c>
      <c r="J244" s="3">
        <v>2</v>
      </c>
    </row>
    <row r="245" spans="1:10" x14ac:dyDescent="0.2">
      <c r="A245" s="4">
        <f>4.796875/8.731343284</f>
        <v>0.54938568373438845</v>
      </c>
      <c r="B245" s="3">
        <v>0</v>
      </c>
      <c r="C245" s="3">
        <v>0</v>
      </c>
      <c r="D245" s="3">
        <v>0</v>
      </c>
      <c r="E245" s="3">
        <v>2</v>
      </c>
      <c r="F245" s="3">
        <v>0</v>
      </c>
      <c r="G245" s="4">
        <v>0</v>
      </c>
      <c r="H245" s="4">
        <v>0</v>
      </c>
      <c r="I245" s="4">
        <v>0</v>
      </c>
      <c r="J245" s="3">
        <v>3</v>
      </c>
    </row>
    <row r="246" spans="1:10" x14ac:dyDescent="0.2">
      <c r="A246" s="4">
        <v>0.15</v>
      </c>
      <c r="B246" s="3">
        <v>1</v>
      </c>
      <c r="C246" s="3">
        <v>0</v>
      </c>
      <c r="D246" s="3">
        <v>0</v>
      </c>
      <c r="E246" s="3">
        <v>0</v>
      </c>
      <c r="F246" s="3">
        <v>0</v>
      </c>
      <c r="G246" s="4">
        <v>0.9</v>
      </c>
      <c r="H246" s="4">
        <v>3.5999999999999997E-2</v>
      </c>
      <c r="I246" s="4">
        <v>1.8</v>
      </c>
      <c r="J246" s="3">
        <v>0</v>
      </c>
    </row>
    <row r="247" spans="1:10" x14ac:dyDescent="0.2">
      <c r="A247" s="4">
        <v>0.15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4">
        <v>0.5</v>
      </c>
      <c r="H247" s="4">
        <v>1.0101010101010102E-2</v>
      </c>
      <c r="I247" s="4">
        <v>0.5</v>
      </c>
      <c r="J247" s="3">
        <v>0</v>
      </c>
    </row>
    <row r="248" spans="1:10" x14ac:dyDescent="0.2">
      <c r="A248" s="4">
        <v>0.05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4">
        <v>1.2</v>
      </c>
      <c r="H248" s="4">
        <v>4.9484536082474224E-2</v>
      </c>
      <c r="I248" s="4">
        <v>2.4</v>
      </c>
      <c r="J248" s="3">
        <v>0</v>
      </c>
    </row>
    <row r="249" spans="1:10" x14ac:dyDescent="0.2">
      <c r="A249" s="4">
        <v>0.45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4">
        <v>0.5</v>
      </c>
      <c r="H249" s="4">
        <v>1.0416666666666666E-2</v>
      </c>
      <c r="I249" s="4">
        <v>0.5</v>
      </c>
      <c r="J249" s="3">
        <v>3</v>
      </c>
    </row>
    <row r="250" spans="1:10" x14ac:dyDescent="0.2">
      <c r="A250" s="4">
        <v>0.45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4">
        <v>0</v>
      </c>
      <c r="H250" s="4">
        <v>0</v>
      </c>
      <c r="I250" s="4">
        <v>0</v>
      </c>
      <c r="J250" s="3">
        <v>1</v>
      </c>
    </row>
    <row r="251" spans="1:10" x14ac:dyDescent="0.2">
      <c r="A251" s="4">
        <f>3.593220339/8.447761194</f>
        <v>0.42534587051917083</v>
      </c>
      <c r="B251" s="3">
        <v>1</v>
      </c>
      <c r="C251" s="3">
        <v>0</v>
      </c>
      <c r="D251" s="3">
        <v>0</v>
      </c>
      <c r="E251" s="3">
        <v>1</v>
      </c>
      <c r="F251" s="3">
        <v>0</v>
      </c>
      <c r="G251" s="4">
        <v>0</v>
      </c>
      <c r="H251" s="4">
        <v>0</v>
      </c>
      <c r="I251" s="4">
        <v>0</v>
      </c>
      <c r="J251" s="3">
        <v>1</v>
      </c>
    </row>
    <row r="252" spans="1:10" x14ac:dyDescent="0.2">
      <c r="A252" s="4">
        <f>2.610169492/10.333333</f>
        <v>0.25259705576119534</v>
      </c>
      <c r="B252" s="3">
        <v>1</v>
      </c>
      <c r="C252" s="3">
        <v>0</v>
      </c>
      <c r="D252" s="3">
        <v>0</v>
      </c>
      <c r="E252" s="3">
        <v>2</v>
      </c>
      <c r="F252" s="3">
        <v>0</v>
      </c>
      <c r="G252" s="4">
        <v>0</v>
      </c>
      <c r="H252" s="4">
        <v>0</v>
      </c>
      <c r="I252" s="4">
        <v>0</v>
      </c>
      <c r="J252" s="3">
        <v>1</v>
      </c>
    </row>
    <row r="253" spans="1:10" x14ac:dyDescent="0.2">
      <c r="A253" s="4">
        <f>4.578125/16.347826087</f>
        <v>0.28004488031840413</v>
      </c>
      <c r="B253" s="3">
        <v>1</v>
      </c>
      <c r="C253" s="3">
        <v>0</v>
      </c>
      <c r="D253" s="3">
        <v>0</v>
      </c>
      <c r="E253" s="3">
        <v>3</v>
      </c>
      <c r="F253" s="3">
        <v>0</v>
      </c>
      <c r="G253" s="4">
        <v>0</v>
      </c>
      <c r="H253" s="4">
        <v>0</v>
      </c>
      <c r="I253" s="4">
        <v>0</v>
      </c>
      <c r="J253" s="3">
        <v>3</v>
      </c>
    </row>
    <row r="254" spans="1:10" x14ac:dyDescent="0.2">
      <c r="A254" s="4">
        <v>0.45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4">
        <v>0.5</v>
      </c>
      <c r="H254" s="4">
        <v>0.01</v>
      </c>
      <c r="I254" s="4">
        <v>0.5</v>
      </c>
      <c r="J254" s="3">
        <v>3</v>
      </c>
    </row>
    <row r="255" spans="1:10" x14ac:dyDescent="0.2">
      <c r="A255" s="4">
        <v>0.35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4">
        <v>0.5</v>
      </c>
      <c r="H255" s="4">
        <v>9.7087378640776691E-3</v>
      </c>
      <c r="I255" s="4">
        <v>0.5</v>
      </c>
      <c r="J255" s="3">
        <v>3</v>
      </c>
    </row>
    <row r="256" spans="1:10" x14ac:dyDescent="0.2">
      <c r="A256" s="4">
        <v>0.25</v>
      </c>
      <c r="B256" s="3">
        <v>1</v>
      </c>
      <c r="C256" s="3">
        <v>0</v>
      </c>
      <c r="D256" s="3">
        <v>0</v>
      </c>
      <c r="E256" s="3">
        <v>0</v>
      </c>
      <c r="F256" s="3">
        <v>0</v>
      </c>
      <c r="G256" s="4">
        <v>0.75</v>
      </c>
      <c r="H256" s="4">
        <v>2.8846153846153848E-2</v>
      </c>
      <c r="I256" s="4">
        <v>1.5</v>
      </c>
      <c r="J256" s="3">
        <v>0</v>
      </c>
    </row>
    <row r="257" spans="1:10" x14ac:dyDescent="0.2">
      <c r="A257" s="4">
        <v>1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4">
        <v>0.5</v>
      </c>
      <c r="H257" s="4">
        <v>9.7087378640776691E-3</v>
      </c>
      <c r="I257" s="4">
        <v>0.5</v>
      </c>
      <c r="J257" s="3">
        <v>2</v>
      </c>
    </row>
    <row r="258" spans="1:10" x14ac:dyDescent="0.2">
      <c r="A258" s="4">
        <f>5.828125/10.75</f>
        <v>0.54215116279069764</v>
      </c>
      <c r="B258" s="3">
        <v>0</v>
      </c>
      <c r="C258" s="3">
        <v>0</v>
      </c>
      <c r="D258" s="3">
        <v>0</v>
      </c>
      <c r="E258" s="3">
        <v>1</v>
      </c>
      <c r="F258" s="3">
        <v>0</v>
      </c>
      <c r="G258" s="4">
        <v>0.5</v>
      </c>
      <c r="H258" s="4">
        <v>1.9607843137254902E-2</v>
      </c>
      <c r="I258" s="4">
        <v>1</v>
      </c>
      <c r="J258" s="3">
        <v>2</v>
      </c>
    </row>
    <row r="259" spans="1:10" x14ac:dyDescent="0.2">
      <c r="A259" s="4">
        <f>6.375/10.8333333</f>
        <v>0.58846154027218933</v>
      </c>
      <c r="B259" s="3">
        <v>0</v>
      </c>
      <c r="C259" s="3">
        <v>0</v>
      </c>
      <c r="D259" s="3">
        <v>0</v>
      </c>
      <c r="E259" s="3">
        <v>2</v>
      </c>
      <c r="F259" s="3">
        <v>0</v>
      </c>
      <c r="G259" s="4">
        <v>0</v>
      </c>
      <c r="H259" s="4">
        <v>0</v>
      </c>
      <c r="I259" s="4">
        <v>0</v>
      </c>
      <c r="J259" s="3">
        <v>3</v>
      </c>
    </row>
    <row r="260" spans="1:10" x14ac:dyDescent="0.2">
      <c r="A260" s="4">
        <f>4.890625/10.8333333</f>
        <v>0.45144230908136096</v>
      </c>
      <c r="B260" s="3">
        <v>0</v>
      </c>
      <c r="C260" s="3">
        <v>0</v>
      </c>
      <c r="D260" s="3">
        <v>0</v>
      </c>
      <c r="E260" s="3">
        <v>3</v>
      </c>
      <c r="F260" s="3">
        <v>0</v>
      </c>
      <c r="G260" s="4">
        <v>1</v>
      </c>
      <c r="H260" s="4">
        <v>0.16666666666666666</v>
      </c>
      <c r="I260" s="4">
        <v>8</v>
      </c>
      <c r="J260" s="3">
        <v>0</v>
      </c>
    </row>
    <row r="261" spans="1:10" x14ac:dyDescent="0.2">
      <c r="A261" s="4">
        <v>0.35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4">
        <v>0.5</v>
      </c>
      <c r="H261" s="4">
        <v>1.0416666666666666E-2</v>
      </c>
      <c r="I261" s="4">
        <v>0.5</v>
      </c>
      <c r="J261" s="3">
        <v>2</v>
      </c>
    </row>
    <row r="262" spans="1:10" x14ac:dyDescent="0.2">
      <c r="A262" s="4">
        <f>3.6610169492/8.6567164179</f>
        <v>0.42291057861499315</v>
      </c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4">
        <v>0.5</v>
      </c>
      <c r="H262" s="4">
        <v>2.1052631578947368E-2</v>
      </c>
      <c r="I262" s="4">
        <v>1</v>
      </c>
      <c r="J262" s="3">
        <v>2</v>
      </c>
    </row>
    <row r="263" spans="1:10" x14ac:dyDescent="0.2">
      <c r="A263" s="4">
        <f>2.7118644068/10.3333333</f>
        <v>0.26243849182722095</v>
      </c>
      <c r="B263" s="3">
        <v>0</v>
      </c>
      <c r="C263" s="3">
        <v>0</v>
      </c>
      <c r="D263" s="3">
        <v>0</v>
      </c>
      <c r="E263" s="3">
        <v>2</v>
      </c>
      <c r="F263" s="3">
        <v>0</v>
      </c>
      <c r="G263" s="4">
        <v>0.75</v>
      </c>
      <c r="H263" s="4">
        <v>6.4516129032258063E-2</v>
      </c>
      <c r="I263" s="4">
        <v>3</v>
      </c>
      <c r="J263" s="3">
        <v>0</v>
      </c>
    </row>
    <row r="264" spans="1:10" x14ac:dyDescent="0.2">
      <c r="A264" s="4">
        <v>0.05</v>
      </c>
      <c r="B264" s="3">
        <v>1</v>
      </c>
      <c r="C264" s="3">
        <v>0</v>
      </c>
      <c r="D264" s="3">
        <v>0</v>
      </c>
      <c r="E264" s="3">
        <v>0</v>
      </c>
      <c r="F264" s="3">
        <v>0</v>
      </c>
      <c r="G264" s="4">
        <v>0</v>
      </c>
      <c r="H264" s="4">
        <v>0</v>
      </c>
      <c r="I264" s="4">
        <v>0</v>
      </c>
      <c r="J264" s="3">
        <v>1</v>
      </c>
    </row>
    <row r="265" spans="1:10" x14ac:dyDescent="0.2">
      <c r="A265" s="4">
        <f>4.372881356/8.4029850746</f>
        <v>0.5203961826872765</v>
      </c>
      <c r="B265" s="3">
        <v>1</v>
      </c>
      <c r="C265" s="3">
        <v>0</v>
      </c>
      <c r="D265" s="3">
        <v>0</v>
      </c>
      <c r="E265" s="3">
        <v>1</v>
      </c>
      <c r="F265" s="3">
        <v>0</v>
      </c>
      <c r="G265" s="4">
        <v>0</v>
      </c>
      <c r="H265" s="4">
        <v>0</v>
      </c>
      <c r="I265" s="4">
        <v>0</v>
      </c>
      <c r="J265" s="3">
        <v>1</v>
      </c>
    </row>
    <row r="266" spans="1:10" x14ac:dyDescent="0.2">
      <c r="A266" s="4">
        <f>4.372881356/8.4029850746</f>
        <v>0.5203961826872765</v>
      </c>
      <c r="B266" s="3">
        <v>1</v>
      </c>
      <c r="C266" s="3">
        <v>0</v>
      </c>
      <c r="D266" s="3">
        <v>0</v>
      </c>
      <c r="E266" s="3">
        <v>1</v>
      </c>
      <c r="F266" s="3">
        <v>0</v>
      </c>
      <c r="G266" s="4">
        <v>0.5</v>
      </c>
      <c r="H266" s="4">
        <v>2.197802197802198E-2</v>
      </c>
      <c r="I266" s="4">
        <v>1</v>
      </c>
      <c r="J266" s="3">
        <v>2</v>
      </c>
    </row>
    <row r="267" spans="1:10" x14ac:dyDescent="0.2">
      <c r="A267" s="4">
        <f>2.525423729/8.537313433</f>
        <v>0.29581012209745822</v>
      </c>
      <c r="B267" s="3">
        <v>1</v>
      </c>
      <c r="C267" s="3">
        <v>0</v>
      </c>
      <c r="D267" s="3">
        <v>0</v>
      </c>
      <c r="E267" s="3">
        <v>2</v>
      </c>
      <c r="F267" s="3">
        <v>0</v>
      </c>
      <c r="G267" s="4">
        <v>0</v>
      </c>
      <c r="H267" s="4">
        <v>0</v>
      </c>
      <c r="I267" s="4">
        <v>0</v>
      </c>
      <c r="J267" s="3">
        <v>1</v>
      </c>
    </row>
    <row r="268" spans="1:10" x14ac:dyDescent="0.2">
      <c r="A268" s="4">
        <f>10.41666666/10.5</f>
        <v>0.99206349142857153</v>
      </c>
      <c r="B268" s="3">
        <v>1</v>
      </c>
      <c r="C268" s="3">
        <v>0</v>
      </c>
      <c r="D268" s="3">
        <v>0</v>
      </c>
      <c r="E268" s="3">
        <v>3</v>
      </c>
      <c r="F268" s="3">
        <v>0</v>
      </c>
      <c r="G268" s="4">
        <v>0</v>
      </c>
      <c r="H268" s="4">
        <v>0</v>
      </c>
      <c r="I268" s="4">
        <v>0</v>
      </c>
      <c r="J268" s="3">
        <v>3</v>
      </c>
    </row>
    <row r="269" spans="1:10" x14ac:dyDescent="0.2">
      <c r="A269" s="4">
        <v>0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4">
        <v>0.5</v>
      </c>
      <c r="H269" s="4">
        <v>0.01</v>
      </c>
      <c r="I269" s="4">
        <v>0.5</v>
      </c>
      <c r="J269" s="3">
        <v>0</v>
      </c>
    </row>
    <row r="270" spans="1:10" x14ac:dyDescent="0.2">
      <c r="A270" s="4">
        <v>0.6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4">
        <v>0.5</v>
      </c>
      <c r="H270" s="4">
        <v>0.01</v>
      </c>
      <c r="I270" s="4">
        <v>0.5</v>
      </c>
      <c r="J270" s="3">
        <v>3</v>
      </c>
    </row>
    <row r="271" spans="1:10" x14ac:dyDescent="0.2">
      <c r="A271" s="4">
        <v>0.35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4">
        <v>0.5</v>
      </c>
      <c r="H271" s="4">
        <v>9.6153846153846159E-3</v>
      </c>
      <c r="I271" s="4">
        <v>0.5</v>
      </c>
      <c r="J27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2020-12-18T19:33:37Z</dcterms:created>
  <dcterms:modified xsi:type="dcterms:W3CDTF">2020-12-19T19:21:33Z</dcterms:modified>
</cp:coreProperties>
</file>