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nou\Dropbox\git\math110\class2\excel\"/>
    </mc:Choice>
  </mc:AlternateContent>
  <xr:revisionPtr revIDLastSave="0" documentId="13_ncr:1_{6497F176-B53B-4ECD-B2AE-67ECBEF273BD}" xr6:coauthVersionLast="47" xr6:coauthVersionMax="47" xr10:uidLastSave="{00000000-0000-0000-0000-000000000000}"/>
  <bookViews>
    <workbookView xWindow="-156" yWindow="-156" windowWidth="31032" windowHeight="17592" activeTab="3" xr2:uid="{E4EC6496-EE16-473F-ABE6-26D37A838C0A}"/>
  </bookViews>
  <sheets>
    <sheet name="Sheet1" sheetId="1" r:id="rId1"/>
    <sheet name="DirectTV" sheetId="2" r:id="rId2"/>
    <sheet name="DirectTV (2)" sheetId="3" r:id="rId3"/>
    <sheet name="DirectTV (3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D6" i="4" s="1"/>
  <c r="E6" i="4" s="1"/>
  <c r="C7" i="4"/>
  <c r="C8" i="4"/>
  <c r="C9" i="4"/>
  <c r="C10" i="4"/>
  <c r="D10" i="4" s="1"/>
  <c r="E10" i="4" s="1"/>
  <c r="C11" i="4"/>
  <c r="C12" i="4"/>
  <c r="C13" i="4"/>
  <c r="C14" i="4"/>
  <c r="D14" i="4" s="1"/>
  <c r="E14" i="4" s="1"/>
  <c r="C15" i="4"/>
  <c r="C16" i="4"/>
  <c r="C17" i="4"/>
  <c r="C18" i="4"/>
  <c r="D18" i="4" s="1"/>
  <c r="E18" i="4" s="1"/>
  <c r="C19" i="4"/>
  <c r="C20" i="4"/>
  <c r="C21" i="4"/>
  <c r="C22" i="4"/>
  <c r="D22" i="4" s="1"/>
  <c r="E22" i="4" s="1"/>
  <c r="B34" i="4"/>
  <c r="D21" i="4"/>
  <c r="E21" i="4" s="1"/>
  <c r="D20" i="4"/>
  <c r="E20" i="4" s="1"/>
  <c r="D19" i="4"/>
  <c r="E19" i="4" s="1"/>
  <c r="D17" i="4"/>
  <c r="E17" i="4" s="1"/>
  <c r="D16" i="4"/>
  <c r="E16" i="4" s="1"/>
  <c r="D15" i="4"/>
  <c r="E15" i="4" s="1"/>
  <c r="D13" i="4"/>
  <c r="E13" i="4" s="1"/>
  <c r="D12" i="4"/>
  <c r="E12" i="4" s="1"/>
  <c r="D11" i="4"/>
  <c r="E11" i="4" s="1"/>
  <c r="D9" i="4"/>
  <c r="E9" i="4" s="1"/>
  <c r="D8" i="4"/>
  <c r="E8" i="4" s="1"/>
  <c r="D7" i="4"/>
  <c r="E7" i="4" s="1"/>
  <c r="D5" i="4"/>
  <c r="E5" i="4" s="1"/>
  <c r="D4" i="4"/>
  <c r="E4" i="4" s="1"/>
  <c r="F2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D9" i="3"/>
  <c r="D10" i="3"/>
  <c r="D11" i="3"/>
  <c r="D17" i="3"/>
  <c r="D18" i="3"/>
  <c r="D19" i="3"/>
  <c r="C4" i="3"/>
  <c r="D4" i="3" s="1"/>
  <c r="C5" i="3"/>
  <c r="D5" i="3" s="1"/>
  <c r="C6" i="3"/>
  <c r="D6" i="3" s="1"/>
  <c r="C7" i="3"/>
  <c r="D7" i="3" s="1"/>
  <c r="C8" i="3"/>
  <c r="D8" i="3" s="1"/>
  <c r="C9" i="3"/>
  <c r="C10" i="3"/>
  <c r="C11" i="3"/>
  <c r="C12" i="3"/>
  <c r="D12" i="3" s="1"/>
  <c r="C13" i="3"/>
  <c r="D13" i="3" s="1"/>
  <c r="C14" i="3"/>
  <c r="D14" i="3" s="1"/>
  <c r="C15" i="3"/>
  <c r="D15" i="3" s="1"/>
  <c r="C16" i="3"/>
  <c r="D16" i="3" s="1"/>
  <c r="C17" i="3"/>
  <c r="C18" i="3"/>
  <c r="C19" i="3"/>
  <c r="C20" i="3"/>
  <c r="D20" i="3" s="1"/>
  <c r="C21" i="3"/>
  <c r="D21" i="3" s="1"/>
  <c r="C22" i="3"/>
  <c r="D22" i="3" s="1"/>
  <c r="B34" i="3"/>
  <c r="B34" i="2"/>
  <c r="F23" i="1"/>
  <c r="F25" i="4" l="1"/>
</calcChain>
</file>

<file path=xl/sharedStrings.xml><?xml version="1.0" encoding="utf-8"?>
<sst xmlns="http://schemas.openxmlformats.org/spreadsheetml/2006/main" count="35" uniqueCount="17">
  <si>
    <t>E (Employee Turnover)</t>
  </si>
  <si>
    <t>C (Cost)</t>
  </si>
  <si>
    <t>Rate of Change</t>
  </si>
  <si>
    <t>Intercept</t>
  </si>
  <si>
    <t>Input (E)</t>
  </si>
  <si>
    <t>Output (C)</t>
  </si>
  <si>
    <t>DirectTV's Subscribers</t>
  </si>
  <si>
    <t>Year</t>
  </si>
  <si>
    <t>Subscribers</t>
  </si>
  <si>
    <t>Input (Year)</t>
  </si>
  <si>
    <t>Output (Subscribers)</t>
  </si>
  <si>
    <t>Subscribers (millions)</t>
  </si>
  <si>
    <t>Estimated Subscribers</t>
  </si>
  <si>
    <t>Absolute EP (AEP)</t>
  </si>
  <si>
    <t>Error Percentage (EP)</t>
  </si>
  <si>
    <t>Mean AEP (MAPE)</t>
  </si>
  <si>
    <t>Year (Since 1994)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</si>
</sst>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22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 (Cost)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3932414698162727E-2"/>
                  <c:y val="-0.1940230387868183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y = 15x + 100</a:t>
                    </a:r>
                    <a:endParaRPr lang="en-US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250</c:v>
                </c:pt>
                <c:pt idx="1">
                  <c:v>400</c:v>
                </c:pt>
                <c:pt idx="2">
                  <c:v>550</c:v>
                </c:pt>
                <c:pt idx="3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8-4349-9D53-7756019CB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639344"/>
        <c:axId val="620641264"/>
      </c:scatterChart>
      <c:valAx>
        <c:axId val="62063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41264"/>
        <c:crosses val="autoZero"/>
        <c:crossBetween val="midCat"/>
      </c:valAx>
      <c:valAx>
        <c:axId val="6206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63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DirectTV!$B$3</c:f>
              <c:strCache>
                <c:ptCount val="1"/>
                <c:pt idx="0">
                  <c:v>Subscribers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1628937396250494E-2"/>
                  <c:y val="-0.1065153812146389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y = 1E+06x - 2E+09</a:t>
                    </a:r>
                    <a:endParaRPr lang="en-US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DirectTV!$A$4:$A$22</c:f>
              <c:numCache>
                <c:formatCode>General</c:formatCode>
                <c:ptCount val="1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2012</c:v>
                </c:pt>
                <c:pt idx="18">
                  <c:v>2014</c:v>
                </c:pt>
              </c:numCache>
            </c:numRef>
          </c:xVal>
          <c:yVal>
            <c:numRef>
              <c:f>DirectTV!$B$4:$B$22</c:f>
              <c:numCache>
                <c:formatCode>General</c:formatCode>
                <c:ptCount val="19"/>
                <c:pt idx="0">
                  <c:v>320000</c:v>
                </c:pt>
                <c:pt idx="1">
                  <c:v>1200000</c:v>
                </c:pt>
                <c:pt idx="2">
                  <c:v>2300000</c:v>
                </c:pt>
                <c:pt idx="3">
                  <c:v>3301000</c:v>
                </c:pt>
                <c:pt idx="4">
                  <c:v>4458000</c:v>
                </c:pt>
                <c:pt idx="5">
                  <c:v>6679000</c:v>
                </c:pt>
                <c:pt idx="6">
                  <c:v>9554000</c:v>
                </c:pt>
                <c:pt idx="7">
                  <c:v>10218000</c:v>
                </c:pt>
                <c:pt idx="8">
                  <c:v>11181000</c:v>
                </c:pt>
                <c:pt idx="9">
                  <c:v>12290000</c:v>
                </c:pt>
                <c:pt idx="10">
                  <c:v>13000000</c:v>
                </c:pt>
                <c:pt idx="11">
                  <c:v>15000000</c:v>
                </c:pt>
                <c:pt idx="12">
                  <c:v>15950000</c:v>
                </c:pt>
                <c:pt idx="13">
                  <c:v>16830000</c:v>
                </c:pt>
                <c:pt idx="14">
                  <c:v>17620000</c:v>
                </c:pt>
                <c:pt idx="15">
                  <c:v>18081000</c:v>
                </c:pt>
                <c:pt idx="16">
                  <c:v>19200000</c:v>
                </c:pt>
                <c:pt idx="17">
                  <c:v>19900000</c:v>
                </c:pt>
                <c:pt idx="18">
                  <c:v>20265000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A-4CD9-B092-060A06E14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32256"/>
        <c:axId val="432032736"/>
      </c:scatterChart>
      <c:valAx>
        <c:axId val="43203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32736"/>
        <c:crosses val="autoZero"/>
        <c:crossBetween val="midCat"/>
      </c:valAx>
      <c:valAx>
        <c:axId val="43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3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'DirectTV (2)'!$B$3</c:f>
              <c:strCache>
                <c:ptCount val="1"/>
                <c:pt idx="0">
                  <c:v>Subscribers (millions)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84143380144048E-2"/>
                  <c:y val="-0.1017200234269219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700" baseline="0"/>
                      <a:t>y = 1.116x - 2224</a:t>
                    </a:r>
                    <a:endParaRPr lang="en-US" sz="17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'DirectTV (2)'!$A$4:$A$22</c:f>
              <c:numCache>
                <c:formatCode>General</c:formatCode>
                <c:ptCount val="1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2012</c:v>
                </c:pt>
                <c:pt idx="18">
                  <c:v>2014</c:v>
                </c:pt>
              </c:numCache>
            </c:numRef>
          </c:xVal>
          <c:yVal>
            <c:numRef>
              <c:f>'DirectTV (2)'!$B$4:$B$22</c:f>
              <c:numCache>
                <c:formatCode>General</c:formatCode>
                <c:ptCount val="19"/>
                <c:pt idx="0">
                  <c:v>0.32</c:v>
                </c:pt>
                <c:pt idx="1">
                  <c:v>1.2</c:v>
                </c:pt>
                <c:pt idx="2">
                  <c:v>2.2999999999999998</c:v>
                </c:pt>
                <c:pt idx="3">
                  <c:v>3.3010000000000002</c:v>
                </c:pt>
                <c:pt idx="4">
                  <c:v>4.4580000000000002</c:v>
                </c:pt>
                <c:pt idx="5">
                  <c:v>6.6790000000000003</c:v>
                </c:pt>
                <c:pt idx="6">
                  <c:v>9.5540000000000003</c:v>
                </c:pt>
                <c:pt idx="7">
                  <c:v>10.218</c:v>
                </c:pt>
                <c:pt idx="8">
                  <c:v>11.180999999999999</c:v>
                </c:pt>
                <c:pt idx="9">
                  <c:v>12.29</c:v>
                </c:pt>
                <c:pt idx="10">
                  <c:v>13</c:v>
                </c:pt>
                <c:pt idx="11">
                  <c:v>15</c:v>
                </c:pt>
                <c:pt idx="12">
                  <c:v>15.95</c:v>
                </c:pt>
                <c:pt idx="13">
                  <c:v>16.829999999999998</c:v>
                </c:pt>
                <c:pt idx="14">
                  <c:v>17.62</c:v>
                </c:pt>
                <c:pt idx="15">
                  <c:v>18.081</c:v>
                </c:pt>
                <c:pt idx="16">
                  <c:v>19.2</c:v>
                </c:pt>
                <c:pt idx="17">
                  <c:v>19.899999999999999</c:v>
                </c:pt>
                <c:pt idx="18">
                  <c:v>20.265000000000001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FE-402B-B473-B4D5B95D3800}"/>
            </c:ext>
          </c:extLst>
        </c:ser>
        <c:ser>
          <c:idx val="1"/>
          <c:order val="1"/>
          <c:tx>
            <c:strRef>
              <c:f>'DirectTV (2)'!$C$3</c:f>
              <c:strCache>
                <c:ptCount val="1"/>
                <c:pt idx="0">
                  <c:v>Estimated Subscribers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'DirectTV (2)'!$A$4:$A$22</c:f>
              <c:numCache>
                <c:formatCode>General</c:formatCode>
                <c:ptCount val="1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2012</c:v>
                </c:pt>
                <c:pt idx="18">
                  <c:v>2014</c:v>
                </c:pt>
              </c:numCache>
            </c:numRef>
          </c:xVal>
          <c:yVal>
            <c:numRef>
              <c:f>'DirectTV (2)'!$C$4:$C$22</c:f>
              <c:numCache>
                <c:formatCode>General</c:formatCode>
                <c:ptCount val="19"/>
                <c:pt idx="0">
                  <c:v>1.3040000000000873</c:v>
                </c:pt>
                <c:pt idx="1">
                  <c:v>2.4200000000000728</c:v>
                </c:pt>
                <c:pt idx="2">
                  <c:v>3.5360000000000582</c:v>
                </c:pt>
                <c:pt idx="3">
                  <c:v>4.6520000000000437</c:v>
                </c:pt>
                <c:pt idx="4">
                  <c:v>5.7680000000000291</c:v>
                </c:pt>
                <c:pt idx="5">
                  <c:v>6.8840000000000146</c:v>
                </c:pt>
                <c:pt idx="6">
                  <c:v>8</c:v>
                </c:pt>
                <c:pt idx="7">
                  <c:v>9.1159999999999854</c:v>
                </c:pt>
                <c:pt idx="8">
                  <c:v>10.232000000000426</c:v>
                </c:pt>
                <c:pt idx="9">
                  <c:v>11.348000000000411</c:v>
                </c:pt>
                <c:pt idx="10">
                  <c:v>12.464000000000397</c:v>
                </c:pt>
                <c:pt idx="11">
                  <c:v>13.580000000000382</c:v>
                </c:pt>
                <c:pt idx="12">
                  <c:v>14.696000000000367</c:v>
                </c:pt>
                <c:pt idx="13">
                  <c:v>15.812000000000353</c:v>
                </c:pt>
                <c:pt idx="14">
                  <c:v>16.928000000000338</c:v>
                </c:pt>
                <c:pt idx="15">
                  <c:v>18.044000000000324</c:v>
                </c:pt>
                <c:pt idx="16">
                  <c:v>19.160000000000309</c:v>
                </c:pt>
                <c:pt idx="17">
                  <c:v>21.39200000000028</c:v>
                </c:pt>
                <c:pt idx="18">
                  <c:v>23.624000000000251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FE-402B-B473-B4D5B95D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32256"/>
        <c:axId val="43203273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'DirectTV (2)'!$D$3</c15:sqref>
                        </c15:formulaRef>
                      </c:ext>
                    </c:extLst>
                    <c:strCache>
                      <c:ptCount val="1"/>
                      <c:pt idx="0">
                        <c:v>Error Percentage (EP)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'DirectTV (2)'!$A$4:$A$22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2012</c:v>
                      </c:pt>
                      <c:pt idx="18">
                        <c:v>2014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'DirectTV (2)'!$D$4:$D$22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-3.0750000000002724</c:v>
                      </c:pt>
                      <c:pt idx="1">
                        <c:v>-1.0166666666667274</c:v>
                      </c:pt>
                      <c:pt idx="2">
                        <c:v>-0.53739130434785154</c:v>
                      </c:pt>
                      <c:pt idx="3">
                        <c:v>-0.40926991820661723</c:v>
                      </c:pt>
                      <c:pt idx="4">
                        <c:v>-0.29385374607447934</c:v>
                      </c:pt>
                      <c:pt idx="5">
                        <c:v>-3.0693217547539193E-2</c:v>
                      </c:pt>
                      <c:pt idx="6">
                        <c:v>0.16265438559765547</c:v>
                      </c:pt>
                      <c:pt idx="7">
                        <c:v>0.10784889410843751</c:v>
                      </c:pt>
                      <c:pt idx="8">
                        <c:v>8.4876129147623075E-2</c:v>
                      </c:pt>
                      <c:pt idx="9">
                        <c:v>7.6647681041463633E-2</c:v>
                      </c:pt>
                      <c:pt idx="10">
                        <c:v>4.1230769230738727E-2</c:v>
                      </c:pt>
                      <c:pt idx="11">
                        <c:v>9.4666666666641197E-2</c:v>
                      </c:pt>
                      <c:pt idx="12">
                        <c:v>7.8620689655149331E-2</c:v>
                      </c:pt>
                      <c:pt idx="13">
                        <c:v>6.0487225193086483E-2</c:v>
                      </c:pt>
                      <c:pt idx="14">
                        <c:v>3.9273552780911616E-2</c:v>
                      </c:pt>
                      <c:pt idx="15">
                        <c:v>2.046346994064252E-3</c:v>
                      </c:pt>
                      <c:pt idx="16">
                        <c:v>2.0833333333171908E-3</c:v>
                      </c:pt>
                      <c:pt idx="17">
                        <c:v>-7.4974874371873446E-2</c:v>
                      </c:pt>
                      <c:pt idx="18">
                        <c:v>-0.16575376264496672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DCFE-402B-B473-B4D5B95D380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'DirectTV (2)'!$E$3</c15:sqref>
                        </c15:formulaRef>
                      </c:ext>
                    </c:extLst>
                    <c:strCache>
                      <c:ptCount val="1"/>
                      <c:pt idx="0">
                        <c:v>Absolute EP (AEP)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'DirectTV (2)'!$A$4:$A$22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1994</c:v>
                      </c:pt>
                      <c:pt idx="1">
                        <c:v>1995</c:v>
                      </c:pt>
                      <c:pt idx="2">
                        <c:v>1996</c:v>
                      </c:pt>
                      <c:pt idx="3">
                        <c:v>1997</c:v>
                      </c:pt>
                      <c:pt idx="4">
                        <c:v>1998</c:v>
                      </c:pt>
                      <c:pt idx="5">
                        <c:v>1999</c:v>
                      </c:pt>
                      <c:pt idx="6">
                        <c:v>2000</c:v>
                      </c:pt>
                      <c:pt idx="7">
                        <c:v>2001</c:v>
                      </c:pt>
                      <c:pt idx="8">
                        <c:v>2002</c:v>
                      </c:pt>
                      <c:pt idx="9">
                        <c:v>2003</c:v>
                      </c:pt>
                      <c:pt idx="10">
                        <c:v>2004</c:v>
                      </c:pt>
                      <c:pt idx="11">
                        <c:v>2005</c:v>
                      </c:pt>
                      <c:pt idx="12">
                        <c:v>2006</c:v>
                      </c:pt>
                      <c:pt idx="13">
                        <c:v>2007</c:v>
                      </c:pt>
                      <c:pt idx="14">
                        <c:v>2008</c:v>
                      </c:pt>
                      <c:pt idx="15">
                        <c:v>2009</c:v>
                      </c:pt>
                      <c:pt idx="16">
                        <c:v>2010</c:v>
                      </c:pt>
                      <c:pt idx="17">
                        <c:v>2012</c:v>
                      </c:pt>
                      <c:pt idx="18">
                        <c:v>2014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'DirectTV (2)'!$E$4:$E$22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3.0750000000002724</c:v>
                      </c:pt>
                      <c:pt idx="1">
                        <c:v>1.0166666666667274</c:v>
                      </c:pt>
                      <c:pt idx="2">
                        <c:v>0.53739130434785154</c:v>
                      </c:pt>
                      <c:pt idx="3">
                        <c:v>0.40926991820661723</c:v>
                      </c:pt>
                      <c:pt idx="4">
                        <c:v>0.29385374607447934</c:v>
                      </c:pt>
                      <c:pt idx="5">
                        <c:v>3.0693217547539193E-2</c:v>
                      </c:pt>
                      <c:pt idx="6">
                        <c:v>0.16265438559765547</c:v>
                      </c:pt>
                      <c:pt idx="7">
                        <c:v>0.10784889410843751</c:v>
                      </c:pt>
                      <c:pt idx="8">
                        <c:v>8.4876129147623075E-2</c:v>
                      </c:pt>
                      <c:pt idx="9">
                        <c:v>7.6647681041463633E-2</c:v>
                      </c:pt>
                      <c:pt idx="10">
                        <c:v>4.1230769230738727E-2</c:v>
                      </c:pt>
                      <c:pt idx="11">
                        <c:v>9.4666666666641197E-2</c:v>
                      </c:pt>
                      <c:pt idx="12">
                        <c:v>7.8620689655149331E-2</c:v>
                      </c:pt>
                      <c:pt idx="13">
                        <c:v>6.0487225193086483E-2</c:v>
                      </c:pt>
                      <c:pt idx="14">
                        <c:v>3.9273552780911616E-2</c:v>
                      </c:pt>
                      <c:pt idx="15">
                        <c:v>2.046346994064252E-3</c:v>
                      </c:pt>
                      <c:pt idx="16">
                        <c:v>2.0833333333171908E-3</c:v>
                      </c:pt>
                      <c:pt idx="17">
                        <c:v>7.4974874371873446E-2</c:v>
                      </c:pt>
                      <c:pt idx="18">
                        <c:v>0.16575376264496672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DCFE-402B-B473-B4D5B95D3800}"/>
                  </c:ext>
                </c:extLst>
              </c15:ser>
            </c15:filteredScatterSeries>
          </c:ext>
        </c:extLst>
      </c:scatterChart>
      <c:valAx>
        <c:axId val="43203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32736"/>
        <c:crosses val="autoZero"/>
        <c:crossBetween val="midCat"/>
      </c:valAx>
      <c:valAx>
        <c:axId val="4320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3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'DirectTV (3)'!$B$3</c:f>
              <c:strCache>
                <c:ptCount val="1"/>
                <c:pt idx="0">
                  <c:v>Subscribers (millions)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066265333154029"/>
                  <c:y val="-0.137362220803095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500" baseline="0"/>
                      <a:t>y = 1.116x + 1.2194</a:t>
                    </a:r>
                    <a:endParaRPr lang="en-US" sz="15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'DirectTV (3)'!$A$4:$A$22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</c:numCache>
            </c:numRef>
          </c:xVal>
          <c:yVal>
            <c:numRef>
              <c:f>'DirectTV (3)'!$B$4:$B$22</c:f>
              <c:numCache>
                <c:formatCode>General</c:formatCode>
                <c:ptCount val="19"/>
                <c:pt idx="0">
                  <c:v>0.32</c:v>
                </c:pt>
                <c:pt idx="1">
                  <c:v>1.2</c:v>
                </c:pt>
                <c:pt idx="2">
                  <c:v>2.2999999999999998</c:v>
                </c:pt>
                <c:pt idx="3">
                  <c:v>3.3010000000000002</c:v>
                </c:pt>
                <c:pt idx="4">
                  <c:v>4.4580000000000002</c:v>
                </c:pt>
                <c:pt idx="5">
                  <c:v>6.6790000000000003</c:v>
                </c:pt>
                <c:pt idx="6">
                  <c:v>9.5540000000000003</c:v>
                </c:pt>
                <c:pt idx="7">
                  <c:v>10.218</c:v>
                </c:pt>
                <c:pt idx="8">
                  <c:v>11.180999999999999</c:v>
                </c:pt>
                <c:pt idx="9">
                  <c:v>12.29</c:v>
                </c:pt>
                <c:pt idx="10">
                  <c:v>13</c:v>
                </c:pt>
                <c:pt idx="11">
                  <c:v>15</c:v>
                </c:pt>
                <c:pt idx="12">
                  <c:v>15.95</c:v>
                </c:pt>
                <c:pt idx="13">
                  <c:v>16.829999999999998</c:v>
                </c:pt>
                <c:pt idx="14">
                  <c:v>17.62</c:v>
                </c:pt>
                <c:pt idx="15">
                  <c:v>18.081</c:v>
                </c:pt>
                <c:pt idx="16">
                  <c:v>19.2</c:v>
                </c:pt>
                <c:pt idx="17">
                  <c:v>19.899999999999999</c:v>
                </c:pt>
                <c:pt idx="18">
                  <c:v>20.265000000000001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25-47B2-A657-4FD242983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462144"/>
        <c:axId val="794459264"/>
      </c:scatterChart>
      <c:valAx>
        <c:axId val="79446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59264"/>
        <c:crosses val="autoZero"/>
        <c:crossBetween val="midCat"/>
      </c:valAx>
      <c:valAx>
        <c:axId val="79445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46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6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1.xml"/><Relationship Id="rId21" Type="http://schemas.openxmlformats.org/officeDocument/2006/relationships/customXml" Target="../ink/ink10.xml"/><Relationship Id="rId7" Type="http://schemas.openxmlformats.org/officeDocument/2006/relationships/customXml" Target="../ink/ink3.xml"/><Relationship Id="rId12" Type="http://schemas.openxmlformats.org/officeDocument/2006/relationships/image" Target="../media/image6.png"/><Relationship Id="rId17" Type="http://schemas.openxmlformats.org/officeDocument/2006/relationships/customXml" Target="../ink/ink8.xml"/><Relationship Id="rId25" Type="http://schemas.openxmlformats.org/officeDocument/2006/relationships/customXml" Target="../ink/ink12.xml"/><Relationship Id="rId2" Type="http://schemas.openxmlformats.org/officeDocument/2006/relationships/chart" Target="../charts/chart2.xml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29" Type="http://schemas.openxmlformats.org/officeDocument/2006/relationships/customXml" Target="../ink/ink14.xml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customXml" Target="../ink/ink5.xml"/><Relationship Id="rId24" Type="http://schemas.openxmlformats.org/officeDocument/2006/relationships/image" Target="../media/image12.png"/><Relationship Id="rId5" Type="http://schemas.openxmlformats.org/officeDocument/2006/relationships/customXml" Target="../ink/ink2.xml"/><Relationship Id="rId15" Type="http://schemas.openxmlformats.org/officeDocument/2006/relationships/customXml" Target="../ink/ink7.xml"/><Relationship Id="rId23" Type="http://schemas.openxmlformats.org/officeDocument/2006/relationships/customXml" Target="../ink/ink11.xml"/><Relationship Id="rId28" Type="http://schemas.openxmlformats.org/officeDocument/2006/relationships/image" Target="../media/image14.png"/><Relationship Id="rId10" Type="http://schemas.openxmlformats.org/officeDocument/2006/relationships/image" Target="../media/image5.png"/><Relationship Id="rId19" Type="http://schemas.openxmlformats.org/officeDocument/2006/relationships/customXml" Target="../ink/ink9.xml"/><Relationship Id="rId4" Type="http://schemas.openxmlformats.org/officeDocument/2006/relationships/image" Target="../media/image2.png"/><Relationship Id="rId9" Type="http://schemas.openxmlformats.org/officeDocument/2006/relationships/customXml" Target="../ink/ink4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Relationship Id="rId27" Type="http://schemas.openxmlformats.org/officeDocument/2006/relationships/customXml" Target="../ink/ink13.xml"/><Relationship Id="rId30" Type="http://schemas.openxmlformats.org/officeDocument/2006/relationships/image" Target="../media/image1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551180</xdr:colOff>
      <xdr:row>1</xdr:row>
      <xdr:rowOff>33020</xdr:rowOff>
    </xdr:from>
    <xdr:to>
      <xdr:col>10</xdr:col>
      <xdr:colOff>246380</xdr:colOff>
      <xdr:row>16</xdr:row>
      <xdr:rowOff>33020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DD9DD-E420-CA21-993D-6C19AA7476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338137</xdr:colOff>
      <xdr:row>5</xdr:row>
      <xdr:rowOff>52387</xdr:rowOff>
    </xdr:from>
    <xdr:to>
      <xdr:col>22</xdr:col>
      <xdr:colOff>445293</xdr:colOff>
      <xdr:row>39</xdr:row>
      <xdr:rowOff>60395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E8637E-DCDE-4FF0-B7AD-E8F5773398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15950" y="957262"/>
          <a:ext cx="2050256" cy="6161158"/>
        </a:xfrm>
        <a:prstGeom prst="rect">
          <a:avLst/>
        </a:prstGeom>
      </xdr:spPr>
    </xdr:pic>
    <xdr:clientData/>
  </xdr:twoCellAnchor>
  <xdr:twoCellAnchor>
    <xdr:from>
      <xdr:col>2</xdr:col>
      <xdr:colOff>230979</xdr:colOff>
      <xdr:row>1</xdr:row>
      <xdr:rowOff>30955</xdr:rowOff>
    </xdr:from>
    <xdr:to>
      <xdr:col>13</xdr:col>
      <xdr:colOff>481013</xdr:colOff>
      <xdr:row>25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3C52A6-BEEC-32A1-047A-009020F26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263660</xdr:colOff>
      <xdr:row>2</xdr:row>
      <xdr:rowOff>67467</xdr:rowOff>
    </xdr:from>
    <xdr:to>
      <xdr:col>11</xdr:col>
      <xdr:colOff>305420</xdr:colOff>
      <xdr:row>2</xdr:row>
      <xdr:rowOff>120387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1664FC3-3433-7D37-2FA7-B08961B29C50}"/>
                </a:ext>
              </a:extLst>
            </xdr14:cNvPr>
            <xdr14:cNvContentPartPr/>
          </xdr14:nvContentPartPr>
          <xdr14:nvPr macro=""/>
          <xdr14:xfrm>
            <a:off x="8054453" y="428760"/>
            <a:ext cx="41760" cy="5292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71664FC3-3433-7D37-2FA7-B08961B29C50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000813" y="320760"/>
              <a:ext cx="149400" cy="268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166943</xdr:colOff>
      <xdr:row>2</xdr:row>
      <xdr:rowOff>60267</xdr:rowOff>
    </xdr:from>
    <xdr:to>
      <xdr:col>10</xdr:col>
      <xdr:colOff>195023</xdr:colOff>
      <xdr:row>2</xdr:row>
      <xdr:rowOff>130827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2C3D3E99-4C93-3F23-4C22-DFA044BE4956}"/>
                </a:ext>
              </a:extLst>
            </xdr14:cNvPr>
            <xdr14:cNvContentPartPr/>
          </xdr14:nvContentPartPr>
          <xdr14:nvPr macro=""/>
          <xdr14:xfrm>
            <a:off x="7310693" y="421560"/>
            <a:ext cx="28080" cy="7056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2C3D3E99-4C93-3F23-4C22-DFA044BE495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7256693" y="313560"/>
              <a:ext cx="135720" cy="28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392303</xdr:colOff>
      <xdr:row>2</xdr:row>
      <xdr:rowOff>145227</xdr:rowOff>
    </xdr:from>
    <xdr:to>
      <xdr:col>11</xdr:col>
      <xdr:colOff>163940</xdr:colOff>
      <xdr:row>3</xdr:row>
      <xdr:rowOff>63580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232996E-069C-1AC3-7CEA-72C487F0C044}"/>
                </a:ext>
              </a:extLst>
            </xdr14:cNvPr>
            <xdr14:cNvContentPartPr/>
          </xdr14:nvContentPartPr>
          <xdr14:nvPr macro=""/>
          <xdr14:xfrm>
            <a:off x="7536053" y="506520"/>
            <a:ext cx="418680" cy="9900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9232996E-069C-1AC3-7CEA-72C487F0C044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7527413" y="497520"/>
              <a:ext cx="436320" cy="116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441860</xdr:colOff>
      <xdr:row>2</xdr:row>
      <xdr:rowOff>156387</xdr:rowOff>
    </xdr:from>
    <xdr:to>
      <xdr:col>12</xdr:col>
      <xdr:colOff>206655</xdr:colOff>
      <xdr:row>3</xdr:row>
      <xdr:rowOff>54580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29743C43-4FAB-D3D7-35E9-511629A4602C}"/>
                </a:ext>
              </a:extLst>
            </xdr14:cNvPr>
            <xdr14:cNvContentPartPr/>
          </xdr14:nvContentPartPr>
          <xdr14:nvPr macro=""/>
          <xdr14:xfrm>
            <a:off x="8232653" y="517680"/>
            <a:ext cx="411840" cy="7884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29743C43-4FAB-D3D7-35E9-511629A4602C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8224013" y="509040"/>
              <a:ext cx="429480" cy="96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36490</xdr:colOff>
      <xdr:row>1</xdr:row>
      <xdr:rowOff>43993</xdr:rowOff>
    </xdr:from>
    <xdr:to>
      <xdr:col>15</xdr:col>
      <xdr:colOff>78486</xdr:colOff>
      <xdr:row>2</xdr:row>
      <xdr:rowOff>13467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4991AD1F-DB6E-4F05-ABB6-0843132CFA07}"/>
                </a:ext>
              </a:extLst>
            </xdr14:cNvPr>
            <xdr14:cNvContentPartPr/>
          </xdr14:nvContentPartPr>
          <xdr14:nvPr macro=""/>
          <xdr14:xfrm>
            <a:off x="9768413" y="224640"/>
            <a:ext cx="689040" cy="15012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4991AD1F-DB6E-4F05-ABB6-0843132CFA07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759413" y="215662"/>
              <a:ext cx="706680" cy="1677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338407</xdr:colOff>
      <xdr:row>1</xdr:row>
      <xdr:rowOff>122113</xdr:rowOff>
    </xdr:from>
    <xdr:to>
      <xdr:col>15</xdr:col>
      <xdr:colOff>420847</xdr:colOff>
      <xdr:row>2</xdr:row>
      <xdr:rowOff>8067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DF83A89C-F95C-4716-1D1E-E670ED1C5653}"/>
                </a:ext>
              </a:extLst>
            </xdr14:cNvPr>
            <xdr14:cNvContentPartPr/>
          </xdr14:nvContentPartPr>
          <xdr14:nvPr macro=""/>
          <xdr14:xfrm>
            <a:off x="10717373" y="302760"/>
            <a:ext cx="82440" cy="6660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DF83A89C-F95C-4716-1D1E-E670ED1C565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0708733" y="293808"/>
              <a:ext cx="100080" cy="841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632527</xdr:colOff>
      <xdr:row>1</xdr:row>
      <xdr:rowOff>59833</xdr:rowOff>
    </xdr:from>
    <xdr:to>
      <xdr:col>17</xdr:col>
      <xdr:colOff>433202</xdr:colOff>
      <xdr:row>2</xdr:row>
      <xdr:rowOff>37227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41DCF94D-CB97-E408-CF03-75ACFDC5365E}"/>
                </a:ext>
              </a:extLst>
            </xdr14:cNvPr>
            <xdr14:cNvContentPartPr/>
          </xdr14:nvContentPartPr>
          <xdr14:nvPr macro=""/>
          <xdr14:xfrm>
            <a:off x="11011493" y="240480"/>
            <a:ext cx="1094760" cy="158040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41DCF94D-CB97-E408-CF03-75ACFDC5365E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11002496" y="231480"/>
              <a:ext cx="1112394" cy="175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4810</xdr:colOff>
      <xdr:row>3</xdr:row>
      <xdr:rowOff>63220</xdr:rowOff>
    </xdr:from>
    <xdr:to>
      <xdr:col>14</xdr:col>
      <xdr:colOff>228730</xdr:colOff>
      <xdr:row>4</xdr:row>
      <xdr:rowOff>15054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57BC5A0C-0C7B-36CF-2757-94EA527394F4}"/>
                </a:ext>
              </a:extLst>
            </xdr14:cNvPr>
            <xdr14:cNvContentPartPr/>
          </xdr14:nvContentPartPr>
          <xdr14:nvPr macro=""/>
          <xdr14:xfrm>
            <a:off x="9736733" y="605160"/>
            <a:ext cx="223920" cy="132480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57BC5A0C-0C7B-36CF-2757-94EA527394F4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9727733" y="596160"/>
              <a:ext cx="241560" cy="150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397570</xdr:colOff>
      <xdr:row>3</xdr:row>
      <xdr:rowOff>68620</xdr:rowOff>
    </xdr:from>
    <xdr:to>
      <xdr:col>15</xdr:col>
      <xdr:colOff>110886</xdr:colOff>
      <xdr:row>4</xdr:row>
      <xdr:rowOff>10014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51" name="Ink 50">
              <a:extLst>
                <a:ext uri="{FF2B5EF4-FFF2-40B4-BE49-F238E27FC236}">
                  <a16:creationId xmlns:a16="http://schemas.microsoft.com/office/drawing/2014/main" id="{1617258A-1016-8C61-47E9-4D5A0ACDA83B}"/>
                </a:ext>
              </a:extLst>
            </xdr14:cNvPr>
            <xdr14:cNvContentPartPr/>
          </xdr14:nvContentPartPr>
          <xdr14:nvPr macro=""/>
          <xdr14:xfrm>
            <a:off x="10129493" y="610560"/>
            <a:ext cx="360360" cy="122040"/>
          </xdr14:xfrm>
        </xdr:contentPart>
      </mc:Choice>
      <mc:Fallback>
        <xdr:pic>
          <xdr:nvPicPr>
            <xdr:cNvPr id="51" name="Ink 50">
              <a:extLst>
                <a:ext uri="{FF2B5EF4-FFF2-40B4-BE49-F238E27FC236}">
                  <a16:creationId xmlns:a16="http://schemas.microsoft.com/office/drawing/2014/main" id="{1617258A-1016-8C61-47E9-4D5A0ACDA83B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0120853" y="601920"/>
              <a:ext cx="378000" cy="13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346327</xdr:colOff>
      <xdr:row>3</xdr:row>
      <xdr:rowOff>128740</xdr:rowOff>
    </xdr:from>
    <xdr:to>
      <xdr:col>15</xdr:col>
      <xdr:colOff>441367</xdr:colOff>
      <xdr:row>4</xdr:row>
      <xdr:rowOff>22614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54" name="Ink 53">
              <a:extLst>
                <a:ext uri="{FF2B5EF4-FFF2-40B4-BE49-F238E27FC236}">
                  <a16:creationId xmlns:a16="http://schemas.microsoft.com/office/drawing/2014/main" id="{54D98CFF-789D-0AE7-8AA0-E8E5F760E4F5}"/>
                </a:ext>
              </a:extLst>
            </xdr14:cNvPr>
            <xdr14:cNvContentPartPr/>
          </xdr14:nvContentPartPr>
          <xdr14:nvPr macro=""/>
          <xdr14:xfrm>
            <a:off x="10725293" y="670680"/>
            <a:ext cx="95040" cy="74520"/>
          </xdr14:xfrm>
        </xdr:contentPart>
      </mc:Choice>
      <mc:Fallback>
        <xdr:pic>
          <xdr:nvPicPr>
            <xdr:cNvPr id="54" name="Ink 53">
              <a:extLst>
                <a:ext uri="{FF2B5EF4-FFF2-40B4-BE49-F238E27FC236}">
                  <a16:creationId xmlns:a16="http://schemas.microsoft.com/office/drawing/2014/main" id="{54D98CFF-789D-0AE7-8AA0-E8E5F760E4F5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10716653" y="661723"/>
              <a:ext cx="112680" cy="920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15</xdr:col>
      <xdr:colOff>634327</xdr:colOff>
      <xdr:row>3</xdr:row>
      <xdr:rowOff>72580</xdr:rowOff>
    </xdr:from>
    <xdr:to>
      <xdr:col>16</xdr:col>
      <xdr:colOff>166565</xdr:colOff>
      <xdr:row>4</xdr:row>
      <xdr:rowOff>59334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57" name="Ink 56">
              <a:extLst>
                <a:ext uri="{FF2B5EF4-FFF2-40B4-BE49-F238E27FC236}">
                  <a16:creationId xmlns:a16="http://schemas.microsoft.com/office/drawing/2014/main" id="{E51E2E01-1F2C-7BC9-CE3C-8F0DD96E80A3}"/>
                </a:ext>
              </a:extLst>
            </xdr14:cNvPr>
            <xdr14:cNvContentPartPr/>
          </xdr14:nvContentPartPr>
          <xdr14:nvPr macro=""/>
          <xdr14:xfrm>
            <a:off x="11013293" y="614520"/>
            <a:ext cx="179280" cy="167400"/>
          </xdr14:xfrm>
        </xdr:contentPart>
      </mc:Choice>
      <mc:Fallback>
        <xdr:pic>
          <xdr:nvPicPr>
            <xdr:cNvPr id="57" name="Ink 56">
              <a:extLst>
                <a:ext uri="{FF2B5EF4-FFF2-40B4-BE49-F238E27FC236}">
                  <a16:creationId xmlns:a16="http://schemas.microsoft.com/office/drawing/2014/main" id="{E51E2E01-1F2C-7BC9-CE3C-8F0DD96E80A3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11004653" y="605520"/>
              <a:ext cx="196920" cy="18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14</xdr:col>
      <xdr:colOff>532570</xdr:colOff>
      <xdr:row>4</xdr:row>
      <xdr:rowOff>76974</xdr:rowOff>
    </xdr:from>
    <xdr:to>
      <xdr:col>15</xdr:col>
      <xdr:colOff>68406</xdr:colOff>
      <xdr:row>4</xdr:row>
      <xdr:rowOff>119814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8A44AD06-04E3-EFD0-261C-CC9C934ED63F}"/>
                </a:ext>
              </a:extLst>
            </xdr14:cNvPr>
            <xdr14:cNvContentPartPr/>
          </xdr14:nvContentPartPr>
          <xdr14:nvPr macro=""/>
          <xdr14:xfrm>
            <a:off x="10264493" y="799560"/>
            <a:ext cx="182880" cy="42840"/>
          </xdr14:xfrm>
        </xdr:contentPart>
      </mc:Choice>
      <mc:Fallback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8A44AD06-04E3-EFD0-261C-CC9C934ED63F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10255853" y="790992"/>
              <a:ext cx="200520" cy="6033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13</xdr:col>
      <xdr:colOff>640334</xdr:colOff>
      <xdr:row>4</xdr:row>
      <xdr:rowOff>50694</xdr:rowOff>
    </xdr:from>
    <xdr:to>
      <xdr:col>14</xdr:col>
      <xdr:colOff>71050</xdr:colOff>
      <xdr:row>5</xdr:row>
      <xdr:rowOff>18007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63" name="Ink 62">
              <a:extLst>
                <a:ext uri="{FF2B5EF4-FFF2-40B4-BE49-F238E27FC236}">
                  <a16:creationId xmlns:a16="http://schemas.microsoft.com/office/drawing/2014/main" id="{48444EBC-18D4-56F8-DDCE-5FCDD6979E8F}"/>
                </a:ext>
              </a:extLst>
            </xdr14:cNvPr>
            <xdr14:cNvContentPartPr/>
          </xdr14:nvContentPartPr>
          <xdr14:nvPr macro=""/>
          <xdr14:xfrm>
            <a:off x="9725213" y="773280"/>
            <a:ext cx="77760" cy="147960"/>
          </xdr14:xfrm>
        </xdr:contentPart>
      </mc:Choice>
      <mc:Fallback>
        <xdr:pic>
          <xdr:nvPicPr>
            <xdr:cNvPr id="63" name="Ink 62">
              <a:extLst>
                <a:ext uri="{FF2B5EF4-FFF2-40B4-BE49-F238E27FC236}">
                  <a16:creationId xmlns:a16="http://schemas.microsoft.com/office/drawing/2014/main" id="{48444EBC-18D4-56F8-DDCE-5FCDD6979E8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9716213" y="764280"/>
              <a:ext cx="95400" cy="165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270604</xdr:colOff>
      <xdr:row>3</xdr:row>
      <xdr:rowOff>74740</xdr:rowOff>
    </xdr:from>
    <xdr:to>
      <xdr:col>18</xdr:col>
      <xdr:colOff>314998</xdr:colOff>
      <xdr:row>4</xdr:row>
      <xdr:rowOff>55014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76" name="Ink 75">
              <a:extLst>
                <a:ext uri="{FF2B5EF4-FFF2-40B4-BE49-F238E27FC236}">
                  <a16:creationId xmlns:a16="http://schemas.microsoft.com/office/drawing/2014/main" id="{831D2412-1CF1-9BEA-5218-96A272E69412}"/>
                </a:ext>
              </a:extLst>
            </xdr14:cNvPr>
            <xdr14:cNvContentPartPr/>
          </xdr14:nvContentPartPr>
          <xdr14:nvPr macro=""/>
          <xdr14:xfrm>
            <a:off x="11296613" y="616680"/>
            <a:ext cx="1338480" cy="160920"/>
          </xdr14:xfrm>
        </xdr:contentPart>
      </mc:Choice>
      <mc:Fallback>
        <xdr:pic>
          <xdr:nvPicPr>
            <xdr:cNvPr id="76" name="Ink 75">
              <a:extLst>
                <a:ext uri="{FF2B5EF4-FFF2-40B4-BE49-F238E27FC236}">
                  <a16:creationId xmlns:a16="http://schemas.microsoft.com/office/drawing/2014/main" id="{831D2412-1CF1-9BEA-5218-96A272E69412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11287613" y="607680"/>
              <a:ext cx="1356120" cy="178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338137</xdr:colOff>
      <xdr:row>5</xdr:row>
      <xdr:rowOff>52387</xdr:rowOff>
    </xdr:from>
    <xdr:to>
      <xdr:col>23</xdr:col>
      <xdr:colOff>445293</xdr:colOff>
      <xdr:row>39</xdr:row>
      <xdr:rowOff>60395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4D6280-9E55-435C-B652-3FC3F38D9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77912" y="957262"/>
          <a:ext cx="2050256" cy="6161158"/>
        </a:xfrm>
        <a:prstGeom prst="rect">
          <a:avLst/>
        </a:prstGeom>
      </xdr:spPr>
    </xdr:pic>
    <xdr:clientData/>
  </xdr:twoCellAnchor>
  <xdr:twoCellAnchor>
    <xdr:from>
      <xdr:col>6</xdr:col>
      <xdr:colOff>210114</xdr:colOff>
      <xdr:row>1</xdr:row>
      <xdr:rowOff>138316</xdr:rowOff>
    </xdr:from>
    <xdr:to>
      <xdr:col>16</xdr:col>
      <xdr:colOff>116958</xdr:colOff>
      <xdr:row>24</xdr:row>
      <xdr:rowOff>179756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3744AC-E42B-434C-A813-51EABDF5E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338137</xdr:colOff>
      <xdr:row>5</xdr:row>
      <xdr:rowOff>52387</xdr:rowOff>
    </xdr:from>
    <xdr:to>
      <xdr:col>23</xdr:col>
      <xdr:colOff>445293</xdr:colOff>
      <xdr:row>39</xdr:row>
      <xdr:rowOff>60395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3E66ED-76F6-4FEF-A68D-B4221A17B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854612" y="957262"/>
          <a:ext cx="2050256" cy="6161158"/>
        </a:xfrm>
        <a:prstGeom prst="rect">
          <a:avLst/>
        </a:prstGeom>
      </xdr:spPr>
    </xdr:pic>
    <xdr:clientData/>
  </xdr:twoCellAnchor>
  <xdr:twoCellAnchor>
    <xdr:from>
      <xdr:col>5</xdr:col>
      <xdr:colOff>283678</xdr:colOff>
      <xdr:row>2</xdr:row>
      <xdr:rowOff>38515</xdr:rowOff>
    </xdr:from>
    <xdr:to>
      <xdr:col>14</xdr:col>
      <xdr:colOff>53835</xdr:colOff>
      <xdr:row>22</xdr:row>
      <xdr:rowOff>8283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09CFF3-6A4B-2CCA-D40A-CC2C83427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21:14:18.61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1 97 8031 0 0,'0'-16'4423'0'0,"0"14"-4302"0"0,2-3-64 0 0,1 0 0 0 0,0 1 0 0 0,0-1-1 0 0,0 1 1 0 0,0-1 0 0 0,0 1 0 0 0,1 0 0 0 0,0 1-1 0 0,5-5 1 0 0,10-11 63 0 0,-17 18-120 0 0,-1-1 0 0 0,1 1 0 0 0,-1 0 0 0 0,1 0 0 0 0,-1 0 0 0 0,1 0 0 0 0,0 0 0 0 0,-1 0 0 0 0,1 1 0 0 0,0-1 0 0 0,0 1 0 0 0,0-1 0 0 0,0 1 0 0 0,0 0 0 0 0,-1-1 0 0 0,1 1 0 0 0,3 0 0 0 0,-4 0 0 0 0,0 0 0 0 0,0 0 0 0 0,0 0 0 0 0,0 1 0 0 0,0-1 0 0 0,0 0 0 0 0,0 0 0 0 0,0 1 0 0 0,0-1 0 0 0,0 0 0 0 0,-1 1 0 0 0,1-1 0 0 0,0 1 0 0 0,0-1 0 0 0,0 1 0 0 0,0 0 0 0 0,-1-1 0 0 0,1 1 0 0 0,0 0 0 0 0,-1-1 0 0 0,1 1 0 0 0,0 0 0 0 0,-1 0 0 0 0,1 0 0 0 0,-1-1 0 0 0,1 1 0 0 0,-1 0 0 0 0,1 0 0 0 0,-1 0 0 0 0,0 0 0 0 0,0 0 0 0 0,1 0 0 0 0,-1 1 0 0 0,0 6 0 0 0,0-1 0 0 0,0 1 0 0 0,0 0 0 0 0,-1-1 0 0 0,0 1 0 0 0,-5 14 0 0 0,5-19 0 0 0,-1 1 0 0 0,1 0 0 0 0,-1 0 0 0 0,0 0 0 0 0,0-1 0 0 0,0 1 0 0 0,0-1 0 0 0,-1 0 0 0 0,1 0 0 0 0,-1 0 0 0 0,0 0 0 0 0,0 0 0 0 0,0 0 0 0 0,-6 3 0 0 0,8-5 5 0 0,1-1-1 0 0,-1 1 1 0 0,1-1 0 0 0,-1 0-1 0 0,0 1 1 0 0,1-1-1 0 0,-1 0 1 0 0,0 0 0 0 0,1 1-1 0 0,-1-1 1 0 0,0 0-1 0 0,0 0 1 0 0,1 0 0 0 0,-1 0-1 0 0,0 0 1 0 0,1 0-1 0 0,-1 0 1 0 0,0 0 0 0 0,0 0-1 0 0,1 0 1 0 0,-1-1-1 0 0,0 1 1 0 0,1 0 0 0 0,-1 0-1 0 0,0-1 1 0 0,1 1-1 0 0,-2-1 1 0 0,1 0 15 0 0,1 0 1 0 0,-1 0-1 0 0,0 0 0 0 0,0 0 0 0 0,0 0 0 0 0,1 0 1 0 0,-1 0-1 0 0,1-1 0 0 0,-1 1 0 0 0,1 0 1 0 0,0 0-1 0 0,-1-1 0 0 0,1-1 0 0 0,-1-3 39 0 0,0 0 0 0 0,1 0 0 0 0,0 1 0 0 0,1-1 0 0 0,-1 0-1 0 0,2-6 1 0 0,-1 8-33 0 0,-1 2-23 0 0,1-1-1 0 0,-1 1 0 0 0,1 0 1 0 0,0-1-1 0 0,-1 1 1 0 0,1 0-1 0 0,0-1 0 0 0,0 1 1 0 0,0 0-1 0 0,1 0 0 0 0,-1 0 1 0 0,0 0-1 0 0,1 0 1 0 0,0 1-1 0 0,2-4 0 0 0,-3 5-2 0 0,-1 1-77 0 0,0 1 1 0 0,-1-1-1 0 0,1 0 0 0 0,-1 0 0 0 0,1 1 0 0 0,-1-1 0 0 0,0 0 1 0 0,0 0-1 0 0,1 0 0 0 0,-2 2 0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21:15:32.87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20 7 2759 0 0,'-19'10'15003'0'0,"28"-7"-13023"0"0,10-1-1458 0 0,1-2-1 0 0,-1 0 1 0 0,0-1 0 0 0,1-1 0 0 0,25-5 0 0 0,6-1-2291 0 0,1 4-4572 0 0,-44 5-23 0 0</inkml:trace>
  <inkml:trace contextRef="#ctx0" brushRef="#br0" timeOffset="302.68">4 200 14111 0 0,'4'2'690'0'0,"0"-1"0"0"0,0 0-1 0 0,0 0 1 0 0,0 0 0 0 0,0 0-1 0 0,0-1 1 0 0,7 0 0 0 0,32-2 3176 0 0,-30 1-3467 0 0,43-6 2390 0 0,-20 0-6716 0 0,-24 4-4414 0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21:15:35.35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 63 1839 0 0,'-1'-7'7157'0'0,"5"0"-2131"0"0,1 1-5650 0 0,2 1 1144 0 0,-1 1 0 0 0,1-1 0 0 0,0 1 0 0 0,1 0 0 0 0,-1 1 0 0 0,0-1-1 0 0,1 2 1 0 0,0-1 0 0 0,13-2 0 0 0,-15 4-370 0 0,0 0-1 0 0,0 0 1 0 0,0 1-1 0 0,-1-1 1 0 0,1 1-1 0 0,0 1 0 0 0,0-1 1 0 0,0 1-1 0 0,0 0 1 0 0,-1 1-1 0 0,1-1 1 0 0,0 1-1 0 0,-1 0 1 0 0,8 4-1 0 0,-12-6-142 0 0,0 1-1 0 0,-1 0 1 0 0,1 0 0 0 0,0 0-1 0 0,0 0 1 0 0,0 0 0 0 0,-1 0-1 0 0,1 0 1 0 0,-1 0 0 0 0,1 0-1 0 0,-1 0 1 0 0,1 0 0 0 0,-1 0-1 0 0,1 0 1 0 0,-1 1 0 0 0,0-1-1 0 0,0 0 1 0 0,1 0-1 0 0,-1 0 1 0 0,0 2 0 0 0,-3 30 29 0 0,2-10 34 0 0,0-19-65 0 0,1-1 1 0 0,0 0 0 0 0,-1 0-1 0 0,0 1 1 0 0,1-1 0 0 0,-2 0-1 0 0,1 0 1 0 0,0 0 0 0 0,0 0-1 0 0,-3 4 1 0 0,-21 31 63 0 0,17-26-62 0 0,-49 65-7 0 0,52-63 97 0 0,5-14-88 0 0,0 0 0 0 0,0 1 0 0 0,0-1 1 0 0,0 0-1 0 0,0 1 0 0 0,0-1 0 0 0,0 0 0 0 0,0 1 0 0 0,0-1 1 0 0,0 0-1 0 0,0 0 0 0 0,1 1 0 0 0,-1-1 0 0 0,0 0 0 0 0,0 0 1 0 0,0 1-1 0 0,1-1 0 0 0,-1 0 0 0 0,0 0 0 0 0,0 1 0 0 0,0-1 1 0 0,1 0-1 0 0,-1 0 0 0 0,1 1 0 0 0,1-1 53 0 0,1 1-1 0 0,-1 0 1 0 0,1-1-1 0 0,-1 0 1 0 0,1 1-1 0 0,-1-1 1 0 0,5-1 0 0 0,-4 1-33 0 0,8 0 589 0 0,-1 0 1 0 0,1-1-1 0 0,-1-1 0 0 0,0 0 0 0 0,20-5 0 0 0,-29 6-572 0 0,-1 1 0 0 0,1-1 0 0 0,0 0 0 0 0,0 1 0 0 0,-1-1 0 0 0,1 0 0 0 0,0 1 0 0 0,-1-1 0 0 0,1 0 0 0 0,-1 0 0 0 0,1 0 0 0 0,-1 1 0 0 0,1-1 0 0 0,0-2 0 0 0,3-3-2224 0 0</inkml:trace>
  <inkml:trace contextRef="#ctx0" brushRef="#br0" timeOffset="461.55">485 321 4607 0 0,'13'15'10252'0'0,"-14"-3"-1375"0"0,-1-2-9687 0 0,-2-1 1068 0 0,0-1 0 0 0,0 1 0 0 0,-1-1 1 0 0,0 0-1 0 0,-1 0 0 0 0,-10 12 0 0 0,-3 3-2608 0 0,10-9 774 0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21:15:46.46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17 2303 0 0,'1'3'4675'0'0,"-1"-3"-4579"0"0,7 3 1066 0 0,8-1-927 0 0,59-8 2337 0 0,1 1-736 0 0,-44 5-1529 0 0,170-2 1925 0 0,-183 1-1585 0 0,-1-1 0 0 0,32-6 0 0 0,-38 8-400 0 0,-3 1-5248 0 0</inkml:trace>
  <inkml:trace contextRef="#ctx0" brushRef="#br0" timeOffset="445.88">30 114 7223 0 0,'4'1'361'0'0,"0"0"0"0"0,0 0 1 0 0,0 0-1 0 0,0-1 0 0 0,0 1 0 0 0,0-1 0 0 0,0 0 0 0 0,0 0 0 0 0,5-1 0 0 0,2 1-41 0 0,113 1 2383 0 0,121-2 1305 0 0,-234-1-3691 0 0,2 0 162 0 0,-5 3-5173 0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21:15:48.05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151 410 8895 0 0,'0'0'247'0'0,"-1"0"-1"0"0,1 0 1 0 0,-1-1 0 0 0,1 1-1 0 0,0 0 1 0 0,-1-1-1 0 0,1 1 1 0 0,-1 0-1 0 0,1-1 1 0 0,0 1-1 0 0,0-1 1 0 0,-1 1 0 0 0,1-1-1 0 0,0 1 1 0 0,0-1-1 0 0,0 1 1 0 0,-1 0-1 0 0,1-1 1 0 0,0 1-1 0 0,0-1 1 0 0,0 1 0 0 0,0-1-1 0 0,0 1 1 0 0,0-1-1 0 0,0 1 1 0 0,0-1-1 0 0,0 0 1 0 0,0-24 645 0 0,0 11-112 0 0,0 14-780 0 0,-6-147 2741 0 0,5 98-4053 0 0,1 0-3289 0 0</inkml:trace>
  <inkml:trace contextRef="#ctx0" brushRef="#br0" timeOffset="363.74">9 160 5063 0 0,'0'0'100'0'0,"-1"0"-1"0"0,1 0 0 0 0,0 0 0 0 0,-1 0 0 0 0,1 0 0 0 0,0 0 0 0 0,0 0 0 0 0,-1 0 0 0 0,1 0 0 0 0,0 0 0 0 0,-1 0 0 0 0,1 0 0 0 0,0 0 1 0 0,-1 0-1 0 0,1 0 0 0 0,0-1 0 0 0,0 1 0 0 0,-1 0 0 0 0,1 0 0 0 0,0 0 0 0 0,0 0 0 0 0,-1-1 0 0 0,1 1 0 0 0,0 0 0 0 0,0 0 0 0 0,0 0 1 0 0,-1-1-1 0 0,1 1 0 0 0,0 0 0 0 0,0-1 0 0 0,0 1 0 0 0,0 0 0 0 0,0 0 0 0 0,-1-1 0 0 0,1 1 0 0 0,0 0 0 0 0,0-1 0 0 0,0 1 0 0 0,0 0 1 0 0,0-1-1 0 0,9-10 5883 0 0,-6 7-6627 0 0,20-21 1779 0 0,1 1-1 0 0,1 1 0 0 0,34-24 1 0 0,-55 44-1065 0 0,-1 1 210 0 0,1-1 0 0 0,-1 1 0 0 0,1 0 0 0 0,0 0 0 0 0,5-2 0 0 0,-8 4-229 0 0,0 0 1 0 0,0-1 0 0 0,-1 1 0 0 0,1 0 0 0 0,0 0 0 0 0,-1 0 0 0 0,1 0 0 0 0,0 0 0 0 0,-1 0-1 0 0,1 0 1 0 0,0 0 0 0 0,-1 0 0 0 0,1 1 0 0 0,0-1 0 0 0,0 0 0 0 0,-1 0 0 0 0,1 1 0 0 0,-1-1-1 0 0,1 0 1 0 0,0 1 0 0 0,-1-1 0 0 0,1 0 0 0 0,-1 1 0 0 0,1-1 0 0 0,-1 1 0 0 0,1-1 0 0 0,-1 1-1 0 0,1-1 1 0 0,-1 1 0 0 0,1-1 0 0 0,-1 1 0 0 0,0 0 0 0 0,1-1 0 0 0,-1 1 0 0 0,0 0 0 0 0,0-1-1 0 0,1 1 1 0 0,-1 0 0 0 0,0 0 0 0 0,3 9 134 0 0,-1 1-1 0 0,1 16 0 0 0,4 17-1662 0 0,-3-29 659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21:15:50.02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169 65 919 0 0,'12'-8'9880'0'0,"-15"0"-3531"0"0,-4 2-7986 0 0,4 4 1659 0 0,0 1 1 0 0,0-1-1 0 0,-1 1 0 0 0,1 0 0 0 0,0 0 0 0 0,0 0 0 0 0,-1 0 0 0 0,1 0 0 0 0,-1 1 0 0 0,1-1 1 0 0,-1 1-1 0 0,1 0 0 0 0,-1 0 0 0 0,1 1 0 0 0,-1-1 0 0 0,1 1 0 0 0,0-1 0 0 0,-7 3 1 0 0,4-1-18 0 0,1 0-1 0 0,0 0 1 0 0,-1 0 0 0 0,1 1 0 0 0,0 0 0 0 0,0 0 0 0 0,1 0 0 0 0,-1 0 0 0 0,1 1 0 0 0,-8 8 0 0 0,7-7 21 0 0,1 1 0 0 0,0 0 0 0 0,0 0 0 0 0,0 0 0 0 0,1 0 0 0 0,0 1 0 0 0,0-1 0 0 0,-3 11 0 0 0,5-11-19 0 0,0 0 0 0 0,1 0 0 0 0,-1 0 0 0 0,1 0-1 0 0,1 0 1 0 0,-1 0 0 0 0,1 0 0 0 0,0-1 0 0 0,0 1-1 0 0,3 9 1 0 0,-3-10-7 0 0,1-1-1 0 0,0 0 1 0 0,0 0-1 0 0,0 1 1 0 0,0-1 0 0 0,1 0-1 0 0,-1-1 1 0 0,1 1-1 0 0,0 0 1 0 0,0-1-1 0 0,1 0 1 0 0,-1 0-1 0 0,0 0 1 0 0,1 0 0 0 0,0 0-1 0 0,0-1 1 0 0,0 1-1 0 0,0-1 1 0 0,0 0-1 0 0,0-1 1 0 0,1 1-1 0 0,5 1 1 0 0,-3-2 9 0 0,0 1 0 0 0,1-2 0 0 0,-1 1 0 0 0,0-1 1 0 0,1 0-1 0 0,-1-1 0 0 0,0 1 0 0 0,1-1 0 0 0,-1-1 0 0 0,0 0 0 0 0,0 0 0 0 0,0 0 0 0 0,9-5 1 0 0,-9 4 92 0 0,-1-1 0 0 0,0 0 0 0 0,0 0 0 0 0,-1 0 0 0 0,1-1 0 0 0,-1 0 0 0 0,0 0 0 0 0,0 0 0 0 0,0-1 0 0 0,-1 1 0 0 0,0-1 0 0 0,0 0 0 0 0,0-1 0 0 0,-1 1 0 0 0,0-1 0 0 0,0 1 0 0 0,-1-1 0 0 0,3-9 0 0 0,-4 10 2 0 0,0 1 0 0 0,0 0 0 0 0,0-1 0 0 0,-1 1 0 0 0,0-1 0 0 0,0 1 1 0 0,0-1-1 0 0,-1 1 0 0 0,1 0 0 0 0,-1-1 0 0 0,-1 1 0 0 0,1 0 0 0 0,-1-1 0 0 0,0 1 1 0 0,0 0-1 0 0,0 0 0 0 0,-1 1 0 0 0,0-1 0 0 0,0 0 0 0 0,0 1 0 0 0,0 0 0 0 0,-1 0 1 0 0,0 0-1 0 0,-7-6 0 0 0,-8-4-2257 0 0,11 10 911 0 0</inkml:trace>
  <inkml:trace contextRef="#ctx0" brushRef="#br0" timeOffset="634.16">613 17 5551 0 0,'-1'-1'244'0'0,"0"0"-1"0"0,0-1 0 0 0,0 1 1 0 0,-1 0-1 0 0,1 0 0 0 0,-1-1 1 0 0,1 1-1 0 0,-1 0 0 0 0,1 0 0 0 0,-1 1 1 0 0,1-1-1 0 0,-1 0 0 0 0,0 1 1 0 0,0-1-1 0 0,1 1 0 0 0,-1-1 1 0 0,0 1-1 0 0,0 0 0 0 0,0-1 1 0 0,1 1-1 0 0,-1 0 0 0 0,0 0 1 0 0,0 1-1 0 0,0-1 0 0 0,1 0 0 0 0,-1 1 1 0 0,0-1-1 0 0,0 1 0 0 0,1-1 1 0 0,-4 2-1 0 0,-1 2-25 0 0,0 0 0 0 0,0 0 0 0 0,0 1-1 0 0,1 0 1 0 0,0 0 0 0 0,-1 0 0 0 0,-6 11 0 0 0,2-5-88 0 0,-2 3 57 0 0,1 0 0 0 0,0 0 0 0 0,-13 25 1 0 0,21-33-152 0 0,0-1 0 0 0,0 1 0 0 0,1 0 1 0 0,0 0-1 0 0,0 0 0 0 0,1 0 0 0 0,-1 0 1 0 0,1 0-1 0 0,1 0 0 0 0,-1 0 0 0 0,1 1 1 0 0,0-1-1 0 0,2 11 0 0 0,-1-14-32 0 0,0 1 0 0 0,0-1-1 0 0,0 1 1 0 0,0-1 0 0 0,1 0-1 0 0,-1 1 1 0 0,1-1 0 0 0,0 0-1 0 0,0 0 1 0 0,0 0 0 0 0,1 0-1 0 0,-1-1 1 0 0,1 1 0 0 0,0-1-1 0 0,3 3 1 0 0,-2-2 4 0 0,1 0 1 0 0,0 0-1 0 0,0-1 0 0 0,0 0 1 0 0,0 0-1 0 0,0 0 0 0 0,0-1 0 0 0,0 1 1 0 0,9 0-1 0 0,-6-1 12 0 0,1-1 0 0 0,-1 0 0 0 0,1 0 0 0 0,-1-1 0 0 0,1 0 0 0 0,-1 0 0 0 0,1-1 0 0 0,-1 0 0 0 0,0 0 0 0 0,0-1 0 0 0,0 0 0 0 0,0-1 0 0 0,7-4 0 0 0,-11 6 48 0 0,1-2 1 0 0,0 1 0 0 0,-1-1-1 0 0,0 1 1 0 0,0-1 0 0 0,0 0-1 0 0,0-1 1 0 0,-1 1 0 0 0,0-1-1 0 0,0 1 1 0 0,0-1 0 0 0,0 0-1 0 0,-1 0 1 0 0,0 0 0 0 0,0-1-1 0 0,0 1 1 0 0,2-11 0 0 0,0 0 27 0 0,-2 9 34 0 0,0 0 0 0 0,-1 0-1 0 0,0 0 1 0 0,0 0 0 0 0,0 1 0 0 0,-1-1-1 0 0,0 0 1 0 0,0 0 0 0 0,-1 0 0 0 0,-1-11 0 0 0,1 15-85 0 0,-1-1 0 0 0,1 0 1 0 0,0 0-1 0 0,-1 1 0 0 0,0-1 1 0 0,0 0-1 0 0,0 1 1 0 0,-4-6-1 0 0,-10-4-2480 0 0,13 11 1144 0 0</inkml:trace>
  <inkml:trace contextRef="#ctx0" brushRef="#br0" timeOffset="1173.22">1013 45 4143 0 0,'-18'-15'7124'0'0,"-1"6"-4064"0"0,17 8-2950 0 0,0 1-1 0 0,1 0 1 0 0,-1 0 0 0 0,0 0-1 0 0,1 0 1 0 0,-1 0-1 0 0,1 0 1 0 0,-1 0 0 0 0,0 0-1 0 0,1 1 1 0 0,-1-1-1 0 0,0 1 1 0 0,1-1 0 0 0,-1 1-1 0 0,1-1 1 0 0,-1 1-1 0 0,1 0 1 0 0,0 0 0 0 0,-1 0-1 0 0,1 0 1 0 0,0 0-1 0 0,-1 0 1 0 0,1 0 0 0 0,-2 3-1 0 0,-22 19 423 0 0,-5 6-310 0 0,24-21-186 0 0,0-1 0 0 0,1 1 0 0 0,-1 0 1 0 0,2 0-1 0 0,-1 1 0 0 0,1-1 0 0 0,1 1 1 0 0,-1 0-1 0 0,-2 14 0 0 0,5-20-31 0 0,1 0-1 0 0,0-1 0 0 0,0 1 1 0 0,0-1-1 0 0,0 1 0 0 0,1 0 1 0 0,-1-1-1 0 0,1 1 0 0 0,0-1 1 0 0,-1 1-1 0 0,1-1 1 0 0,0 1-1 0 0,1-1 0 0 0,-1 0 1 0 0,0 1-1 0 0,1-1 0 0 0,-1 0 1 0 0,1 0-1 0 0,-1 0 0 0 0,1 0 1 0 0,2 2-1 0 0,-1-2 3 0 0,0 0-1 0 0,0 1 0 0 0,0-1 1 0 0,0 0-1 0 0,0-1 1 0 0,0 1-1 0 0,0-1 0 0 0,1 1 1 0 0,-1-1-1 0 0,1 0 1 0 0,-1 0-1 0 0,1 0 0 0 0,-1-1 1 0 0,7 1-1 0 0,-4-1 60 0 0,0 0 1 0 0,0 0-1 0 0,0-1 0 0 0,0 0 0 0 0,0 0 0 0 0,-1-1 0 0 0,1 1 1 0 0,0-1-1 0 0,-1-1 0 0 0,8-3 0 0 0,-9 3-5 0 0,0 1 1 0 0,0-1-1 0 0,0 0 0 0 0,-1-1 0 0 0,0 1 0 0 0,1-1 0 0 0,-1 0 0 0 0,0 1 0 0 0,-1-1 1 0 0,1 0-1 0 0,-1-1 0 0 0,0 1 0 0 0,3-7 0 0 0,-2 2 95 0 0,0 0-1 0 0,0 0 0 0 0,-1 0 0 0 0,0-1 1 0 0,-1 1-1 0 0,0-17 0 0 0,-1 20-1681 0 0,0 1-1 0 0,-1-1 1 0 0,-2-11 0 0 0</inkml:trace>
  <inkml:trace contextRef="#ctx0" brushRef="#br0" timeOffset="1393.88">1178 313 11255 0 0,'1'5'496'0'0,"-2"-3"112"0"0,1 1-488 0 0,0-2-120 0 0,-1 1 0 0 0,0-1 0 0 0,0 3 424 0 0,-1-1 64 0 0,-1 3 16 0 0,-2 0 0 0 0,-1 3-872 0 0,0-2-176 0 0</inkml:trace>
  <inkml:trace contextRef="#ctx0" brushRef="#br0" timeOffset="2006.49">1603 63 919 0 0,'4'-13'10883'0'0,"-4"12"-10704"0"0,0 1 1 0 0,1-1 0 0 0,-1 1 0 0 0,0-1-1 0 0,0 1 1 0 0,0-1 0 0 0,0 1 0 0 0,0-1-1 0 0,0 1 1 0 0,0-1 0 0 0,0 1 0 0 0,0-1-1 0 0,0 1 1 0 0,0-1 0 0 0,0 1 0 0 0,0-1-1 0 0,0 1 1 0 0,0-1 0 0 0,-1 1 0 0 0,1-1-1 0 0,0 1 1 0 0,0 0 0 0 0,-1-1 0 0 0,1 0-1 0 0,-15 13 1284 0 0,2-3-1307 0 0,0 0 0 0 0,0 1 1 0 0,-20 20-1 0 0,27-24-99 0 0,1 1 1 0 0,-1-1-1 0 0,1 1 1 0 0,1-1-1 0 0,-1 1 1 0 0,1 1-1 0 0,1-1 1 0 0,-1 1-1 0 0,-2 8 1 0 0,6-13-49 0 0,-1-1 1 0 0,0 1 0 0 0,1-1-1 0 0,0 1 1 0 0,0 0-1 0 0,0-1 1 0 0,0 1-1 0 0,0 0 1 0 0,0-1-1 0 0,1 1 1 0 0,-1-1 0 0 0,1 1-1 0 0,-1 0 1 0 0,1-1-1 0 0,0 0 1 0 0,0 1-1 0 0,1-1 1 0 0,-1 1-1 0 0,2 2 1 0 0,0-2-5 0 0,-1-1 0 0 0,1 1 0 0 0,0 0 0 0 0,0-1 0 0 0,0 0-1 0 0,0 1 1 0 0,0-1 0 0 0,0 0 0 0 0,1-1 0 0 0,-1 1 0 0 0,1-1 0 0 0,5 2 0 0 0,-4-1 8 0 0,0-1 0 0 0,1 0 1 0 0,-1 0-1 0 0,1-1 0 0 0,-1 0 0 0 0,1 0 1 0 0,-1 0-1 0 0,10-2 0 0 0,-11 2 13 0 0,-1-1-1 0 0,1 0 1 0 0,-1 0-1 0 0,0 0 1 0 0,1-1-1 0 0,-1 1 1 0 0,0-1 0 0 0,0 0-1 0 0,0 0 1 0 0,0 0-1 0 0,0 0 1 0 0,0 0-1 0 0,3-4 1 0 0,-3 2 51 0 0,0-1 0 0 0,-1 1-1 0 0,0 0 1 0 0,0-1 0 0 0,0 1 0 0 0,0-1 0 0 0,-1 0 0 0 0,1 1-1 0 0,-1-1 1 0 0,0-5 0 0 0,1-7 159 0 0,0-25 0 0 0,-3 33-618 0 0,1 1 0 0 0,-2 0 0 0 0,-3-15 0 0 0,4 20-463 0 0,0-1-494 0 0</inkml:trace>
  <inkml:trace contextRef="#ctx0" brushRef="#br0" timeOffset="2559.48">1943 64 3223 0 0,'-2'-18'6665'0'0,"-5"3"-3592"0"0,7 14-3012 0 0,-1 0 0 0 0,1 1 0 0 0,-1-1 1 0 0,0 1-1 0 0,1-1 0 0 0,-1 1 0 0 0,0-1 0 0 0,1 1 0 0 0,-1-1 1 0 0,0 1-1 0 0,0 0 0 0 0,0-1 0 0 0,1 1 0 0 0,-1 0 1 0 0,0 0-1 0 0,0-1 0 0 0,0 1 0 0 0,0 0 0 0 0,1 0 1 0 0,-1 0-1 0 0,0 0 0 0 0,0 0 0 0 0,0 0 0 0 0,0 0 0 0 0,1 1 1 0 0,-1-1-1 0 0,0 0 0 0 0,0 0 0 0 0,0 1 0 0 0,0-1 1 0 0,1 0-1 0 0,-1 1 0 0 0,0-1 0 0 0,1 1 0 0 0,-1-1 1 0 0,0 1-1 0 0,0 0 0 0 0,-74 57 1556 0 0,68-53-1509 0 0,1 0-1 0 0,0 0 0 0 0,0 1 0 0 0,0 0 1 0 0,0 0-1 0 0,1 0 0 0 0,0 0 1 0 0,0 1-1 0 0,-6 12 0 0 0,9-16-103 0 0,1 0-1 0 0,-1 0 0 0 0,1 0 1 0 0,0 0-1 0 0,0 0 1 0 0,0 0-1 0 0,0 1 0 0 0,1-1 1 0 0,-1 0-1 0 0,1 0 0 0 0,0 1 1 0 0,0-1-1 0 0,0 0 0 0 0,0 0 1 0 0,0 1-1 0 0,1-1 1 0 0,0 0-1 0 0,-1 0 0 0 0,1 0 1 0 0,0 0-1 0 0,1 1 0 0 0,-1-1 1 0 0,0-1-1 0 0,1 1 0 0 0,0 0 1 0 0,3 5-1 0 0,-2-6 4 0 0,0 0 0 0 0,0 1 0 0 0,1-1 0 0 0,-1 0 0 0 0,0-1 0 0 0,1 1-1 0 0,-1-1 1 0 0,1 1 0 0 0,-1-1 0 0 0,1 0 0 0 0,0 0 0 0 0,4 0 0 0 0,3 1-9 0 0,-1-1 1 0 0,1-1 0 0 0,12 0-1 0 0,-15-1-9 0 0,0 1-1 0 0,0-2 1 0 0,-1 1-1 0 0,1-1 1 0 0,0 0-1 0 0,-1 0 1 0 0,1-1-1 0 0,9-5 1 0 0,-13 6 95 0 0,0-1 0 0 0,0 0 0 0 0,0 0 0 0 0,-1 0-1 0 0,1-1 1 0 0,-1 1 0 0 0,0-1 0 0 0,0 1 0 0 0,0-1 0 0 0,0 0 0 0 0,-1 0 0 0 0,1-1 0 0 0,-1 1 0 0 0,0 0 0 0 0,1-6 0 0 0,0 1 68 0 0,-1-1 0 0 0,0 1 0 0 0,-1-1 0 0 0,0 1 0 0 0,-1-1 0 0 0,0 0 0 0 0,0 1 1 0 0,-1-1-1 0 0,-2-10 0 0 0,0 3-1009 0 0,3 13-493 0 0,0 0-60 0 0</inkml:trace>
  <inkml:trace contextRef="#ctx0" brushRef="#br0" timeOffset="3098.94">2299 52 1839 0 0,'-7'-7'1632'0'0,"7"6"-1255"0"0,0 1 0 0 0,-1-1 0 0 0,1 0 0 0 0,0 1 0 0 0,-1-1 0 0 0,1 1 0 0 0,-1-1 0 0 0,1 1-1 0 0,-1-1 1 0 0,1 1 0 0 0,-1 0 0 0 0,1-1 0 0 0,-1 1 0 0 0,1 0 0 0 0,-1-1 0 0 0,1 1 0 0 0,-1 0-1 0 0,0-1 1 0 0,1 1 0 0 0,-1 0 0 0 0,0 0 0 0 0,1 0 0 0 0,-1 0 0 0 0,0 0 0 0 0,1 0-1 0 0,-1 0 1 0 0,0 0 0 0 0,-10 7-554 0 0,-35 28 1200 0 0,36-29-830 0 0,1 0 0 0 0,-1 1 0 0 0,2 0 0 0 0,-1 1 1 0 0,1 0-1 0 0,0 1 0 0 0,-7 9 0 0 0,13-15-167 0 0,0 0 1 0 0,1 0-1 0 0,-1-1 0 0 0,1 1 0 0 0,0 0 0 0 0,0 0 0 0 0,0 0 0 0 0,0 0 0 0 0,1 1 1 0 0,-1-1-1 0 0,1 0 0 0 0,0 0 0 0 0,-1 0 0 0 0,2 0 0 0 0,-1 1 0 0 0,0-1 1 0 0,1 0-1 0 0,-1 0 0 0 0,1 0 0 0 0,0 0 0 0 0,0 0 0 0 0,0 0 0 0 0,0 0 0 0 0,3 5 1 0 0,-1-4-27 0 0,0 0 1 0 0,0-1 0 0 0,1 1 0 0 0,-1-1 0 0 0,1 1 0 0 0,-1-1-1 0 0,1 0 1 0 0,0 0 0 0 0,0 0 0 0 0,1-1 0 0 0,-1 0 0 0 0,0 0-1 0 0,1 0 1 0 0,0 0 0 0 0,6 1 0 0 0,-3-1-78 0 0,-1 0 0 0 0,1-1 0 0 0,-1 0 0 0 0,1-1 0 0 0,-1 0 0 0 0,1 0 0 0 0,-1 0-1 0 0,1-1 1 0 0,0 0 0 0 0,9-3 0 0 0,-12 2 135 0 0,-1 1-1 0 0,1-1 0 0 0,-1 0 1 0 0,0-1-1 0 0,0 1 1 0 0,0-1-1 0 0,0 1 0 0 0,0-1 1 0 0,0 0-1 0 0,0-1 1 0 0,-1 1-1 0 0,0-1 0 0 0,0 1 1 0 0,0-1-1 0 0,0 0 0 0 0,0 0 1 0 0,2-6-1 0 0,-1 0 132 0 0,0 0 0 0 0,0 0 0 0 0,-1 0 0 0 0,0 0 0 0 0,-1 0 0 0 0,0-1 0 0 0,-1 1 0 0 0,0-1 0 0 0,0 0 0 0 0,-1 1 0 0 0,-2-13 0 0 0,1 18-981 0 0</inkml:trace>
  <inkml:trace contextRef="#ctx0" brushRef="#br0" timeOffset="3414.78">2522 370 8287 0 0,'1'1'736'0'0,"-1"1"-584"0"0,0-1-152 0 0,-2 3 3200 0 0,0 1-1408 0 0,-2 2 0 0 0,-2 2-1128 0 0,-3 1-232 0 0,0 0-48 0 0,-2 0 0 0 0,1-1-1192 0 0,-2-1-240 0 0</inkml:trace>
  <inkml:trace contextRef="#ctx0" brushRef="#br0" timeOffset="3985.4">2925 61 8431 0 0,'1'-2'718'0'0,"0"0"-1"0"0,0 0 0 0 0,0 1 1 0 0,0-1-1 0 0,-1 0 0 0 0,1 0 1 0 0,0 0-1 0 0,0-4 0 0 0,-18 16 738 0 0,7-3-1368 0 0,-65 52 438 0 0,67-52-340 0 0,1 1 0 0 0,0 0-1 0 0,0 0 1 0 0,0 0 0 0 0,1 1 0 0 0,-9 16-1 0 0,14-23-160 0 0,0 1-1 0 0,0-1 1 0 0,0 1 0 0 0,0 0-1 0 0,1-1 1 0 0,-1 1-1 0 0,1-1 1 0 0,0 1 0 0 0,-1 0-1 0 0,1 0 1 0 0,0-1-1 0 0,1 1 1 0 0,-1 0-1 0 0,0-1 1 0 0,1 1 0 0 0,0-1-1 0 0,-1 1 1 0 0,1 0-1 0 0,0-1 1 0 0,0 1 0 0 0,1-1-1 0 0,-1 0 1 0 0,0 1-1 0 0,1-1 1 0 0,-1 0 0 0 0,1 0-1 0 0,0 0 1 0 0,0 0-1 0 0,0 0 1 0 0,0 0 0 0 0,0-1-1 0 0,0 1 1 0 0,0-1-1 0 0,3 2 1 0 0,1 0-57 0 0,-1 0 1 0 0,0 0-1 0 0,1-1 0 0 0,-1 0 1 0 0,1 0-1 0 0,-1 0 0 0 0,1-1 1 0 0,0 0-1 0 0,0 0 0 0 0,0 0 1 0 0,0-1-1 0 0,0 0 0 0 0,0 0 1 0 0,10-2-1 0 0,-11 1 35 0 0,0-1-1 0 0,1 0 0 0 0,-1-1 0 0 0,0 1 1 0 0,0-1-1 0 0,0 0 0 0 0,0 0 1 0 0,-1-1-1 0 0,1 0 0 0 0,-1 1 1 0 0,0-1-1 0 0,0-1 0 0 0,0 1 0 0 0,-1-1 1 0 0,1 1-1 0 0,-1-1 0 0 0,0 0 1 0 0,-1 0-1 0 0,3-7 0 0 0,-1 3 66 0 0,0-1 0 0 0,0 0 0 0 0,-1-1 0 0 0,-1 1 0 0 0,0 0 0 0 0,0-1 0 0 0,-1 1 0 0 0,-1-1 0 0 0,0-17 0 0 0,-7 2-11 0 0,3 16-5448 0 0</inkml:trace>
  <inkml:trace contextRef="#ctx0" brushRef="#br0" timeOffset="4479.4">3304 74 7455 0 0,'6'-10'1130'0'0,"-4"8"-363"0"0,-1-1 0 0 0,1 1 0 0 0,-1-1 0 0 0,0 0 0 0 0,1 1 0 0 0,-1-1 0 0 0,1-5 0 0 0,-4 8-629 0 0,1 0-1 0 0,-1 0 1 0 0,0 1 0 0 0,1-1 0 0 0,-1 1 0 0 0,1-1 0 0 0,-1 1 0 0 0,1 0 0 0 0,-1-1 0 0 0,-1 2 0 0 0,-22 13 267 0 0,-32 23 1 0 0,48-31-309 0 0,0 1 0 0 0,0 0 0 0 0,1 0 0 0 0,0 1-1 0 0,1 0 1 0 0,-9 13 0 0 0,14-19-89 0 0,1 0 0 0 0,-1 0-1 0 0,1 0 1 0 0,0 0-1 0 0,0 0 1 0 0,0 0 0 0 0,0 0-1 0 0,1 1 1 0 0,-1-1 0 0 0,1 0-1 0 0,0 0 1 0 0,0 1 0 0 0,0-1-1 0 0,0 0 1 0 0,1 1 0 0 0,-1-1-1 0 0,1 0 1 0 0,0 0-1 0 0,0 0 1 0 0,0 0 0 0 0,0 0-1 0 0,0 0 1 0 0,1 0 0 0 0,-1 0-1 0 0,1 0 1 0 0,0 0 0 0 0,4 4-1 0 0,-4-4-7 0 0,1 0 0 0 0,0 0 0 0 0,0-1 0 0 0,1 1 0 0 0,-1 0-1 0 0,0-1 1 0 0,1 0 0 0 0,-1 0 0 0 0,1 0 0 0 0,0-1 0 0 0,0 1-1 0 0,-1-1 1 0 0,1 1 0 0 0,0-1 0 0 0,0-1 0 0 0,0 1 0 0 0,1-1 0 0 0,-1 1-1 0 0,0-1 1 0 0,0 0 0 0 0,7-1 0 0 0,-7 0 9 0 0,1 0 1 0 0,-1 0 0 0 0,0 0-1 0 0,0-1 1 0 0,0 1-1 0 0,-1-1 1 0 0,1 0-1 0 0,0 0 1 0 0,-1-1-1 0 0,1 1 1 0 0,5-5 0 0 0,-5 2 97 0 0,-1 1 0 0 0,1-1 0 0 0,-1 0 0 0 0,1 0 0 0 0,-2 0 1 0 0,1 0-1 0 0,3-10 0 0 0,4-11-144 0 0,-2 0 0 0 0,-1 0 0 0 0,7-44 0 0 0,-13 63-702 0 0</inkml:trace>
  <inkml:trace contextRef="#ctx0" brushRef="#br0" timeOffset="5016.83">3649 54 2303 0 0,'-12'-14'6034'0'0,"12"13"-5528"0"0,-1 0 0 0 0,0 0-1 0 0,1 1 1 0 0,-1-1 0 0 0,0 0 0 0 0,1 0-1 0 0,-1 0 1 0 0,0 0 0 0 0,0 1 0 0 0,0-1-1 0 0,-1-1 1 0 0,1 2-442 0 0,0 0-1 0 0,0 0 0 0 0,0 0 1 0 0,1 0-1 0 0,-1 0 0 0 0,0 0 1 0 0,0 1-1 0 0,0-1 0 0 0,1 0 1 0 0,-1 0-1 0 0,0 0 0 0 0,0 1 1 0 0,1-1-1 0 0,-1 1 0 0 0,0-1 1 0 0,1 0-1 0 0,-1 1 0 0 0,0-1 1 0 0,1 1-1 0 0,-1-1 1 0 0,1 1-1 0 0,-2 0 0 0 0,-62 44 1249 0 0,56-39-1231 0 0,1 1-1 0 0,0 0 0 0 0,0 0 0 0 0,0 0 1 0 0,1 1-1 0 0,-8 12 0 0 0,12-16-60 0 0,0-1 0 0 0,0 1 1 0 0,1 0-1 0 0,0-1 0 0 0,0 1 0 0 0,0 0 0 0 0,0 0 0 0 0,0 0 1 0 0,1 0-1 0 0,0-1 0 0 0,0 1 0 0 0,0 0 0 0 0,0 0 1 0 0,0 0-1 0 0,1 0 0 0 0,0 0 0 0 0,0 0 0 0 0,0 0 0 0 0,2 5 1 0 0,0-4-12 0 0,0 0 0 0 0,0 0 0 0 0,1 0 0 0 0,-1-1 0 0 0,1 1 0 0 0,0-1 0 0 0,0 0 0 0 0,0 0 0 0 0,1 0 0 0 0,-1-1 0 0 0,1 1 0 0 0,0-1 0 0 0,0 0 0 0 0,0-1 0 0 0,1 1 0 0 0,-1-1 0 0 0,1 0 0 0 0,-1 0 0 0 0,1-1 0 0 0,7 2 0 0 0,-8-3-18 0 0,-1 1 1 0 0,1-1 0 0 0,0 0-1 0 0,0 0 1 0 0,-1 0 0 0 0,1 0 0 0 0,0-1-1 0 0,-1 0 1 0 0,1 0 0 0 0,0 0-1 0 0,5-3 1 0 0,-7 2 22 0 0,0 1 0 0 0,0-1 0 0 0,0 0 0 0 0,0 0 0 0 0,-1 0 0 0 0,1 0 0 0 0,-1-1 0 0 0,1 1 0 0 0,-1-1 0 0 0,0 1 0 0 0,0-1 0 0 0,0 0 0 0 0,0 0 0 0 0,0 0 1 0 0,-1 0-1 0 0,3-6 0 0 0,3-10 449 0 0,-1-2 0 0 0,5-28-1 0 0,-9 42-329 0 0,-1-1 0 0 0,-1 1 0 0 0,1 0 0 0 0,-1-1 0 0 0,0 1 0 0 0,-1-1 0 0 0,0 1 0 0 0,0 0-1 0 0,-1-1 1 0 0,-3-8 0 0 0,1 7-133 0 0,0 2 0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21:14:19.663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</inkml:brush>
  </inkml:definitions>
  <inkml:trace contextRef="#ctx0" brushRef="#br0">44 83 1375 0 0,'-43'-11'9360'0'0,"42"9"-9109"0"0,3-15-883 0 0,-1 12 764 0 0,1 1-1 0 0,0-1 1 0 0,0 1 0 0 0,0 0-1 0 0,0 0 1 0 0,1 0-1 0 0,0 0 1 0 0,0 0 0 0 0,0 0-1 0 0,4-3 1 0 0,-6 6-130 0 0,-1 1 0 0 0,0 0 0 0 0,1 0 0 0 0,-1-1 0 0 0,0 1 0 0 0,1 0 0 0 0,-1-1 0 0 0,0 1 0 0 0,1 0 0 0 0,-1 0 0 0 0,1 0 0 0 0,-1 0 0 0 0,0-1 0 0 0,1 1 0 0 0,-1 0 0 0 0,1 0 0 0 0,-1 0 0 0 0,1 0 0 0 0,-1 0 0 0 0,1 0 0 0 0,-1 0 0 0 0,0 0 0 0 0,1 0 0 0 0,-1 0 0 0 0,1 0 0 0 0,-1 1 0 0 0,1-1 0 0 0,10 10 42 0 0,-9-7-35 0 0,1 1-1 0 0,-1-1 1 0 0,-1 1 0 0 0,1 0-1 0 0,1 5 1 0 0,0 2 13 0 0,0 1 0 0 0,-2 0 0 0 0,1-1 0 0 0,-1 20 0 0 0,-1-27 4 0 0,-1 1 1 0 0,1 0-1 0 0,-1-1 0 0 0,1 1 1 0 0,-1-1-1 0 0,-1 0 0 0 0,1 1 1 0 0,-1-1-1 0 0,1 0 0 0 0,-1 1 1 0 0,0-1-1 0 0,-1 0 1 0 0,1-1-1 0 0,-6 8 0 0 0,7-10 5 0 0,1-1 0 0 0,-1 1 0 0 0,0 0 0 0 0,1-1 1 0 0,-1 1-1 0 0,0 0 0 0 0,0-1 0 0 0,0 1 0 0 0,1-1 0 0 0,-1 1 0 0 0,0-1 0 0 0,0 0 0 0 0,0 1 0 0 0,0-1 0 0 0,0 0 0 0 0,0 1 0 0 0,0-1 0 0 0,0 0 0 0 0,0 0 0 0 0,0 0 0 0 0,0 0 0 0 0,0 0 0 0 0,0 0 0 0 0,0 0 0 0 0,0-1 0 0 0,-1 1 0 0 0,1-1 34 0 0,0 1 0 0 0,1-1-1 0 0,-1 0 1 0 0,0 1 0 0 0,1-1-1 0 0,-1 0 1 0 0,0 1 0 0 0,1-1-1 0 0,-1 0 1 0 0,1 0 0 0 0,-1 0-1 0 0,1 1 1 0 0,0-1 0 0 0,-1 0-1 0 0,1 0 1 0 0,0 0 0 0 0,-1 0-1 0 0,1 0 1 0 0,0 0 0 0 0,0 0-1 0 0,0 0 1 0 0,0 0 0 0 0,0 0-1 0 0,0 0 1 0 0,0 0 0 0 0,1-1-1 0 0,1-15 689 0 0,1 0 0 0 0,0 1-1 0 0,10-27 1 0 0,-17 55-1829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21:14:29.30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93 3511 0 0,'36'-4'3114'0'0,"7"1"656"0"0,55 1-2774 0 0,-93 2-764 0 0,30 0 274 0 0,66-9-1 0 0,-83 5-467 0 0,12-2 230 0 0,0 2-1 0 0,33-1 1 0 0,-60 5-257 0 0,-1 0-1 0 0,1 0 0 0 0,-1 1 1 0 0,1-1-1 0 0,-1 1 0 0 0,1 0 1 0 0,-1-1-1 0 0,0 1 1 0 0,1 0-1 0 0,-1 1 0 0 0,0-1 1 0 0,0 0-1 0 0,0 1 0 0 0,1-1 1 0 0,-2 1-1 0 0,1-1 0 0 0,0 1 1 0 0,0 0-1 0 0,0 0 0 0 0,-1 0 1 0 0,1 0-1 0 0,-1 0 1 0 0,0 0-1 0 0,2 3 0 0 0,2 6 74 0 0,-1 0 1 0 0,0 1-1 0 0,5 22 0 0 0,-1-6-28 0 0,0-6-25 0 0,17 33-1 0 0,-19-44-27 0 0,-4-11 7 0 0,-1-1 0 0 0,0 1 0 0 0,0-1 0 0 0,0 0 0 0 0,0 0 0 0 0,-1 0 0 0 0,1 1 0 0 0,0-1 0 0 0,0 0 0 0 0,0 0 0 0 0,-1 0 0 0 0,1 0 0 0 0,0-1 0 0 0,-1 1 0 0 0,1 0 0 0 0,0-2 0 0 0,17-28 164 0 0,-18 30-174 0 0,9-16 1 0 0,-1 2 11 0 0,0-1 0 0 0,1 1 1 0 0,1 1-1 0 0,1-1 1 0 0,14-14-1 0 0,-18 22-11 0 0,1 1 0 0 0,-1 0 0 0 0,2 0 0 0 0,-1 0 1 0 0,1 1-1 0 0,17-7 0 0 0,-20 10-4 0 0,1-1 1 0 0,1 2 0 0 0,-1-1-1 0 0,0 1 1 0 0,0 0-1 0 0,0 0 1 0 0,1 1 0 0 0,-1 0-1 0 0,0 0 1 0 0,9 2-1 0 0,7 2-10 0 0,1-1 1 0 0,0-1-1 0 0,1-1 0 0 0,35-4 0 0 0,9-8 500 0 0,-60 9-2 0 0,-1 0 0 0 0,1-1 0 0 0,-1 0-1 0 0,1 0 1 0 0,12-8 0 0 0,-19 9-383 0 0,0 2-80 0 0,-1-1 0 0 0,0 1-1 0 0,0-1 1 0 0,0 0 0 0 0,0 1-1 0 0,0-1 1 0 0,0 0 0 0 0,-1 0-1 0 0,1 0 1 0 0,0 0 0 0 0,0 0-1 0 0,0 0 1 0 0,-1 0 0 0 0,1 0 0 0 0,0 0-1 0 0,0-1 1 0 0,-1 0-689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21:14:35.21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53 455 0 0,'13'-2'5073'0'0,"6"-2"-2204"0"0,-13 2-2251 0 0,0 1 1 0 0,0 0 0 0 0,11-1-1 0 0,141-4 694 0 0,-126 5-1122 0 0,33 4 1 0 0,-1-1-204 0 0,-11 0 14 0 0,-27-1 17 0 0,1-1-1 0 0,33-4 1 0 0,-52 3 14 0 0,1 0 0 0 0,-1 0 0 0 0,1 0 1 0 0,0 1-1 0 0,10 2 0 0 0,-16-2-25 0 0,-1 1 1 0 0,0-1-1 0 0,1 1 1 0 0,-1 0-1 0 0,0 0 0 0 0,1 0 1 0 0,-1 0-1 0 0,0 0 0 0 0,0 1 1 0 0,0-1-1 0 0,0 0 1 0 0,0 1-1 0 0,-1 0 0 0 0,1-1 1 0 0,0 1-1 0 0,-1 0 1 0 0,1 0-1 0 0,-1 0 0 0 0,1 0 1 0 0,-1 0-1 0 0,0 0 1 0 0,0 0-1 0 0,1 4 0 0 0,5 15-7 0 0,-2 0 0 0 0,0 1 0 0 0,-2 0 0 0 0,2 24 0 0 0,-5-46 11 0 0,0 1 0 0 0,0-1-1 0 0,0 1 1 0 0,0 0 0 0 0,1-1-1 0 0,-1 1 1 0 0,0-1 0 0 0,0 1 0 0 0,0-1-1 0 0,0 1 1 0 0,-1-1 0 0 0,1 1-1 0 0,0-1 1 0 0,0 1 0 0 0,0-1-1 0 0,0 1 1 0 0,0-1 0 0 0,-1 1 0 0 0,1-1-1 0 0,0 1 1 0 0,-1-1 0 0 0,1 1-1 0 0,-1-1 4 0 0,1-1 1 0 0,0 1-1 0 0,0-1 0 0 0,-1 0 0 0 0,1 1 0 0 0,0-1 0 0 0,0 0 0 0 0,0 1 0 0 0,0-1 0 0 0,0 1 0 0 0,0-1 1 0 0,0 0-1 0 0,0 1 0 0 0,0-1 0 0 0,0 0 0 0 0,0 1 0 0 0,0-1 0 0 0,0 0 0 0 0,1 0 0 0 0,0-4 121 0 0,1 0 0 0 0,0 0 0 0 0,0 0-1 0 0,0 0 1 0 0,0 0 0 0 0,1 0 0 0 0,0 1-1 0 0,3-5 1 0 0,31-33 648 0 0,-17 21-475 0 0,-16 16-238 0 0,1-1-1 0 0,0 2 0 0 0,1-1 1 0 0,-1 0-1 0 0,1 1 1 0 0,0 0-1 0 0,0 0 0 0 0,10-4 1 0 0,-11 6-6 0 0,0 1 1 0 0,0-1 0 0 0,0 1-1 0 0,0 0 1 0 0,0 0-1 0 0,0 1 1 0 0,0 0-1 0 0,0-1 1 0 0,1 2 0 0 0,-1-1-1 0 0,0 1 1 0 0,7 1-1 0 0,7 2 86 0 0,-1-1-1 0 0,1 0 1 0 0,0-2-1 0 0,24-1 1 0 0,-32 0-101 0 0,0-1 0 0 0,0-1 0 0 0,0 0 0 0 0,0 0 0 0 0,-1-1 0 0 0,1-1 0 0 0,-1 0 0 0 0,17-8 1 0 0,-26 11-127 0 0,0 1 0 0 0,0-1 0 0 0,1 1 0 0 0,-1-1 0 0 0,0 0 0 0 0,0 1 0 0 0,0-1 0 0 0,0 0 0 0 0,0 0 0 0 0,0 0 1 0 0,-1 0-1 0 0,1 0 0 0 0,0 0 0 0 0,0 0 0 0 0,-1 0 0 0 0,1 0 0 0 0,-1 0 0 0 0,1 0 0 0 0,-1-1 0 0 0,1 1 0 0 0,0-1 1 0 0,-1-1-974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21:14:41.51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 11 2759 0 0,'-2'4'4830'0'0,"0"3"-369"0"0,1-2-4337 0 0,8 44 1452 0 0,-3-23-1108 0 0,1 40 0 0 0,-11 123 2300 0 0,6-156-4309 0 0,-1-31 603 0 0</inkml:trace>
  <inkml:trace contextRef="#ctx0" brushRef="#br0" timeOffset="658.83">276 66 6703 0 0,'-1'5'4516'0'0,"3"11"-3769"0"0,-1-10-246 0 0,1 29 523 0 0,-1-1 0 0 0,-8 58 0 0 0,1-22-249 0 0,6-51-1067 0 0,1-12-4055 0 0</inkml:trace>
  <inkml:trace contextRef="#ctx0" brushRef="#br0" timeOffset="993.69">294 67 8551 0 0,'-10'2'7211'0'0,"15"-4"-5772"0"0,51-20-713 0 0,-37 15-786 0 0,27-7 499 0 0,-42 13-640 0 0,1 0 0 0 0,-1 0 0 0 0,1 1 0 0 0,-1 0 0 0 0,1 0 0 0 0,-1 0 0 0 0,1 0 0 0 0,4 1 0 0 0,-4 0-825 0 0</inkml:trace>
  <inkml:trace contextRef="#ctx0" brushRef="#br0" timeOffset="1327.41">318 209 5527 0 0,'2'4'8735'0'0,"-2"-4"-8536"0"0,9 1 2466 0 0,9-3-2750 0 0,-17 2 703 0 0,14-2-125 0 0,0-1-1 0 0,22-7 1 0 0,-24 5-122 0 0,1 1 1 0 0,26-3-1 0 0,-38 7-375 0 0,-1 0-1 0 0,0 0 1 0 0,0 0-1 0 0,1 0 1 0 0,-1 0 0 0 0,0 0-1 0 0,0 1 1 0 0,0-1-1 0 0,0 0 1 0 0,1 1-1 0 0,-1-1 1 0 0,0 1-1 0 0,0-1 1 0 0,0 1-1 0 0,0 0 1 0 0,0-1 0 0 0,0 1-1 0 0,0 0 1 0 0,0 0-1 0 0,1 2 1 0 0,5 6-5509 0 0</inkml:trace>
  <inkml:trace contextRef="#ctx0" brushRef="#br0" timeOffset="1596.48">303 410 2303 0 0,'0'4'12737'0'0,"9"-2"-8278"0"0,14-1-5391 0 0,-17-1 2378 0 0,63-1-1746 0 0,-60 0-1030 0 0</inkml:trace>
  <inkml:trace contextRef="#ctx0" brushRef="#br0" timeOffset="2676.71">942 221 1375 0 0,'13'16'12189'0'0,"-11"-15"-11510"0"0,6 0 1231 0 0,-2 0-1314 0 0,-1-1 0 0 0,1 0 0 0 0,0 0 0 0 0,0-1 1 0 0,9-1-1 0 0,2-3-295 0 0,30-11 1 0 0,-20 6-309 0 0,-2-1-861 0 0,-2-2-3632 0 0,-14 8-1147 0 0</inkml:trace>
  <inkml:trace contextRef="#ctx0" brushRef="#br0" timeOffset="2959.87">1060 85 15751 0 0,'1'0'75'0'0,"0"0"-1"0"0,0 0 0 0 0,-1 1 1 0 0,1-1-1 0 0,0 0 0 0 0,0 1 1 0 0,-1-1-1 0 0,1 1 0 0 0,0-1 1 0 0,-1 1-1 0 0,1-1 1 0 0,-1 1-1 0 0,1-1 0 0 0,-1 1 1 0 0,1 0-1 0 0,-1-1 0 0 0,1 1 1 0 0,-1 0-1 0 0,1-1 0 0 0,-1 2 1 0 0,1 18 2711 0 0,-1-11-2480 0 0,-6 63 1152 0 0,2-43-1638 0 0,2-1 0 0 0,3 41 0 0 0,1-52-1675 0 0,1-7-3684 0 0</inkml:trace>
  <inkml:trace contextRef="#ctx0" brushRef="#br0" timeOffset="3589.61">1485 61 919 0 0,'-17'-7'9251'0'0,"2"6"-4371"0"0,13 1-4703 0 0,1 1 1 0 0,-1-1 0 0 0,1 0-1 0 0,-1 1 1 0 0,1 0 0 0 0,-1-1-1 0 0,1 1 1 0 0,0 0 0 0 0,-1 0-1 0 0,1 0 1 0 0,0 0 0 0 0,0 0-1 0 0,0 0 1 0 0,-1 0 0 0 0,1 0 0 0 0,0 1-1 0 0,0-1 1 0 0,1 0 0 0 0,-2 2-1 0 0,-6 12-74 0 0,0-1 0 0 0,1 1-1 0 0,1 1 1 0 0,0-1 0 0 0,2 1-1 0 0,-1 0 1 0 0,2 0 0 0 0,-3 31-1 0 0,6-43-115 0 0,0 1 0 0 0,0-1 0 0 0,0 0 0 0 0,1 1 0 0 0,0-1 0 0 0,0 0 0 0 0,0 0 0 0 0,0 1 0 0 0,0-1 0 0 0,1 0 0 0 0,0 0 0 0 0,0 0 0 0 0,0-1 0 0 0,0 1 0 0 0,1 0 0 0 0,-1-1-1 0 0,1 0 1 0 0,0 1 0 0 0,4 2 0 0 0,-4-3-36 0 0,-1-2-1 0 0,1 1 0 0 0,0 0 1 0 0,-1-1-1 0 0,1 1 0 0 0,0-1 1 0 0,0 0-1 0 0,0 0 0 0 0,0 0 1 0 0,0 0-1 0 0,0 0 0 0 0,0-1 0 0 0,0 1 1 0 0,0-1-1 0 0,1 0 0 0 0,-1 0 1 0 0,0 0-1 0 0,0 0 0 0 0,0-1 1 0 0,0 1-1 0 0,0-1 0 0 0,0 0 1 0 0,0 0-1 0 0,0 0 0 0 0,0 0 1 0 0,0-1-1 0 0,3-1 0 0 0,0-1 62 0 0,0 1 1 0 0,0-1-1 0 0,-1 0 0 0 0,1-1 0 0 0,-1 0 1 0 0,0 0-1 0 0,0 0 0 0 0,-1 0 0 0 0,1-1 1 0 0,-1 1-1 0 0,-1-1 0 0 0,1 0 0 0 0,-1 0 1 0 0,0-1-1 0 0,0 1 0 0 0,3-12 0 0 0,-3 8 346 0 0,0 0 1 0 0,-1 0-1 0 0,0 0 0 0 0,0 0 0 0 0,0-15 1 0 0,-2 22-304 0 0,0 1 0 0 0,0 0 1 0 0,-1 0-1 0 0,1-1 0 0 0,-1 1 0 0 0,1 0 1 0 0,-1 0-1 0 0,0 0 0 0 0,1 0 1 0 0,-1 0-1 0 0,0 0 0 0 0,-1 0 0 0 0,1 0 1 0 0,0 0-1 0 0,0 0 0 0 0,-1 0 1 0 0,1 1-1 0 0,-1-1 0 0 0,0 0 0 0 0,1 1 1 0 0,-1 0-1 0 0,0-1 0 0 0,0 1 1 0 0,0 0-1 0 0,0 0 0 0 0,0 0 0 0 0,0 0 1 0 0,0 0-1 0 0,0 0 0 0 0,-1 1 1 0 0,-1-1-1 0 0,-54-8-2019 0 0,51 7 85 0 0</inkml:trace>
  <inkml:trace contextRef="#ctx0" brushRef="#br0" timeOffset="4082.96">1913 0 8607 0 0,'-2'0'324'0'0,"0"1"-1"0"0,0-1 0 0 0,0 0 0 0 0,0 1 1 0 0,0-1-1 0 0,1 1 0 0 0,-1 0 0 0 0,0 0 1 0 0,0-1-1 0 0,0 1 0 0 0,1 0 0 0 0,-1 1 1 0 0,0-1-1 0 0,1 0 0 0 0,-1 0 0 0 0,1 1 1 0 0,0-1-1 0 0,-1 1 0 0 0,1-1 0 0 0,0 1 1 0 0,-1 2-1 0 0,-3 4-86 0 0,0 1 0 0 0,1 0 0 0 0,-4 11-1 0 0,-2 3 504 0 0,8-18-636 0 0,-9 15 507 0 0,2 0 0 0 0,0 0 1 0 0,1 1-1 0 0,-5 26 0 0 0,12-43-554 0 0,0 1 1 0 0,1 0-1 0 0,0-1 1 0 0,0 1-1 0 0,0-1 1 0 0,0 1-1 0 0,1 0 1 0 0,0-1-1 0 0,0 1 1 0 0,0-1-1 0 0,1 0 0 0 0,-1 1 1 0 0,5 6-1 0 0,-5-8-56 0 0,0-1 0 0 0,1 0 0 0 0,0 0 0 0 0,-1 0 0 0 0,1 0 0 0 0,0 0 0 0 0,0 0 0 0 0,0 0 0 0 0,0-1 0 0 0,0 1 0 0 0,1-1 0 0 0,-1 1 0 0 0,0-1 0 0 0,1 0 0 0 0,-1 0 0 0 0,1 0 0 0 0,-1 0 0 0 0,1 0 0 0 0,-1-1 1 0 0,1 1-1 0 0,0-1 0 0 0,-1 0 0 0 0,1 1 0 0 0,0-1 0 0 0,2-1 0 0 0,-4 1-1 0 0,1 0 1 0 0,-1 0-1 0 0,0 0 1 0 0,0 0-1 0 0,1-1 1 0 0,-1 1-1 0 0,0 0 1 0 0,0-1-1 0 0,1 1 1 0 0,-1-1 0 0 0,0 1-1 0 0,0-1 1 0 0,0 0-1 0 0,0 0 1 0 0,0 1-1 0 0,0-1 1 0 0,0 0-1 0 0,0 0 1 0 0,0 0-1 0 0,0 0 1 0 0,-1 0 0 0 0,1 0-1 0 0,0 0 1 0 0,-1 0-1 0 0,1 0 1 0 0,-1 0-1 0 0,1-1 1 0 0,-1 1-1 0 0,1 0 1 0 0,-1 0 0 0 0,0 0-1 0 0,1-1 1 0 0,-1 1-1 0 0,0 0 1 0 0,0-1-1 0 0,0 1 1 0 0,0 0-1 0 0,0 0 1 0 0,-1-3-1 0 0,1 2 10 0 0,0 1-1 0 0,-1-1 0 0 0,1 0 0 0 0,-1 1 1 0 0,0-1-1 0 0,1 0 0 0 0,-1 1 1 0 0,0-1-1 0 0,0 0 0 0 0,0 1 0 0 0,0-1 1 0 0,0 1-1 0 0,0 0 0 0 0,-1-1 0 0 0,1 1 1 0 0,0 0-1 0 0,-1 0 0 0 0,1 0 1 0 0,-1 0-1 0 0,1 0 0 0 0,-1 0 0 0 0,1 0 1 0 0,-1 0-1 0 0,0 1 0 0 0,1-1 0 0 0,-1 1 1 0 0,0-1-1 0 0,-1 1 0 0 0,-58 0-2750 0 0,53 0 1506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21:14:46.6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13 14 6935 0 0,'-5'4'-143'0'0,"-2"5"7438"0"0,7-9-7177 0 0,0 0 0 0 0,0 1 0 0 0,0-1 1 0 0,1 0-1 0 0,-1 1 0 0 0,0-1 0 0 0,0 0 0 0 0,0 0 0 0 0,1 1 1 0 0,-1-1-1 0 0,0 0 0 0 0,0 0 0 0 0,1 1 0 0 0,-1-1 1 0 0,0 0-1 0 0,1 0 0 0 0,-1 0 0 0 0,0 0 0 0 0,1 1 0 0 0,-1-1 1 0 0,0 0-1 0 0,1 0 0 0 0,-1 0 0 0 0,0 0 0 0 0,1 0 1 0 0,-1 0-1 0 0,0 0 0 0 0,1 0 0 0 0,-1 0 0 0 0,1 0 0 0 0,-1 0 1 0 0,0 0-1 0 0,1 0 0 0 0,-1 0 0 0 0,16 0 487 0 0,0-1 0 0 0,-1 0 0 0 0,1-1 0 0 0,0-1 0 0 0,21-6 0 0 0,-17 4-1408 0 0,1 1-1 0 0,24-3 0 0 0,-37 7-1225 0 0,0 1-97 0 0</inkml:trace>
  <inkml:trace contextRef="#ctx0" brushRef="#br0" timeOffset="299.28">13 170 12607 0 0,'0'0'110'0'0,"0"1"0"0"0,0-1-1 0 0,1 1 1 0 0,-1-1 0 0 0,0 1-1 0 0,0-1 1 0 0,1 0-1 0 0,-1 1 1 0 0,0-1 0 0 0,1 1-1 0 0,-1-1 1 0 0,0 0 0 0 0,1 1-1 0 0,-1-1 1 0 0,0 0 0 0 0,1 1-1 0 0,-1-1 1 0 0,1 0-1 0 0,-1 0 1 0 0,0 1 0 0 0,1-1-1 0 0,-1 0 1 0 0,1 0 0 0 0,-1 0-1 0 0,1 0 1 0 0,-1 0 0 0 0,1 0-1 0 0,-1 1 1 0 0,1-1-1 0 0,0 0 1 0 0,21 0 3407 0 0,-14 0-3295 0 0,13 2 914 0 0,65 2 1491 0 0,-30-6-4263 0 0,-46 1 667 0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21:15:14.16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38 43 919 0 0,'-8'-2'16408'0'0,"9"10"-17550"0"0,1 20 1729 0 0,-2 0 1 0 0,-6 51 0 0 0,1-23 159 0 0,5-55-744 0 0,0 6 212 0 0,-1 0 0 0 0,1 0 0 0 0,-1 0 0 0 0,0 0 0 0 0,-1-1 0 0 0,0 1-1 0 0,0 0 1 0 0,0 0 0 0 0,-1-1 0 0 0,-3 7 0 0 0,4-10-1686 0 0</inkml:trace>
  <inkml:trace contextRef="#ctx0" brushRef="#br0" timeOffset="807.65">308 350 4607 0 0,'11'1'13586'0'0,"-10"0"-13161"0"0,-1 0-54 0 0,0 0 1 0 0,1 0 0 0 0,-1 0-1 0 0,0 0 1 0 0,0 0 0 0 0,0 1-1 0 0,0-1 1 0 0,0 0 0 0 0,0 0-1 0 0,0 0 1 0 0,0 0-1 0 0,0 1 1 0 0,-13 39-2278 0 0,9-31 2319 0 0,2 0-1586 0 0,0 1-67 0 0</inkml:trace>
  <inkml:trace contextRef="#ctx0" brushRef="#br0" timeOffset="1656.74">743 92 8263 0 0,'8'-25'8536'0'0,"-8"13"-7264"0"0,0 11-1249 0 0,0 1 0 0 0,0 0-1 0 0,0-1 1 0 0,0 1 0 0 0,0 0 0 0 0,-1-1-1 0 0,1 1 1 0 0,0 0 0 0 0,0 0-1 0 0,0-1 1 0 0,-1 1 0 0 0,1 0 0 0 0,0 0-1 0 0,0 0 1 0 0,-1-1 0 0 0,1 1-1 0 0,0 0 1 0 0,0 0 0 0 0,-1 0-1 0 0,1 0 1 0 0,0-1 0 0 0,-1 1 0 0 0,1 0-1 0 0,0 0 1 0 0,0 0 0 0 0,-1 0-1 0 0,1 0 1 0 0,0 0 0 0 0,-1 0 0 0 0,0 0-1 0 0,-10-1 1071 0 0,8 1-967 0 0,0-1 0 0 0,0 1 0 0 0,0 0 0 0 0,0 0 0 0 0,1 0 0 0 0,-5 1 0 0 0,4 0-125 0 0,1 0 1 0 0,-1 0-1 0 0,1 0 0 0 0,0 1 1 0 0,-1-1-1 0 0,1 1 1 0 0,0-1-1 0 0,0 1 0 0 0,0 0 1 0 0,0 0-1 0 0,0-1 1 0 0,0 1-1 0 0,0 1 1 0 0,-1 2-1 0 0,-21 37-3 0 0,14-23 0 0 0,3-9-8 0 0,2 1-1 0 0,-1 0 0 0 0,2 0 1 0 0,-1 0-1 0 0,-4 21 0 0 0,8-27 8 0 0,1-1-1 0 0,-1 1 1 0 0,1-1 0 0 0,0 1-1 0 0,0 0 1 0 0,0-1 0 0 0,1 1-1 0 0,-1-1 1 0 0,1 1-1 0 0,0-1 1 0 0,0 1 0 0 0,1-1-1 0 0,0 0 1 0 0,-1 1 0 0 0,1-1-1 0 0,1 0 1 0 0,-1 0 0 0 0,5 5-1 0 0,-6-7-7 0 0,2 0 0 0 0,-1 0 0 0 0,0 0 0 0 0,0 0 0 0 0,1 0 0 0 0,-1-1 0 0 0,1 1 0 0 0,-1-1 0 0 0,1 0 0 0 0,0 0 0 0 0,-1 0 0 0 0,1 0 0 0 0,0 0 0 0 0,0 0 0 0 0,0-1 0 0 0,0 0 0 0 0,0 1 0 0 0,0-1 0 0 0,0 0 0 0 0,-1 0 0 0 0,1-1 0 0 0,0 1 0 0 0,4-1 0 0 0,-2 0-13 0 0,1-1 0 0 0,0 1 0 0 0,0-1 0 0 0,-1-1 0 0 0,1 1 0 0 0,-1-1 0 0 0,0 0 0 0 0,0 0 0 0 0,0 0 0 0 0,7-6 0 0 0,-4 1 139 0 0,0 0 0 0 0,-1-1 0 0 0,0 0 0 0 0,0 0 0 0 0,-1 0 0 0 0,0-1 0 0 0,0 0 0 0 0,-1 0 0 0 0,0-1 0 0 0,-1 1 0 0 0,3-12 0 0 0,-6 15-6 0 0,1 1-1 0 0,-1-1 1 0 0,0 1-1 0 0,-1-1 1 0 0,0 1-1 0 0,0-1 1 0 0,0 1-1 0 0,-1-1 1 0 0,0 1-1 0 0,0-1 1 0 0,0 1-1 0 0,-1 0 1 0 0,0 0-1 0 0,0-1 1 0 0,-1 1-1 0 0,1 1 1 0 0,-2-1-1 0 0,1 0 1 0 0,0 1-1 0 0,-7-8 1 0 0,-6-4 10 0 0,1 0-3185 0 0,12 14 1482 0 0</inkml:trace>
  <inkml:trace contextRef="#ctx0" brushRef="#br0" timeOffset="2305.03">1087 11 8719 0 0,'-23'-4'4162'0'0,"20"4"-3966"0"0,0-1 0 0 0,0 0-1 0 0,-1 1 1 0 0,1-1 0 0 0,0 1-1 0 0,0 0 1 0 0,0 0 0 0 0,0 0-1 0 0,-4 1 1 0 0,3 1-15 0 0,0-1 0 0 0,1 1 1 0 0,-1-1-1 0 0,0 1 0 0 0,1 1 1 0 0,-1-1-1 0 0,1 0 0 0 0,0 1 0 0 0,0 0 1 0 0,0-1-1 0 0,0 1 0 0 0,0 1 1 0 0,0-1-1 0 0,1 0 0 0 0,0 1 0 0 0,-3 4 1 0 0,-4 9-225 0 0,1-1 1 0 0,-8 24 0 0 0,14-35 104 0 0,0 1-55 0 0,0 1-1 0 0,0 0 0 0 0,1 0 1 0 0,0 0-1 0 0,0 0 1 0 0,1 0-1 0 0,0 0 0 0 0,0 0 1 0 0,2 12-1 0 0,-1-14-1 0 0,0 0-1 0 0,0-1 0 0 0,0 1 0 0 0,1 0 1 0 0,0-1-1 0 0,0 1 0 0 0,0-1 0 0 0,0 1 1 0 0,1-1-1 0 0,-1 0 0 0 0,1 0 0 0 0,0 0 1 0 0,1-1-1 0 0,5 6 0 0 0,-6-7 3 0 0,0 0 1 0 0,1 0-1 0 0,-1 0 0 0 0,1-1 0 0 0,-1 0 1 0 0,1 0-1 0 0,-1 0 0 0 0,1 0 0 0 0,0 0 1 0 0,0-1-1 0 0,-1 1 0 0 0,1-1 0 0 0,0 0 1 0 0,4-1-1 0 0,0 1 17 0 0,1-2 0 0 0,-1 1 0 0 0,0-1-1 0 0,0 0 1 0 0,10-4 0 0 0,-13 4-7 0 0,0-1 0 0 0,0 0 0 0 0,-1 0 0 0 0,1 0 0 0 0,-1-1 0 0 0,0 0 0 0 0,0 0 0 0 0,0 0 0 0 0,0 0 0 0 0,-1-1 0 0 0,1 1 0 0 0,-1-1 0 0 0,0 0 0 0 0,-1 0 0 0 0,1 0 0 0 0,2-8 0 0 0,-1 0 172 0 0,1 0-1 0 0,-2-1 1 0 0,0 0-1 0 0,0 0 1 0 0,0-20-1 0 0,-3 30-83 0 0,0 0-1 0 0,0 0 1 0 0,0 0-1 0 0,-1 0 1 0 0,1 0-1 0 0,-1 0 1 0 0,0 0-1 0 0,0 1 1 0 0,-1-1-1 0 0,1 0 1 0 0,-1 1-1 0 0,0-1 1 0 0,0 1-1 0 0,0-1 1 0 0,0 1-1 0 0,-1 0 0 0 0,1 0 1 0 0,-1 0-1 0 0,0 0 1 0 0,-6-5-1 0 0,6 6-335 0 0,0 0-1 0 0,-1 0 0 0 0,1 0 1 0 0,-1 1-1 0 0,0-1 1 0 0,1 1-1 0 0,-1 0 0 0 0,-4-1 1 0 0,3 1-1671 0 0</inkml:trace>
  <inkml:trace contextRef="#ctx0" brushRef="#br0" timeOffset="2865.49">1432 45 4607 0 0,'-13'-11'4859'0'0,"10"8"-4378"0"0,0 1 0 0 0,-1 1 0 0 0,1-1 0 0 0,0 0 1 0 0,-6-1-1 0 0,8 2-387 0 0,-1 1 0 0 0,1-1 1 0 0,-1 1-1 0 0,1 0 0 0 0,-1 0 0 0 0,1-1 0 0 0,-1 1 1 0 0,1 0-1 0 0,-1 0 0 0 0,1 1 0 0 0,-1-1 0 0 0,1 0 1 0 0,-1 0-1 0 0,1 1 0 0 0,-1-1 0 0 0,1 1 0 0 0,-1-1 1 0 0,1 1-1 0 0,0 0 0 0 0,-1-1 0 0 0,1 1 1 0 0,0 0-1 0 0,-1 0 0 0 0,1 0 0 0 0,0 0 0 0 0,-2 2 1 0 0,-11 16 146 0 0,0 1 0 0 0,1 1 0 0 0,1-1 0 0 0,1 2 0 0 0,-9 23 0 0 0,18-39-240 0 0,0 0-1 0 0,0 1 0 0 0,1-1 1 0 0,-1 1-1 0 0,2-1 1 0 0,-1 1-1 0 0,0-1 0 0 0,1 1 1 0 0,1-1-1 0 0,-1 1 1 0 0,1 0-1 0 0,2 9 1 0 0,-2-13-4 0 0,0 0 1 0 0,0-1 0 0 0,0 1 0 0 0,0 0-1 0 0,0 0 1 0 0,1-1 0 0 0,-1 1 0 0 0,1 0-1 0 0,0-1 1 0 0,0 0 0 0 0,0 1 0 0 0,0-1-1 0 0,0 0 1 0 0,0 0 0 0 0,0 0 0 0 0,1 0-1 0 0,-1 0 1 0 0,1-1 0 0 0,0 1 0 0 0,-1-1-1 0 0,1 0 1 0 0,0 0 0 0 0,0 0 0 0 0,0 0-1 0 0,0 0 1 0 0,0 0 0 0 0,0-1 0 0 0,5 1-1 0 0,-1-1 42 0 0,1-1-1 0 0,-1 1 1 0 0,1-1-1 0 0,-1-1 1 0 0,1 0-1 0 0,-1 0 1 0 0,0 0-1 0 0,0-1 1 0 0,0 0-1 0 0,0 0 1 0 0,-1 0-1 0 0,1-1 1 0 0,-1 0-1 0 0,0-1 1 0 0,0 1-1 0 0,0-1 1 0 0,0 0-1 0 0,8-11 1 0 0,-10 11 183 0 0,-1 1 1 0 0,0-1-1 0 0,0 1 1 0 0,0-1-1 0 0,0 0 1 0 0,-1 0-1 0 0,0 0 1 0 0,0 0-1 0 0,0-1 1 0 0,0 1-1 0 0,-1 0 1 0 0,0-1-1 0 0,0 1 1 0 0,-1-1-1 0 0,1 1 1 0 0,-1-1-1 0 0,-1 0 0 0 0,1 1 1 0 0,-1-1-1 0 0,0 1 1 0 0,0-1-1 0 0,0 1 1 0 0,-1 0-1 0 0,0-1 1 0 0,0 1-1 0 0,-3-5 1 0 0,2 4-155 0 0,0 1 1 0 0,-1 0-1 0 0,0 0 1 0 0,-4-4-1 0 0,-11-8-3551 0 0</inkml:trace>
  <inkml:trace contextRef="#ctx0" brushRef="#br0" timeOffset="3270.65">1732 354 4143 0 0,'3'-4'4050'0'0,"-2"4"-3712"0"0,-1 0-1 0 0,0-1 1 0 0,1 1-1 0 0,-1 0 0 0 0,1 0 1 0 0,-1 0-1 0 0,1-1 1 0 0,-1 1-1 0 0,1 0 1 0 0,-1 0-1 0 0,0 0 1 0 0,2 0-1 0 0,-5 10 6974 0 0,-4 7-3181 0 0,1-7-5235 0 0,-9 17-612 0 0,10-18-323 0 0</inkml:trace>
  <inkml:trace contextRef="#ctx0" brushRef="#br0" timeOffset="3905.45">2198 84 9959 0 0,'2'-8'1002'0'0,"1"-13"2345"0"0,-2 20-3190 0 0,-1 1 0 0 0,0-1 0 0 0,0 0 1 0 0,0 0-1 0 0,0 0 0 0 0,0 0 0 0 0,-1 0 1 0 0,1 0-1 0 0,0 0 0 0 0,0 0 0 0 0,0 1 0 0 0,-1-1 1 0 0,1 0-1 0 0,0 0 0 0 0,-1 0 0 0 0,0-1 1 0 0,0 2-138 0 0,1 0 1 0 0,-1-1-1 0 0,1 1 1 0 0,-1 0-1 0 0,0 0 1 0 0,1 0 0 0 0,-1 0-1 0 0,1 0 1 0 0,-1 0-1 0 0,1 0 1 0 0,-1 0-1 0 0,1 0 1 0 0,-1 0-1 0 0,1 0 1 0 0,-1 0 0 0 0,1 1-1 0 0,-1-1 1 0 0,1 0-1 0 0,-1 0 1 0 0,1 1-1 0 0,-1-1 1 0 0,1 0 0 0 0,-1 0-1 0 0,1 1 1 0 0,-1-1-1 0 0,1 1 1 0 0,0-1-1 0 0,-1 0 1 0 0,0 1 0 0 0,-14 14-9 0 0,14-13 31 0 0,-31 32 167 0 0,8-9-23 0 0,1 1 0 0 0,-24 35-1 0 0,43-56-173 0 0,1 1 0 0 0,0 0 0 0 0,0 0-1 0 0,1 1 1 0 0,0-1 0 0 0,0 1 0 0 0,0-1 0 0 0,1 1-1 0 0,0-1 1 0 0,0 1 0 0 0,0 8 0 0 0,1-13-17 0 0,0 0 0 0 0,0 1-1 0 0,1-1 1 0 0,-1 1 0 0 0,1-1 0 0 0,-1 1 0 0 0,1-1 0 0 0,0 0 0 0 0,0 1 0 0 0,0-1-1 0 0,0 0 1 0 0,0 0 0 0 0,0 1 0 0 0,1-1 0 0 0,-1 0 0 0 0,1-1 0 0 0,-1 1 0 0 0,1 0-1 0 0,0 0 1 0 0,0-1 0 0 0,0 1 0 0 0,0-1 0 0 0,0 1 0 0 0,0-1 0 0 0,0 0 0 0 0,0 0-1 0 0,0 0 1 0 0,1 0 0 0 0,-1 0 0 0 0,0 0 0 0 0,1-1 0 0 0,-1 1 0 0 0,3-1 0 0 0,3 1 13 0 0,-1 0 0 0 0,1-1 1 0 0,-1-1-1 0 0,1 1 1 0 0,-1-1-1 0 0,1 0 1 0 0,-1-1-1 0 0,0 0 0 0 0,1 0 1 0 0,-1 0-1 0 0,0-1 1 0 0,-1 0-1 0 0,1-1 0 0 0,0 0 1 0 0,-1 0-1 0 0,0 0 1 0 0,0 0-1 0 0,0-1 1 0 0,0 0-1 0 0,-1 0 0 0 0,0-1 1 0 0,6-8-1 0 0,-6 8 189 0 0,0 0-1 0 0,-1-1 1 0 0,0 0-1 0 0,0 0 1 0 0,-1 0 0 0 0,0 0-1 0 0,0 0 1 0 0,-1-1-1 0 0,0 1 1 0 0,0-1-1 0 0,0 1 1 0 0,-1-1-1 0 0,0 0 1 0 0,-1 0-1 0 0,0 1 1 0 0,0-1-1 0 0,-1 0 1 0 0,0 0 0 0 0,0 0-1 0 0,-1 1 1 0 0,-3-12-1 0 0,4 16-148 0 0,-1 1 0 0 0,0-1-1 0 0,1 0 1 0 0,-1 1 0 0 0,0-1 0 0 0,-4-3-1 0 0,4 4-568 0 0,0 0-1 0 0,0 0 0 0 0,0 0 0 0 0,1 0 1 0 0,-1 0-1 0 0,1 0 0 0 0,0 0 1 0 0,-2-5-1 0 0</inkml:trace>
  <inkml:trace contextRef="#ctx0" brushRef="#br0" timeOffset="4431.38">2483 61 919 0 0,'2'-10'2009'0'0,"-2"10"-1499"0"0,0-1 1 0 0,0 0-1 0 0,0 0 0 0 0,0 1 1 0 0,0-1-1 0 0,-1 0 1 0 0,1 0-1 0 0,0 0 0 0 0,0 1 1 0 0,-1-1-1 0 0,1 0 0 0 0,0 1 1 0 0,-1-1-1 0 0,-2-2 2094 0 0,3 2-2255 0 0,-1 1 0 0 0,1 0 0 0 0,-1 0 1 0 0,1-1-1 0 0,-1 1 0 0 0,1 0 0 0 0,0 0 0 0 0,-1 0 0 0 0,1 0 0 0 0,-1-1 0 0 0,1 1 0 0 0,-1 0 0 0 0,1 0 0 0 0,-1 0 0 0 0,0 0 0 0 0,-8 5 1700 0 0,-2 5-1840 0 0,0 1 0 0 0,-16 22 0 0 0,1-1-180 0 0,15-20-29 0 0,1 1 0 0 0,0 0 0 0 0,1 0 0 0 0,-13 25 0 0 0,20-34 0 0 0,0 1 0 0 0,0 0 0 0 0,0-1 0 0 0,0 1 0 0 0,1 0 0 0 0,0 0 0 0 0,0 0 0 0 0,0 0 0 0 0,1 1 0 0 0,-1-1 0 0 0,1 0 0 0 0,1 0 0 0 0,-1 0 0 0 0,1 0 0 0 0,-1 0 0 0 0,2 0 0 0 0,-1 0 0 0 0,4 9 0 0 0,-4-12 0 0 0,0-1 0 0 0,0 1 0 0 0,0-1 0 0 0,0 1-1 0 0,0-1 1 0 0,0 1 0 0 0,1-1 0 0 0,-1 0 0 0 0,1 1 0 0 0,-1-1 0 0 0,1 0-1 0 0,-1 0 1 0 0,1 0 0 0 0,0 0 0 0 0,2 1 0 0 0,0-1-8 0 0,0 0-1 0 0,0 0 1 0 0,-1-1 0 0 0,1 1-1 0 0,0-1 1 0 0,0 0 0 0 0,5 0 0 0 0,3-1-52 0 0,0-1 1 0 0,0 0 0 0 0,-1-1-1 0 0,13-4 1 0 0,-18 5 96 0 0,0-1 0 0 0,0 0 0 0 0,0-1-1 0 0,0 1 1 0 0,-1-1 0 0 0,1 0 0 0 0,-1 0 0 0 0,0-1 0 0 0,0 1 0 0 0,0-1 0 0 0,-1 0 0 0 0,0-1-1 0 0,0 1 1 0 0,7-12 0 0 0,-6 8 176 0 0,-1-1-1 0 0,0 1 1 0 0,-1-1-1 0 0,0 0 1 0 0,0 0-1 0 0,-1 0 1 0 0,0 0-1 0 0,0 0 1 0 0,-1-15-1 0 0,-1 20-177 0 0,0 0 0 0 0,-1 1-1 0 0,0-1 1 0 0,0 0-1 0 0,0 0 1 0 0,0 0 0 0 0,-1 0-1 0 0,1 1 1 0 0,-1-1-1 0 0,0 1 1 0 0,-1-1 0 0 0,1 1-1 0 0,-1 0 1 0 0,0 0-1 0 0,0 0 1 0 0,0 0 0 0 0,-5-3-1 0 0,-1-6-3027 0 0,7 10 1370 0 0</inkml:trace>
  <inkml:trace contextRef="#ctx0" brushRef="#br0" timeOffset="5062.17">2910 59 2759 0 0,'-16'-13'6310'0'0,"0"5"-3760"0"0,15 8-2415 0 0,-1 0-1 0 0,1 0 0 0 0,-1 0 1 0 0,0 0-1 0 0,1 0 0 0 0,-1 0 1 0 0,1 1-1 0 0,-1-1 1 0 0,1 1-1 0 0,-1-1 0 0 0,1 1 1 0 0,-1-1-1 0 0,1 1 0 0 0,-1 0 1 0 0,1-1-1 0 0,0 1 0 0 0,-1 0 1 0 0,1 0-1 0 0,0 0 1 0 0,0 0-1 0 0,-3 3 0 0 0,-17 20 794 0 0,0 1 0 0 0,2 1 0 0 0,-20 34 0 0 0,35-54-882 0 0,1 0 1 0 0,-1 1-1 0 0,1-1 0 0 0,1 1 1 0 0,-1 0-1 0 0,1 0 0 0 0,1 0 0 0 0,-1 0 1 0 0,1 0-1 0 0,0 0 0 0 0,1 0 0 0 0,0 15 1 0 0,1-18 0 0 0,0 1 0 0 0,0-1 0 0 0,0 0 0 0 0,0 1 1 0 0,1-1-1 0 0,-1 0 0 0 0,1 0 0 0 0,0 0 0 0 0,1 0 1 0 0,-1 0-1 0 0,1 0 0 0 0,-1-1 0 0 0,1 1 1 0 0,0-1-1 0 0,1 0 0 0 0,-1 0 0 0 0,0 0 0 0 0,1 0 1 0 0,0 0-1 0 0,0-1 0 0 0,6 4 0 0 0,-3-3 46 0 0,-1-1-1 0 0,1 1 1 0 0,0-1 0 0 0,-1-1-1 0 0,1 1 1 0 0,0-1-1 0 0,0 0 1 0 0,0-1 0 0 0,0 0-1 0 0,11-1 1 0 0,-5 0 39 0 0,0-1 0 0 0,0-1 1 0 0,-1 0-1 0 0,23-9 0 0 0,-30 9-50 0 0,0 0 0 0 0,1 0 0 0 0,-2 0 0 0 0,1-1 0 0 0,0 0-1 0 0,-1 0 1 0 0,0 0 0 0 0,0 0 0 0 0,0-1 0 0 0,0 1 0 0 0,-1-1 0 0 0,1 0-1 0 0,-1 0 1 0 0,-1-1 0 0 0,1 1 0 0 0,-1 0 0 0 0,3-8 0 0 0,-1-1 83 0 0,0-1 0 0 0,0 0 1 0 0,-2 1-1 0 0,0-1 0 0 0,1-27 0 0 0,-4 37-10 0 0,1-1-1 0 0,-1 1 0 0 0,0 0 0 0 0,0-1 0 0 0,-1 1 0 0 0,1 0 0 0 0,-1 0 0 0 0,-1 0 1 0 0,1 0-1 0 0,-1 0 0 0 0,1 1 0 0 0,-1-1 0 0 0,-1 1 0 0 0,1-1 0 0 0,-7-5 1 0 0,2 2-607 0 0,0 0 1 0 0,-14-9-1 0 0,-19-7-6861 0 0,29 18-375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21:15:28.98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 74 919 0 0,'-3'-4'9763'0'0,"5"1"-9391"0"0,3-2-43 0 0,0 0 0 0 0,1 0 0 0 0,0 1 0 0 0,0-1 0 0 0,0 1 0 0 0,12-5 0 0 0,-10 3 161 0 0,-6 6-424 0 0,0-1-1 0 0,-1 0 0 0 0,1 1 0 0 0,0-1 0 0 0,-1 1 1 0 0,1-1-1 0 0,0 1 0 0 0,-1 0 0 0 0,1 0 1 0 0,0 0-1 0 0,0 0 0 0 0,-1 0 0 0 0,1 0 0 0 0,0 0 1 0 0,-1 1-1 0 0,1-1 0 0 0,0 1 0 0 0,-1-1 1 0 0,1 1-1 0 0,0-1 0 0 0,-1 1 0 0 0,1 0 0 0 0,-1 0 1 0 0,1 0-1 0 0,-1 0 0 0 0,0 0 0 0 0,1 0 0 0 0,-1 0 1 0 0,0 0-1 0 0,0 1 0 0 0,1-1 0 0 0,-1 0 1 0 0,0 1-1 0 0,-1-1 0 0 0,1 1 0 0 0,0-1 0 0 0,0 1 1 0 0,-1 0-1 0 0,1-1 0 0 0,0 1 0 0 0,-1 0 1 0 0,0-1-1 0 0,1 1 0 0 0,-1 0 0 0 0,0-1 0 0 0,0 1 1 0 0,0 2-1 0 0,-3 7-28 0 0,0-1 0 0 0,0 1 0 0 0,-1 0 0 0 0,-1-1 0 0 0,0 0 0 0 0,0 0-1 0 0,-8 10 1 0 0,8-11-31 0 0,-19 32 54 0 0,21-37-57 0 0,0 0-1 0 0,0 0 0 0 0,0 1 0 0 0,1-1 1 0 0,0 1-1 0 0,-3 6 0 0 0,5-10 97 0 0,0 0 0 0 0,-1 0-1 0 0,1 0 1 0 0,0 0 0 0 0,0 0-1 0 0,0 0 1 0 0,0 0 0 0 0,0 0 0 0 0,0 0-1 0 0,0 0 1 0 0,0 0 0 0 0,1 0-1 0 0,-1 0 1 0 0,0 0 0 0 0,1 0-1 0 0,-1 0 1 0 0,1 0 0 0 0,-1 0 0 0 0,1 0-1 0 0,-1 0 1 0 0,1 0 0 0 0,-1 0-1 0 0,1 0 1 0 0,0-1 0 0 0,-1 1-1 0 0,1 0 1 0 0,0-1 0 0 0,0 1 0 0 0,0 0-1 0 0,0-1 1 0 0,0 1 0 0 0,0-1-1 0 0,-1 1 1 0 0,1-1 0 0 0,0 0-1 0 0,2 1 1 0 0,0 0 228 0 0,0 0 0 0 0,0 0 1 0 0,-1 0-1 0 0,1 0 0 0 0,0-1 0 0 0,0 0 0 0 0,0 1 0 0 0,6-1 0 0 0,13-5-2054 0 0,-14 2 742 0 0</inkml:trace>
  <inkml:trace contextRef="#ctx0" brushRef="#br0" timeOffset="319.87">399 22 11455 0 0,'1'1'457'0'0,"1"1"-1"0"0,-1 0 0 0 0,0 0 0 0 0,0 0 0 0 0,-1 0 0 0 0,1 0 1 0 0,0 0-1 0 0,-1 1 0 0 0,1-1 0 0 0,-1 0 0 0 0,0 0 1 0 0,1 0-1 0 0,-1 4 0 0 0,-2 32 480 0 0,2-35-708 0 0,-12 75 785 0 0,6-50-948 0 0,2-1 1 0 0,0 31-1 0 0,5-41-834 0 0,4-1-3378 0 0</inkml:trace>
  <inkml:trace contextRef="#ctx0" brushRef="#br0" timeOffset="556.85">419 72 9615 0 0,'-1'2'5667'0'0,"14"-4"-3829"0"0,20-8-1113 0 0,95-44-371 0 0,-105 48-2551 0 0,-16 4 1034 0 0</inkml:trace>
  <inkml:trace contextRef="#ctx0" brushRef="#br0" timeOffset="873.82">452 187 1375 0 0,'-16'14'18033'0'0,"16"-14"-17851"0"0,10 0 260 0 0,-1 0 0 0 0,1-1 0 0 0,-1 0 0 0 0,1-1 0 0 0,16-5 0 0 0,-15 4-408 0 0,0 1 0 0 0,0 0 1 0 0,20-2-1 0 0,-29 4-142 0 0,-1 0 0 0 0,0 0 0 0 0,1 1 0 0 0,-1-1 0 0 0,0 0 1 0 0,0 0-1 0 0,1 1 0 0 0,-1-1 0 0 0,0 1 0 0 0,0-1 0 0 0,0 1 0 0 0,0-1 0 0 0,0 1 0 0 0,1 0 0 0 0,1 1 0 0 0,-3-1-355 0 0,1 0 0 0 0,0-1-1 0 0,-1 1 1 0 0,1 0 0 0 0,-1 0 0 0 0,1 0-1 0 0,-1 0 1 0 0,1 0 0 0 0,-1 0 0 0 0,0 0-1 0 0,1 0 1 0 0,-1 2 0 0 0,0 1-1144 0 0</inkml:trace>
  <inkml:trace contextRef="#ctx0" brushRef="#br0" timeOffset="1093.81">451 360 5983 0 0,'3'8'13913'0'0,"1"-8"-13334"0"0,47-3 1760 0 0,26-12-6698 0 0,-62 11 2335 0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5-02-11T21:15:30.66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1 201 2759 0 0,'1'4'10544'0'0,"12"-4"-6420"0"0,14-1-1957 0 0,-3-3-1617 0 0,1-2 0 0 0,32-12 0 0 0,-5 2-4683 0 0,-43 14 2285 0 0</inkml:trace>
  <inkml:trace contextRef="#ctx0" brushRef="#br0" timeOffset="301.14">106 77 4607 0 0,'2'5'10660'0'0,"2"16"-7062"0"0,-5-5-2568 0 0,-1 1 0 0 0,-6 28 0 0 0,5-31-1129 0 0,0 1 0 0 0,1 0 0 0 0,0 27 0 0 0,4-24-2853 0 0,-1-11 1192 0 0</inkml:trace>
  <inkml:trace contextRef="#ctx0" brushRef="#br0" timeOffset="928.68">505 78 4143 0 0,'-16'-14'15030'0'0,"16"14"-15010"0"0,0 0-1 0 0,0 0 1 0 0,0 0 0 0 0,-1 0-1 0 0,1 0 1 0 0,0 0 0 0 0,0 0 0 0 0,0-1-1 0 0,-1 1 1 0 0,1 0 0 0 0,0 0-1 0 0,0 0 1 0 0,0 0 0 0 0,-1 0-1 0 0,1 0 1 0 0,0 0 0 0 0,0 0-1 0 0,-1 0 1 0 0,1 0 0 0 0,0 0 0 0 0,0 0-1 0 0,0 0 1 0 0,-1 1 0 0 0,1-1-1 0 0,0 0 1 0 0,0 0 0 0 0,0 0-1 0 0,-1 0 1 0 0,1 0 0 0 0,0 0-1 0 0,0 0 1 0 0,0 1 0 0 0,0-1-1 0 0,-1 0 1 0 0,1 0 0 0 0,-4 5 202 0 0,0 1 0 0 0,0-1 0 0 0,0 1 0 0 0,1-1 0 0 0,0 1 0 0 0,0 0 0 0 0,-2 7 0 0 0,-1 4-248 0 0,-6 26 1 0 0,10-34 23 0 0,1 1 1 0 0,0 0-1 0 0,0 0 0 0 0,1-1 1 0 0,0 1-1 0 0,4 19 0 0 0,-4-25-5 0 0,1 0 0 0 0,0 0 0 0 0,0-1-1 0 0,0 1 1 0 0,1 0 0 0 0,-1 0 0 0 0,1-1 0 0 0,0 1-1 0 0,0-1 1 0 0,0 1 0 0 0,0-1 0 0 0,1 0 0 0 0,-1 0-1 0 0,1 0 1 0 0,0 0 0 0 0,0-1 0 0 0,0 1 0 0 0,0-1-1 0 0,7 4 1 0 0,-7-5-3 0 0,1 0 1 0 0,-1 0-1 0 0,1 0 0 0 0,0 0 0 0 0,-1-1 0 0 0,1 0 0 0 0,0 0 1 0 0,0 0-1 0 0,-1 0 0 0 0,1 0 0 0 0,0-1 0 0 0,-1 0 0 0 0,1 0 1 0 0,0 0-1 0 0,-1 0 0 0 0,7-3 0 0 0,-1-1-20 0 0,1 1 1 0 0,-1-2-1 0 0,0 1 0 0 0,14-13 0 0 0,-20 15 68 0 0,1-1 1 0 0,0 0-1 0 0,-1 1 0 0 0,0-2 0 0 0,0 1 0 0 0,0 0 1 0 0,-1-1-1 0 0,1 1 0 0 0,-1-1 0 0 0,0 1 0 0 0,0-1 1 0 0,-1 0-1 0 0,0 0 0 0 0,1 0 0 0 0,-2 0 1 0 0,1 0-1 0 0,0 0 0 0 0,-1-10 0 0 0,-1 11-10 0 0,1 0-1 0 0,0 0 1 0 0,-1 1 0 0 0,0-1-1 0 0,0 0 1 0 0,0 0-1 0 0,0 1 1 0 0,-1-1 0 0 0,0 0-1 0 0,1 1 1 0 0,-1 0-1 0 0,0-1 1 0 0,-1 1 0 0 0,1 0-1 0 0,-1 0 1 0 0,1 0-1 0 0,-1 0 1 0 0,0 1 0 0 0,0-1-1 0 0,0 1 1 0 0,0 0-1 0 0,0 0 1 0 0,-1 0 0 0 0,-6-3-1 0 0,-24-6-4272 0 0</inkml:trace>
  <inkml:trace contextRef="#ctx0" brushRef="#br0" timeOffset="1549.06">953 46 3679 0 0,'-6'-8'6590'0'0,"0"1"-3385"0"0,4 4-3009 0 0,1 1 1 0 0,-1-1-1 0 0,0 1 0 0 0,0 0 1 0 0,0-1-1 0 0,-1 1 1 0 0,1 0-1 0 0,0 0 1 0 0,-4-1-1 0 0,4 2-129 0 0,0 0-1 0 0,0 0 1 0 0,0 0-1 0 0,1 1 1 0 0,-1-1 0 0 0,0 1-1 0 0,0-1 1 0 0,0 1 0 0 0,0 0-1 0 0,0 0 1 0 0,0 0 0 0 0,0 0-1 0 0,0 0 1 0 0,0 0 0 0 0,0 1-1 0 0,0-1 1 0 0,0 1-1 0 0,-3 0 1 0 0,1 1 8 0 0,1 0 0 0 0,-1 0-1 0 0,1 0 1 0 0,0 0 0 0 0,0 0-1 0 0,0 1 1 0 0,0-1 0 0 0,0 1 0 0 0,-3 5-1 0 0,3-4 99 0 0,-1 0 0 0 0,2 0-1 0 0,-1 0 1 0 0,0 1 0 0 0,1-1 0 0 0,0 1-1 0 0,0 0 1 0 0,0-1 0 0 0,1 1 0 0 0,-1 0-1 0 0,1 0 1 0 0,0 0 0 0 0,1 0 0 0 0,-1 0-1 0 0,1 8 1 0 0,1-11-131 0 0,-1 0 0 0 0,0 0-1 0 0,1-1 1 0 0,-1 1 0 0 0,1 0 0 0 0,-1 0-1 0 0,1-1 1 0 0,0 1 0 0 0,0 0 0 0 0,0-1-1 0 0,0 1 1 0 0,0-1 0 0 0,0 1-1 0 0,1-1 1 0 0,-1 1 0 0 0,0-1 0 0 0,1 0-1 0 0,-1 0 1 0 0,1 0 0 0 0,-1 0 0 0 0,1 0-1 0 0,-1 0 1 0 0,1 0 0 0 0,0 0 0 0 0,0-1-1 0 0,-1 1 1 0 0,1-1 0 0 0,0 1 0 0 0,0-1-1 0 0,0 1 1 0 0,0-1 0 0 0,-1 0-1 0 0,1 0 1 0 0,2 0 0 0 0,1-1-29 0 0,0 1-1 0 0,0-1 1 0 0,0 0 0 0 0,0 0 0 0 0,-1-1-1 0 0,1 1 1 0 0,0-1 0 0 0,-1 0-1 0 0,0 0 1 0 0,1-1 0 0 0,7-4-1 0 0,-7 2-197 0 0,0 1 0 0 0,0-1-1 0 0,-1 0 1 0 0,1-1-1 0 0,-1 1 1 0 0,0-1 0 0 0,-1 1-1 0 0,1-1 1 0 0,-1 0-1 0 0,0 0 1 0 0,-1-1-1 0 0,1 1 1 0 0,-1-1 0 0 0,1-9-1 0 0,-2 13 183 0 0,-1 0 0 0 0,1 1-1 0 0,0 0 1 0 0,0-1 0 0 0,0 1 0 0 0,2-5-1 0 0,-3 7 11 0 0,0 0-1 0 0,0 0 0 0 0,0 0 1 0 0,1 0-1 0 0,-1 0 0 0 0,0 0 1 0 0,0 0-1 0 0,0 0 0 0 0,0-1 1 0 0,0 1-1 0 0,0 0 0 0 0,0 0 1 0 0,0 0-1 0 0,0 0 0 0 0,1 0 1 0 0,-1 0-1 0 0,0 0 0 0 0,0 0 1 0 0,0 0-1 0 0,0 0 0 0 0,0 0 1 0 0,0 0-1 0 0,0 0 0 0 0,1 0 1 0 0,-1 0-1 0 0,0 0 0 0 0,0 0 1 0 0,0 0-1 0 0,0 0 0 0 0,0 0 1 0 0,0 0-1 0 0,0 0 0 0 0,1 0 1 0 0,-1 0-1 0 0,0 0 0 0 0,0 0 1 0 0,0 1-1 0 0,0-1 0 0 0,0 0 1 0 0,0 0-1 0 0,0 0 1 0 0,0 0-1 0 0,0 0 0 0 0,1 0 1 0 0,-1 0-1 0 0,4 13 253 0 0,-2 2-52 0 0,0 0-1 0 0,-1 0 1 0 0,-1 0-1 0 0,-1 0 1 0 0,0 0-1 0 0,-1-1 1 0 0,-5 23 0 0 0,2-11 138 0 0,-2 28 1 0 0,7-45-349 0 0,0-5-75 0 0,0 0 0 0 0,0 1 1 0 0,-1-1-1 0 0,1 0 0 0 0,-1 1 0 0 0,-1 3 0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89D12F-6551-48A3-947E-B53D0E763778}" name="Table2" displayName="Table2" ref="A1:B5" totalsRowShown="0" headerRowDxfId="21" dataDxfId="20">
  <autoFilter ref="A1:B5" xr:uid="{2089D12F-6551-48A3-947E-B53D0E763778}"/>
  <tableColumns count="2">
    <tableColumn id="1" xr3:uid="{2DE7A1F5-4546-4CFA-8D03-81859C1CDBE7}" name="E (Employee Turnover)" dataDxfId="19"/>
    <tableColumn id="2" xr3:uid="{86E4EDBD-6A97-493B-9853-513FEB844260}" name="C (Cost)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1E097E-04D5-488D-BC7A-960895108578}" name="Table1" displayName="Table1" ref="A3:B22" totalsRowShown="0" headerRowDxfId="14" dataDxfId="15">
  <autoFilter ref="A3:B22" xr:uid="{191E097E-04D5-488D-BC7A-960895108578}"/>
  <tableColumns count="2">
    <tableColumn id="1" xr3:uid="{A74F0687-F738-46EC-96A8-906B07F3EDE6}" name="Year" dataDxfId="17"/>
    <tableColumn id="2" xr3:uid="{C3708F23-D830-49AE-83E1-6016D5706808}" name="Subscribers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76B09D-E05E-4F8D-950C-58514438572B}" name="Table14" displayName="Table14" ref="A3:E22" totalsRowShown="0" headerRowDxfId="13" dataDxfId="12">
  <autoFilter ref="A3:E22" xr:uid="{191E097E-04D5-488D-BC7A-960895108578}"/>
  <tableColumns count="5">
    <tableColumn id="1" xr3:uid="{745C08C3-3409-46FE-995D-F64632A02520}" name="Year" dataDxfId="11"/>
    <tableColumn id="2" xr3:uid="{546CA497-DD64-461C-97B1-179AD9B00690}" name="Subscribers (millions)" dataDxfId="10"/>
    <tableColumn id="5" xr3:uid="{2D6E5A7E-D029-4887-A9C8-A735B3AFB7EB}" name="Estimated Subscribers" dataDxfId="9">
      <calculatedColumnFormula>Table14[[#This Row],[Year]]*1.116-2224</calculatedColumnFormula>
    </tableColumn>
    <tableColumn id="3" xr3:uid="{AE45CF02-E00D-4864-AAA2-EADC2C4C49A8}" name="Error Percentage (EP)" dataDxfId="8">
      <calculatedColumnFormula>(Table14[[#This Row],[Subscribers (millions)]]-Table14[[#This Row],[Estimated Subscribers]])/Table14[[#This Row],[Subscribers (millions)]]</calculatedColumnFormula>
    </tableColumn>
    <tableColumn id="6" xr3:uid="{C4FFB8FE-E672-447D-9526-FAF5982A9B7D}" name="Absolute EP (AEP)" dataDxfId="7">
      <calculatedColumnFormula>ABS(Table14[[#This Row],[Error Percentage (EP)]])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9EDFBF-732D-4FC6-8EBE-F657E9619166}" name="Table145" displayName="Table145" ref="A3:E22" totalsRowShown="0" headerRowDxfId="6" dataDxfId="5">
  <autoFilter ref="A3:E22" xr:uid="{191E097E-04D5-488D-BC7A-960895108578}"/>
  <tableColumns count="5">
    <tableColumn id="1" xr3:uid="{03C30334-4E80-444C-9B2A-83D559A86DA9}" name="Year (Since 1994)" dataDxfId="4"/>
    <tableColumn id="2" xr3:uid="{0113389A-7346-4A68-A20A-F4D140A989C9}" name="Subscribers (millions)" dataDxfId="3"/>
    <tableColumn id="5" xr3:uid="{1263D50C-A105-4365-B109-402DAEA2EC49}" name="Estimated Subscribers" dataDxfId="0">
      <calculatedColumnFormula>Table145[[#This Row],[Year (Since 1994)]]*1.116+1.2194</calculatedColumnFormula>
    </tableColumn>
    <tableColumn id="3" xr3:uid="{43288A5E-CAE5-44F1-A36E-3202C1E477B3}" name="Error Percentage (EP)" dataDxfId="2">
      <calculatedColumnFormula>(Table145[[#This Row],[Subscribers (millions)]]-Table145[[#This Row],[Estimated Subscribers]])/Table145[[#This Row],[Subscribers (millions)]]</calculatedColumnFormula>
    </tableColumn>
    <tableColumn id="6" xr3:uid="{6F3F33D5-EA62-4FF8-803F-BAD868DAC1CB}" name="Absolute EP (AEP)" dataDxfId="1">
      <calculatedColumnFormula>ABS(Table145[[#This Row],[Error Percentage (EP)]])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5442D-FF99-4E67-8F23-4A0374EBE252}">
  <dimension ref="A1:F23"/>
  <sheetViews>
    <sheetView zoomScale="127" workbookViewId="0">
      <selection activeCell="B2" sqref="B2"/>
    </sheetView>
  </sheetViews>
  <sheetFormatPr defaultRowHeight="14.25" x14ac:dyDescent="0.45"/>
  <cols>
    <col min="1" max="1" width="24.33203125" customWidth="1"/>
    <col min="2" max="2" width="21.19921875" customWidth="1"/>
  </cols>
  <sheetData>
    <row r="1" spans="1:2" x14ac:dyDescent="0.45">
      <c r="A1" s="1" t="s">
        <v>0</v>
      </c>
      <c r="B1" s="1" t="s">
        <v>1</v>
      </c>
    </row>
    <row r="2" spans="1:2" x14ac:dyDescent="0.45">
      <c r="A2" s="1">
        <v>10</v>
      </c>
      <c r="B2" s="1">
        <v>250</v>
      </c>
    </row>
    <row r="3" spans="1:2" x14ac:dyDescent="0.45">
      <c r="A3" s="1">
        <v>20</v>
      </c>
      <c r="B3" s="1">
        <v>400</v>
      </c>
    </row>
    <row r="4" spans="1:2" x14ac:dyDescent="0.45">
      <c r="A4" s="1">
        <v>30</v>
      </c>
      <c r="B4" s="1">
        <v>550</v>
      </c>
    </row>
    <row r="5" spans="1:2" x14ac:dyDescent="0.45">
      <c r="A5" s="1">
        <v>40</v>
      </c>
      <c r="B5" s="1">
        <v>700</v>
      </c>
    </row>
    <row r="19" spans="4:6" x14ac:dyDescent="0.45">
      <c r="D19" t="s">
        <v>2</v>
      </c>
      <c r="F19">
        <v>15</v>
      </c>
    </row>
    <row r="20" spans="4:6" x14ac:dyDescent="0.45">
      <c r="D20" t="s">
        <v>3</v>
      </c>
      <c r="F20">
        <v>100</v>
      </c>
    </row>
    <row r="22" spans="4:6" x14ac:dyDescent="0.45">
      <c r="D22" t="s">
        <v>4</v>
      </c>
      <c r="F22">
        <v>50</v>
      </c>
    </row>
    <row r="23" spans="4:6" x14ac:dyDescent="0.45">
      <c r="D23" t="s">
        <v>5</v>
      </c>
      <c r="F23">
        <f xml:space="preserve"> F19*F22+F20</f>
        <v>850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C4C88-25E9-4A39-89FE-DEF1061AC62F}">
  <dimension ref="A1:B34"/>
  <sheetViews>
    <sheetView zoomScale="107" zoomScaleNormal="145" workbookViewId="0">
      <selection activeCell="B23" sqref="B23"/>
    </sheetView>
  </sheetViews>
  <sheetFormatPr defaultRowHeight="14.25" x14ac:dyDescent="0.45"/>
  <cols>
    <col min="1" max="2" width="17" customWidth="1"/>
  </cols>
  <sheetData>
    <row r="1" spans="1:2" x14ac:dyDescent="0.45">
      <c r="A1" t="s">
        <v>6</v>
      </c>
    </row>
    <row r="3" spans="1:2" x14ac:dyDescent="0.45">
      <c r="A3" s="1" t="s">
        <v>7</v>
      </c>
      <c r="B3" s="1" t="s">
        <v>8</v>
      </c>
    </row>
    <row r="4" spans="1:2" x14ac:dyDescent="0.45">
      <c r="A4" s="1">
        <v>1994</v>
      </c>
      <c r="B4" s="1">
        <v>320000</v>
      </c>
    </row>
    <row r="5" spans="1:2" x14ac:dyDescent="0.45">
      <c r="A5" s="1">
        <v>1995</v>
      </c>
      <c r="B5" s="1">
        <v>1200000</v>
      </c>
    </row>
    <row r="6" spans="1:2" x14ac:dyDescent="0.45">
      <c r="A6" s="1">
        <v>1996</v>
      </c>
      <c r="B6" s="1">
        <v>2300000</v>
      </c>
    </row>
    <row r="7" spans="1:2" x14ac:dyDescent="0.45">
      <c r="A7" s="1">
        <v>1997</v>
      </c>
      <c r="B7" s="1">
        <v>3301000</v>
      </c>
    </row>
    <row r="8" spans="1:2" x14ac:dyDescent="0.45">
      <c r="A8" s="1">
        <v>1998</v>
      </c>
      <c r="B8" s="1">
        <v>4458000</v>
      </c>
    </row>
    <row r="9" spans="1:2" x14ac:dyDescent="0.45">
      <c r="A9" s="1">
        <v>1999</v>
      </c>
      <c r="B9" s="1">
        <v>6679000</v>
      </c>
    </row>
    <row r="10" spans="1:2" x14ac:dyDescent="0.45">
      <c r="A10" s="1">
        <v>2000</v>
      </c>
      <c r="B10" s="1">
        <v>9554000</v>
      </c>
    </row>
    <row r="11" spans="1:2" x14ac:dyDescent="0.45">
      <c r="A11" s="1">
        <v>2001</v>
      </c>
      <c r="B11" s="1">
        <v>10218000</v>
      </c>
    </row>
    <row r="12" spans="1:2" x14ac:dyDescent="0.45">
      <c r="A12" s="1">
        <v>2002</v>
      </c>
      <c r="B12" s="1">
        <v>11181000</v>
      </c>
    </row>
    <row r="13" spans="1:2" x14ac:dyDescent="0.45">
      <c r="A13" s="1">
        <v>2003</v>
      </c>
      <c r="B13" s="1">
        <v>12290000</v>
      </c>
    </row>
    <row r="14" spans="1:2" x14ac:dyDescent="0.45">
      <c r="A14" s="1">
        <v>2004</v>
      </c>
      <c r="B14" s="1">
        <v>13000000</v>
      </c>
    </row>
    <row r="15" spans="1:2" x14ac:dyDescent="0.45">
      <c r="A15" s="1">
        <v>2005</v>
      </c>
      <c r="B15" s="1">
        <v>15000000</v>
      </c>
    </row>
    <row r="16" spans="1:2" x14ac:dyDescent="0.45">
      <c r="A16" s="1">
        <v>2006</v>
      </c>
      <c r="B16" s="1">
        <v>15950000</v>
      </c>
    </row>
    <row r="17" spans="1:2" x14ac:dyDescent="0.45">
      <c r="A17" s="1">
        <v>2007</v>
      </c>
      <c r="B17" s="1">
        <v>16830000</v>
      </c>
    </row>
    <row r="18" spans="1:2" x14ac:dyDescent="0.45">
      <c r="A18" s="1">
        <v>2008</v>
      </c>
      <c r="B18" s="1">
        <v>17620000</v>
      </c>
    </row>
    <row r="19" spans="1:2" x14ac:dyDescent="0.45">
      <c r="A19" s="1">
        <v>2009</v>
      </c>
      <c r="B19" s="1">
        <v>18081000</v>
      </c>
    </row>
    <row r="20" spans="1:2" x14ac:dyDescent="0.45">
      <c r="A20" s="1">
        <v>2010</v>
      </c>
      <c r="B20" s="1">
        <v>19200000</v>
      </c>
    </row>
    <row r="21" spans="1:2" x14ac:dyDescent="0.45">
      <c r="A21" s="1">
        <v>2012</v>
      </c>
      <c r="B21" s="1">
        <v>19900000</v>
      </c>
    </row>
    <row r="22" spans="1:2" x14ac:dyDescent="0.45">
      <c r="A22" s="1">
        <v>2014</v>
      </c>
      <c r="B22" s="1">
        <v>20265000</v>
      </c>
    </row>
    <row r="30" spans="1:2" x14ac:dyDescent="0.45">
      <c r="A30" t="s">
        <v>2</v>
      </c>
      <c r="B30">
        <v>1000000</v>
      </c>
    </row>
    <row r="31" spans="1:2" x14ac:dyDescent="0.45">
      <c r="A31" t="s">
        <v>3</v>
      </c>
      <c r="B31">
        <v>-2000000000</v>
      </c>
    </row>
    <row r="33" spans="1:2" x14ac:dyDescent="0.45">
      <c r="A33" t="s">
        <v>9</v>
      </c>
      <c r="B33">
        <v>2015</v>
      </c>
    </row>
    <row r="34" spans="1:2" x14ac:dyDescent="0.45">
      <c r="A34" t="s">
        <v>10</v>
      </c>
      <c r="B34">
        <f xml:space="preserve"> B30*B33+B31</f>
        <v>15000000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2722E-9281-4122-B843-6A33A8881D2C}">
  <dimension ref="A1:F34"/>
  <sheetViews>
    <sheetView zoomScale="115" zoomScaleNormal="115" workbookViewId="0">
      <selection activeCell="A4" sqref="A4"/>
    </sheetView>
  </sheetViews>
  <sheetFormatPr defaultRowHeight="14.25" x14ac:dyDescent="0.45"/>
  <cols>
    <col min="1" max="1" width="17" customWidth="1"/>
    <col min="2" max="3" width="25.86328125" customWidth="1"/>
    <col min="4" max="4" width="20.6640625" customWidth="1"/>
    <col min="5" max="5" width="19.796875" customWidth="1"/>
  </cols>
  <sheetData>
    <row r="1" spans="1:5" x14ac:dyDescent="0.45">
      <c r="A1" t="s">
        <v>6</v>
      </c>
    </row>
    <row r="3" spans="1:5" x14ac:dyDescent="0.45">
      <c r="A3" s="1" t="s">
        <v>7</v>
      </c>
      <c r="B3" s="1" t="s">
        <v>11</v>
      </c>
      <c r="C3" s="1" t="s">
        <v>12</v>
      </c>
      <c r="D3" s="1" t="s">
        <v>14</v>
      </c>
      <c r="E3" s="1" t="s">
        <v>13</v>
      </c>
    </row>
    <row r="4" spans="1:5" x14ac:dyDescent="0.45">
      <c r="A4" s="1">
        <v>1994</v>
      </c>
      <c r="B4" s="1">
        <v>0.32</v>
      </c>
      <c r="C4" s="1">
        <f>Table14[[#This Row],[Year]]*1.116-2224</f>
        <v>1.3040000000000873</v>
      </c>
      <c r="D4" s="1">
        <f>(Table14[[#This Row],[Subscribers (millions)]]-Table14[[#This Row],[Estimated Subscribers]])/Table14[[#This Row],[Subscribers (millions)]]</f>
        <v>-3.0750000000002724</v>
      </c>
      <c r="E4" s="1">
        <f>ABS(Table14[[#This Row],[Error Percentage (EP)]])</f>
        <v>3.0750000000002724</v>
      </c>
    </row>
    <row r="5" spans="1:5" x14ac:dyDescent="0.45">
      <c r="A5" s="1">
        <v>1995</v>
      </c>
      <c r="B5" s="1">
        <v>1.2</v>
      </c>
      <c r="C5" s="1">
        <f>Table14[[#This Row],[Year]]*1.116-2224</f>
        <v>2.4200000000000728</v>
      </c>
      <c r="D5" s="1">
        <f>(Table14[[#This Row],[Subscribers (millions)]]-Table14[[#This Row],[Estimated Subscribers]])/Table14[[#This Row],[Subscribers (millions)]]</f>
        <v>-1.0166666666667274</v>
      </c>
      <c r="E5" s="1">
        <f>ABS(Table14[[#This Row],[Error Percentage (EP)]])</f>
        <v>1.0166666666667274</v>
      </c>
    </row>
    <row r="6" spans="1:5" x14ac:dyDescent="0.45">
      <c r="A6" s="1">
        <v>1996</v>
      </c>
      <c r="B6" s="1">
        <v>2.2999999999999998</v>
      </c>
      <c r="C6" s="1">
        <f>Table14[[#This Row],[Year]]*1.116-2224</f>
        <v>3.5360000000000582</v>
      </c>
      <c r="D6" s="1">
        <f>(Table14[[#This Row],[Subscribers (millions)]]-Table14[[#This Row],[Estimated Subscribers]])/Table14[[#This Row],[Subscribers (millions)]]</f>
        <v>-0.53739130434785154</v>
      </c>
      <c r="E6" s="1">
        <f>ABS(Table14[[#This Row],[Error Percentage (EP)]])</f>
        <v>0.53739130434785154</v>
      </c>
    </row>
    <row r="7" spans="1:5" x14ac:dyDescent="0.45">
      <c r="A7" s="1">
        <v>1997</v>
      </c>
      <c r="B7" s="1">
        <v>3.3010000000000002</v>
      </c>
      <c r="C7" s="1">
        <f>Table14[[#This Row],[Year]]*1.116-2224</f>
        <v>4.6520000000000437</v>
      </c>
      <c r="D7" s="1">
        <f>(Table14[[#This Row],[Subscribers (millions)]]-Table14[[#This Row],[Estimated Subscribers]])/Table14[[#This Row],[Subscribers (millions)]]</f>
        <v>-0.40926991820661723</v>
      </c>
      <c r="E7" s="1">
        <f>ABS(Table14[[#This Row],[Error Percentage (EP)]])</f>
        <v>0.40926991820661723</v>
      </c>
    </row>
    <row r="8" spans="1:5" x14ac:dyDescent="0.45">
      <c r="A8" s="1">
        <v>1998</v>
      </c>
      <c r="B8" s="1">
        <v>4.4580000000000002</v>
      </c>
      <c r="C8" s="1">
        <f>Table14[[#This Row],[Year]]*1.116-2224</f>
        <v>5.7680000000000291</v>
      </c>
      <c r="D8" s="1">
        <f>(Table14[[#This Row],[Subscribers (millions)]]-Table14[[#This Row],[Estimated Subscribers]])/Table14[[#This Row],[Subscribers (millions)]]</f>
        <v>-0.29385374607447934</v>
      </c>
      <c r="E8" s="1">
        <f>ABS(Table14[[#This Row],[Error Percentage (EP)]])</f>
        <v>0.29385374607447934</v>
      </c>
    </row>
    <row r="9" spans="1:5" x14ac:dyDescent="0.45">
      <c r="A9" s="1">
        <v>1999</v>
      </c>
      <c r="B9" s="1">
        <v>6.6790000000000003</v>
      </c>
      <c r="C9" s="1">
        <f>Table14[[#This Row],[Year]]*1.116-2224</f>
        <v>6.8840000000000146</v>
      </c>
      <c r="D9" s="1">
        <f>(Table14[[#This Row],[Subscribers (millions)]]-Table14[[#This Row],[Estimated Subscribers]])/Table14[[#This Row],[Subscribers (millions)]]</f>
        <v>-3.0693217547539193E-2</v>
      </c>
      <c r="E9" s="1">
        <f>ABS(Table14[[#This Row],[Error Percentage (EP)]])</f>
        <v>3.0693217547539193E-2</v>
      </c>
    </row>
    <row r="10" spans="1:5" x14ac:dyDescent="0.45">
      <c r="A10" s="1">
        <v>2000</v>
      </c>
      <c r="B10" s="1">
        <v>9.5540000000000003</v>
      </c>
      <c r="C10" s="1">
        <f>Table14[[#This Row],[Year]]*1.116-2224</f>
        <v>8</v>
      </c>
      <c r="D10" s="1">
        <f>(Table14[[#This Row],[Subscribers (millions)]]-Table14[[#This Row],[Estimated Subscribers]])/Table14[[#This Row],[Subscribers (millions)]]</f>
        <v>0.16265438559765547</v>
      </c>
      <c r="E10" s="1">
        <f>ABS(Table14[[#This Row],[Error Percentage (EP)]])</f>
        <v>0.16265438559765547</v>
      </c>
    </row>
    <row r="11" spans="1:5" x14ac:dyDescent="0.45">
      <c r="A11" s="1">
        <v>2001</v>
      </c>
      <c r="B11" s="1">
        <v>10.218</v>
      </c>
      <c r="C11" s="1">
        <f>Table14[[#This Row],[Year]]*1.116-2224</f>
        <v>9.1159999999999854</v>
      </c>
      <c r="D11" s="1">
        <f>(Table14[[#This Row],[Subscribers (millions)]]-Table14[[#This Row],[Estimated Subscribers]])/Table14[[#This Row],[Subscribers (millions)]]</f>
        <v>0.10784889410843751</v>
      </c>
      <c r="E11" s="1">
        <f>ABS(Table14[[#This Row],[Error Percentage (EP)]])</f>
        <v>0.10784889410843751</v>
      </c>
    </row>
    <row r="12" spans="1:5" x14ac:dyDescent="0.45">
      <c r="A12" s="1">
        <v>2002</v>
      </c>
      <c r="B12" s="1">
        <v>11.180999999999999</v>
      </c>
      <c r="C12" s="1">
        <f>Table14[[#This Row],[Year]]*1.116-2224</f>
        <v>10.232000000000426</v>
      </c>
      <c r="D12" s="1">
        <f>(Table14[[#This Row],[Subscribers (millions)]]-Table14[[#This Row],[Estimated Subscribers]])/Table14[[#This Row],[Subscribers (millions)]]</f>
        <v>8.4876129147623075E-2</v>
      </c>
      <c r="E12" s="1">
        <f>ABS(Table14[[#This Row],[Error Percentage (EP)]])</f>
        <v>8.4876129147623075E-2</v>
      </c>
    </row>
    <row r="13" spans="1:5" x14ac:dyDescent="0.45">
      <c r="A13" s="1">
        <v>2003</v>
      </c>
      <c r="B13" s="1">
        <v>12.29</v>
      </c>
      <c r="C13" s="1">
        <f>Table14[[#This Row],[Year]]*1.116-2224</f>
        <v>11.348000000000411</v>
      </c>
      <c r="D13" s="1">
        <f>(Table14[[#This Row],[Subscribers (millions)]]-Table14[[#This Row],[Estimated Subscribers]])/Table14[[#This Row],[Subscribers (millions)]]</f>
        <v>7.6647681041463633E-2</v>
      </c>
      <c r="E13" s="1">
        <f>ABS(Table14[[#This Row],[Error Percentage (EP)]])</f>
        <v>7.6647681041463633E-2</v>
      </c>
    </row>
    <row r="14" spans="1:5" x14ac:dyDescent="0.45">
      <c r="A14" s="1">
        <v>2004</v>
      </c>
      <c r="B14" s="1">
        <v>13</v>
      </c>
      <c r="C14" s="1">
        <f>Table14[[#This Row],[Year]]*1.116-2224</f>
        <v>12.464000000000397</v>
      </c>
      <c r="D14" s="1">
        <f>(Table14[[#This Row],[Subscribers (millions)]]-Table14[[#This Row],[Estimated Subscribers]])/Table14[[#This Row],[Subscribers (millions)]]</f>
        <v>4.1230769230738727E-2</v>
      </c>
      <c r="E14" s="1">
        <f>ABS(Table14[[#This Row],[Error Percentage (EP)]])</f>
        <v>4.1230769230738727E-2</v>
      </c>
    </row>
    <row r="15" spans="1:5" x14ac:dyDescent="0.45">
      <c r="A15" s="1">
        <v>2005</v>
      </c>
      <c r="B15" s="1">
        <v>15</v>
      </c>
      <c r="C15" s="1">
        <f>Table14[[#This Row],[Year]]*1.116-2224</f>
        <v>13.580000000000382</v>
      </c>
      <c r="D15" s="1">
        <f>(Table14[[#This Row],[Subscribers (millions)]]-Table14[[#This Row],[Estimated Subscribers]])/Table14[[#This Row],[Subscribers (millions)]]</f>
        <v>9.4666666666641197E-2</v>
      </c>
      <c r="E15" s="1">
        <f>ABS(Table14[[#This Row],[Error Percentage (EP)]])</f>
        <v>9.4666666666641197E-2</v>
      </c>
    </row>
    <row r="16" spans="1:5" x14ac:dyDescent="0.45">
      <c r="A16" s="1">
        <v>2006</v>
      </c>
      <c r="B16" s="1">
        <v>15.95</v>
      </c>
      <c r="C16" s="1">
        <f>Table14[[#This Row],[Year]]*1.116-2224</f>
        <v>14.696000000000367</v>
      </c>
      <c r="D16" s="1">
        <f>(Table14[[#This Row],[Subscribers (millions)]]-Table14[[#This Row],[Estimated Subscribers]])/Table14[[#This Row],[Subscribers (millions)]]</f>
        <v>7.8620689655149331E-2</v>
      </c>
      <c r="E16" s="1">
        <f>ABS(Table14[[#This Row],[Error Percentage (EP)]])</f>
        <v>7.8620689655149331E-2</v>
      </c>
    </row>
    <row r="17" spans="1:6" x14ac:dyDescent="0.45">
      <c r="A17" s="1">
        <v>2007</v>
      </c>
      <c r="B17" s="1">
        <v>16.829999999999998</v>
      </c>
      <c r="C17" s="1">
        <f>Table14[[#This Row],[Year]]*1.116-2224</f>
        <v>15.812000000000353</v>
      </c>
      <c r="D17" s="1">
        <f>(Table14[[#This Row],[Subscribers (millions)]]-Table14[[#This Row],[Estimated Subscribers]])/Table14[[#This Row],[Subscribers (millions)]]</f>
        <v>6.0487225193086483E-2</v>
      </c>
      <c r="E17" s="1">
        <f>ABS(Table14[[#This Row],[Error Percentage (EP)]])</f>
        <v>6.0487225193086483E-2</v>
      </c>
    </row>
    <row r="18" spans="1:6" x14ac:dyDescent="0.45">
      <c r="A18" s="1">
        <v>2008</v>
      </c>
      <c r="B18" s="1">
        <v>17.62</v>
      </c>
      <c r="C18" s="1">
        <f>Table14[[#This Row],[Year]]*1.116-2224</f>
        <v>16.928000000000338</v>
      </c>
      <c r="D18" s="1">
        <f>(Table14[[#This Row],[Subscribers (millions)]]-Table14[[#This Row],[Estimated Subscribers]])/Table14[[#This Row],[Subscribers (millions)]]</f>
        <v>3.9273552780911616E-2</v>
      </c>
      <c r="E18" s="1">
        <f>ABS(Table14[[#This Row],[Error Percentage (EP)]])</f>
        <v>3.9273552780911616E-2</v>
      </c>
    </row>
    <row r="19" spans="1:6" x14ac:dyDescent="0.45">
      <c r="A19" s="1">
        <v>2009</v>
      </c>
      <c r="B19" s="1">
        <v>18.081</v>
      </c>
      <c r="C19" s="1">
        <f>Table14[[#This Row],[Year]]*1.116-2224</f>
        <v>18.044000000000324</v>
      </c>
      <c r="D19" s="1">
        <f>(Table14[[#This Row],[Subscribers (millions)]]-Table14[[#This Row],[Estimated Subscribers]])/Table14[[#This Row],[Subscribers (millions)]]</f>
        <v>2.046346994064252E-3</v>
      </c>
      <c r="E19" s="1">
        <f>ABS(Table14[[#This Row],[Error Percentage (EP)]])</f>
        <v>2.046346994064252E-3</v>
      </c>
    </row>
    <row r="20" spans="1:6" x14ac:dyDescent="0.45">
      <c r="A20" s="1">
        <v>2010</v>
      </c>
      <c r="B20" s="1">
        <v>19.2</v>
      </c>
      <c r="C20" s="1">
        <f>Table14[[#This Row],[Year]]*1.116-2224</f>
        <v>19.160000000000309</v>
      </c>
      <c r="D20" s="1">
        <f>(Table14[[#This Row],[Subscribers (millions)]]-Table14[[#This Row],[Estimated Subscribers]])/Table14[[#This Row],[Subscribers (millions)]]</f>
        <v>2.0833333333171908E-3</v>
      </c>
      <c r="E20" s="1">
        <f>ABS(Table14[[#This Row],[Error Percentage (EP)]])</f>
        <v>2.0833333333171908E-3</v>
      </c>
    </row>
    <row r="21" spans="1:6" x14ac:dyDescent="0.45">
      <c r="A21" s="1">
        <v>2012</v>
      </c>
      <c r="B21" s="1">
        <v>19.899999999999999</v>
      </c>
      <c r="C21" s="1">
        <f>Table14[[#This Row],[Year]]*1.116-2224</f>
        <v>21.39200000000028</v>
      </c>
      <c r="D21" s="1">
        <f>(Table14[[#This Row],[Subscribers (millions)]]-Table14[[#This Row],[Estimated Subscribers]])/Table14[[#This Row],[Subscribers (millions)]]</f>
        <v>-7.4974874371873446E-2</v>
      </c>
      <c r="E21" s="1">
        <f>ABS(Table14[[#This Row],[Error Percentage (EP)]])</f>
        <v>7.4974874371873446E-2</v>
      </c>
    </row>
    <row r="22" spans="1:6" x14ac:dyDescent="0.45">
      <c r="A22" s="1">
        <v>2014</v>
      </c>
      <c r="B22" s="1">
        <v>20.265000000000001</v>
      </c>
      <c r="C22" s="1">
        <f>Table14[[#This Row],[Year]]*1.116-2224</f>
        <v>23.624000000000251</v>
      </c>
      <c r="D22" s="1">
        <f>(Table14[[#This Row],[Subscribers (millions)]]-Table14[[#This Row],[Estimated Subscribers]])/Table14[[#This Row],[Subscribers (millions)]]</f>
        <v>-0.16575376264496672</v>
      </c>
      <c r="E22" s="1">
        <f>ABS(Table14[[#This Row],[Error Percentage (EP)]])</f>
        <v>0.16575376264496672</v>
      </c>
    </row>
    <row r="25" spans="1:6" x14ac:dyDescent="0.45">
      <c r="E25" t="s">
        <v>15</v>
      </c>
      <c r="F25">
        <f xml:space="preserve"> AVERAGE(Table14[Absolute EP (AEP)])</f>
        <v>0.33442311387417972</v>
      </c>
    </row>
    <row r="30" spans="1:6" x14ac:dyDescent="0.45">
      <c r="A30" t="s">
        <v>2</v>
      </c>
      <c r="B30">
        <v>1.1160000000000001</v>
      </c>
    </row>
    <row r="31" spans="1:6" x14ac:dyDescent="0.45">
      <c r="A31" t="s">
        <v>3</v>
      </c>
      <c r="B31">
        <v>-2224</v>
      </c>
    </row>
    <row r="33" spans="1:2" x14ac:dyDescent="0.45">
      <c r="A33" t="s">
        <v>9</v>
      </c>
      <c r="B33">
        <v>2015</v>
      </c>
    </row>
    <row r="34" spans="1:2" x14ac:dyDescent="0.45">
      <c r="A34" t="s">
        <v>10</v>
      </c>
      <c r="B34">
        <f xml:space="preserve"> B30*B33+B31</f>
        <v>24.740000000000236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2FCB-8018-4A3C-95FC-A9123583E5A3}">
  <dimension ref="A1:F34"/>
  <sheetViews>
    <sheetView tabSelected="1" zoomScale="115" zoomScaleNormal="115" workbookViewId="0">
      <selection activeCell="F25" sqref="F25"/>
    </sheetView>
  </sheetViews>
  <sheetFormatPr defaultRowHeight="14.25" x14ac:dyDescent="0.45"/>
  <cols>
    <col min="1" max="1" width="19" customWidth="1"/>
    <col min="2" max="3" width="25.86328125" customWidth="1"/>
    <col min="4" max="4" width="20.6640625" customWidth="1"/>
    <col min="5" max="5" width="19.796875" customWidth="1"/>
  </cols>
  <sheetData>
    <row r="1" spans="1:5" x14ac:dyDescent="0.45">
      <c r="A1" t="s">
        <v>6</v>
      </c>
    </row>
    <row r="3" spans="1:5" x14ac:dyDescent="0.45">
      <c r="A3" s="1" t="s">
        <v>16</v>
      </c>
      <c r="B3" s="1" t="s">
        <v>11</v>
      </c>
      <c r="C3" s="1" t="s">
        <v>12</v>
      </c>
      <c r="D3" s="1" t="s">
        <v>14</v>
      </c>
      <c r="E3" s="1" t="s">
        <v>13</v>
      </c>
    </row>
    <row r="4" spans="1:5" x14ac:dyDescent="0.45">
      <c r="A4" s="1">
        <v>0</v>
      </c>
      <c r="B4" s="1">
        <v>0.32</v>
      </c>
      <c r="C4" s="1">
        <f>Table145[[#This Row],[Year (Since 1994)]]*1.116+1.2194</f>
        <v>1.2194</v>
      </c>
      <c r="D4" s="1">
        <f>(Table145[[#This Row],[Subscribers (millions)]]-Table145[[#This Row],[Estimated Subscribers]])/Table145[[#This Row],[Subscribers (millions)]]</f>
        <v>-2.8106249999999999</v>
      </c>
      <c r="E4" s="1">
        <f>ABS(Table145[[#This Row],[Error Percentage (EP)]])</f>
        <v>2.8106249999999999</v>
      </c>
    </row>
    <row r="5" spans="1:5" x14ac:dyDescent="0.45">
      <c r="A5" s="1">
        <v>1</v>
      </c>
      <c r="B5" s="1">
        <v>1.2</v>
      </c>
      <c r="C5" s="1">
        <f>Table145[[#This Row],[Year (Since 1994)]]*1.116+1.2194</f>
        <v>2.3353999999999999</v>
      </c>
      <c r="D5" s="1">
        <f>(Table145[[#This Row],[Subscribers (millions)]]-Table145[[#This Row],[Estimated Subscribers]])/Table145[[#This Row],[Subscribers (millions)]]</f>
        <v>-0.94616666666666671</v>
      </c>
      <c r="E5" s="1">
        <f>ABS(Table145[[#This Row],[Error Percentage (EP)]])</f>
        <v>0.94616666666666671</v>
      </c>
    </row>
    <row r="6" spans="1:5" x14ac:dyDescent="0.45">
      <c r="A6" s="1">
        <v>2</v>
      </c>
      <c r="B6" s="1">
        <v>2.2999999999999998</v>
      </c>
      <c r="C6" s="1">
        <f>Table145[[#This Row],[Year (Since 1994)]]*1.116+1.2194</f>
        <v>3.4514000000000005</v>
      </c>
      <c r="D6" s="1">
        <f>(Table145[[#This Row],[Subscribers (millions)]]-Table145[[#This Row],[Estimated Subscribers]])/Table145[[#This Row],[Subscribers (millions)]]</f>
        <v>-0.50060869565217425</v>
      </c>
      <c r="E6" s="1">
        <f>ABS(Table145[[#This Row],[Error Percentage (EP)]])</f>
        <v>0.50060869565217425</v>
      </c>
    </row>
    <row r="7" spans="1:5" x14ac:dyDescent="0.45">
      <c r="A7" s="1">
        <v>3</v>
      </c>
      <c r="B7" s="1">
        <v>3.3010000000000002</v>
      </c>
      <c r="C7" s="1">
        <f>Table145[[#This Row],[Year (Since 1994)]]*1.116+1.2194</f>
        <v>4.5674000000000001</v>
      </c>
      <c r="D7" s="1">
        <f>(Table145[[#This Row],[Subscribers (millions)]]-Table145[[#This Row],[Estimated Subscribers]])/Table145[[#This Row],[Subscribers (millions)]]</f>
        <v>-0.38364132081187519</v>
      </c>
      <c r="E7" s="1">
        <f>ABS(Table145[[#This Row],[Error Percentage (EP)]])</f>
        <v>0.38364132081187519</v>
      </c>
    </row>
    <row r="8" spans="1:5" x14ac:dyDescent="0.45">
      <c r="A8" s="1">
        <v>4</v>
      </c>
      <c r="B8" s="1">
        <v>4.4580000000000002</v>
      </c>
      <c r="C8" s="1">
        <f>Table145[[#This Row],[Year (Since 1994)]]*1.116+1.2194</f>
        <v>5.6834000000000007</v>
      </c>
      <c r="D8" s="1">
        <f>(Table145[[#This Row],[Subscribers (millions)]]-Table145[[#This Row],[Estimated Subscribers]])/Table145[[#This Row],[Subscribers (millions)]]</f>
        <v>-0.27487662628981618</v>
      </c>
      <c r="E8" s="1">
        <f>ABS(Table145[[#This Row],[Error Percentage (EP)]])</f>
        <v>0.27487662628981618</v>
      </c>
    </row>
    <row r="9" spans="1:5" x14ac:dyDescent="0.45">
      <c r="A9" s="1">
        <v>5</v>
      </c>
      <c r="B9" s="1">
        <v>6.6790000000000003</v>
      </c>
      <c r="C9" s="1">
        <f>Table145[[#This Row],[Year (Since 1994)]]*1.116+1.2194</f>
        <v>6.7994000000000003</v>
      </c>
      <c r="D9" s="1">
        <f>(Table145[[#This Row],[Subscribers (millions)]]-Table145[[#This Row],[Estimated Subscribers]])/Table145[[#This Row],[Subscribers (millions)]]</f>
        <v>-1.8026650696212017E-2</v>
      </c>
      <c r="E9" s="1">
        <f>ABS(Table145[[#This Row],[Error Percentage (EP)]])</f>
        <v>1.8026650696212017E-2</v>
      </c>
    </row>
    <row r="10" spans="1:5" x14ac:dyDescent="0.45">
      <c r="A10" s="1">
        <v>6</v>
      </c>
      <c r="B10" s="1">
        <v>9.5540000000000003</v>
      </c>
      <c r="C10" s="1">
        <f>Table145[[#This Row],[Year (Since 1994)]]*1.116+1.2194</f>
        <v>7.9154000000000009</v>
      </c>
      <c r="D10" s="1">
        <f>(Table145[[#This Row],[Subscribers (millions)]]-Table145[[#This Row],[Estimated Subscribers]])/Table145[[#This Row],[Subscribers (millions)]]</f>
        <v>0.17150931546996015</v>
      </c>
      <c r="E10" s="1">
        <f>ABS(Table145[[#This Row],[Error Percentage (EP)]])</f>
        <v>0.17150931546996015</v>
      </c>
    </row>
    <row r="11" spans="1:5" x14ac:dyDescent="0.45">
      <c r="A11" s="1">
        <v>7</v>
      </c>
      <c r="B11" s="1">
        <v>10.218</v>
      </c>
      <c r="C11" s="1">
        <f>Table145[[#This Row],[Year (Since 1994)]]*1.116+1.2194</f>
        <v>9.0314000000000014</v>
      </c>
      <c r="D11" s="1">
        <f>(Table145[[#This Row],[Subscribers (millions)]]-Table145[[#This Row],[Estimated Subscribers]])/Table145[[#This Row],[Subscribers (millions)]]</f>
        <v>0.11612840086122515</v>
      </c>
      <c r="E11" s="1">
        <f>ABS(Table145[[#This Row],[Error Percentage (EP)]])</f>
        <v>0.11612840086122515</v>
      </c>
    </row>
    <row r="12" spans="1:5" x14ac:dyDescent="0.45">
      <c r="A12" s="1">
        <v>8</v>
      </c>
      <c r="B12" s="1">
        <v>11.180999999999999</v>
      </c>
      <c r="C12" s="1">
        <f>Table145[[#This Row],[Year (Since 1994)]]*1.116+1.2194</f>
        <v>10.147400000000001</v>
      </c>
      <c r="D12" s="1">
        <f>(Table145[[#This Row],[Subscribers (millions)]]-Table145[[#This Row],[Estimated Subscribers]])/Table145[[#This Row],[Subscribers (millions)]]</f>
        <v>9.2442536445756035E-2</v>
      </c>
      <c r="E12" s="1">
        <f>ABS(Table145[[#This Row],[Error Percentage (EP)]])</f>
        <v>9.2442536445756035E-2</v>
      </c>
    </row>
    <row r="13" spans="1:5" x14ac:dyDescent="0.45">
      <c r="A13" s="1">
        <v>9</v>
      </c>
      <c r="B13" s="1">
        <v>12.29</v>
      </c>
      <c r="C13" s="1">
        <f>Table145[[#This Row],[Year (Since 1994)]]*1.116+1.2194</f>
        <v>11.263400000000001</v>
      </c>
      <c r="D13" s="1">
        <f>(Table145[[#This Row],[Subscribers (millions)]]-Table145[[#This Row],[Estimated Subscribers]])/Table145[[#This Row],[Subscribers (millions)]]</f>
        <v>8.353132628152958E-2</v>
      </c>
      <c r="E13" s="1">
        <f>ABS(Table145[[#This Row],[Error Percentage (EP)]])</f>
        <v>8.353132628152958E-2</v>
      </c>
    </row>
    <row r="14" spans="1:5" x14ac:dyDescent="0.45">
      <c r="A14" s="1">
        <v>10</v>
      </c>
      <c r="B14" s="1">
        <v>13</v>
      </c>
      <c r="C14" s="1">
        <f>Table145[[#This Row],[Year (Since 1994)]]*1.116+1.2194</f>
        <v>12.3794</v>
      </c>
      <c r="D14" s="1">
        <f>(Table145[[#This Row],[Subscribers (millions)]]-Table145[[#This Row],[Estimated Subscribers]])/Table145[[#This Row],[Subscribers (millions)]]</f>
        <v>4.7738461538461507E-2</v>
      </c>
      <c r="E14" s="1">
        <f>ABS(Table145[[#This Row],[Error Percentage (EP)]])</f>
        <v>4.7738461538461507E-2</v>
      </c>
    </row>
    <row r="15" spans="1:5" x14ac:dyDescent="0.45">
      <c r="A15" s="1">
        <v>11</v>
      </c>
      <c r="B15" s="1">
        <v>15</v>
      </c>
      <c r="C15" s="1">
        <f>Table145[[#This Row],[Year (Since 1994)]]*1.116+1.2194</f>
        <v>13.495400000000002</v>
      </c>
      <c r="D15" s="1">
        <f>(Table145[[#This Row],[Subscribers (millions)]]-Table145[[#This Row],[Estimated Subscribers]])/Table145[[#This Row],[Subscribers (millions)]]</f>
        <v>0.10030666666666654</v>
      </c>
      <c r="E15" s="1">
        <f>ABS(Table145[[#This Row],[Error Percentage (EP)]])</f>
        <v>0.10030666666666654</v>
      </c>
    </row>
    <row r="16" spans="1:5" x14ac:dyDescent="0.45">
      <c r="A16" s="1">
        <v>12</v>
      </c>
      <c r="B16" s="1">
        <v>15.95</v>
      </c>
      <c r="C16" s="1">
        <f>Table145[[#This Row],[Year (Since 1994)]]*1.116+1.2194</f>
        <v>14.611400000000001</v>
      </c>
      <c r="D16" s="1">
        <f>(Table145[[#This Row],[Subscribers (millions)]]-Table145[[#This Row],[Estimated Subscribers]])/Table145[[#This Row],[Subscribers (millions)]]</f>
        <v>8.3924764890282E-2</v>
      </c>
      <c r="E16" s="1">
        <f>ABS(Table145[[#This Row],[Error Percentage (EP)]])</f>
        <v>8.3924764890282E-2</v>
      </c>
    </row>
    <row r="17" spans="1:6" x14ac:dyDescent="0.45">
      <c r="A17" s="1">
        <v>13</v>
      </c>
      <c r="B17" s="1">
        <v>16.829999999999998</v>
      </c>
      <c r="C17" s="1">
        <f>Table145[[#This Row],[Year (Since 1994)]]*1.116+1.2194</f>
        <v>15.727400000000001</v>
      </c>
      <c r="D17" s="1">
        <f>(Table145[[#This Row],[Subscribers (millions)]]-Table145[[#This Row],[Estimated Subscribers]])/Table145[[#This Row],[Subscribers (millions)]]</f>
        <v>6.5513963161021815E-2</v>
      </c>
      <c r="E17" s="1">
        <f>ABS(Table145[[#This Row],[Error Percentage (EP)]])</f>
        <v>6.5513963161021815E-2</v>
      </c>
    </row>
    <row r="18" spans="1:6" x14ac:dyDescent="0.45">
      <c r="A18" s="1">
        <v>14</v>
      </c>
      <c r="B18" s="1">
        <v>17.62</v>
      </c>
      <c r="C18" s="1">
        <f>Table145[[#This Row],[Year (Since 1994)]]*1.116+1.2194</f>
        <v>16.843400000000003</v>
      </c>
      <c r="D18" s="1">
        <f>(Table145[[#This Row],[Subscribers (millions)]]-Table145[[#This Row],[Estimated Subscribers]])/Table145[[#This Row],[Subscribers (millions)]]</f>
        <v>4.4074914869466422E-2</v>
      </c>
      <c r="E18" s="1">
        <f>ABS(Table145[[#This Row],[Error Percentage (EP)]])</f>
        <v>4.4074914869466422E-2</v>
      </c>
    </row>
    <row r="19" spans="1:6" x14ac:dyDescent="0.45">
      <c r="A19" s="1">
        <v>15</v>
      </c>
      <c r="B19" s="1">
        <v>18.081</v>
      </c>
      <c r="C19" s="1">
        <f>Table145[[#This Row],[Year (Since 1994)]]*1.116+1.2194</f>
        <v>17.959400000000002</v>
      </c>
      <c r="D19" s="1">
        <f>(Table145[[#This Row],[Subscribers (millions)]]-Table145[[#This Row],[Estimated Subscribers]])/Table145[[#This Row],[Subscribers (millions)]]</f>
        <v>6.7252917427131943E-3</v>
      </c>
      <c r="E19" s="1">
        <f>ABS(Table145[[#This Row],[Error Percentage (EP)]])</f>
        <v>6.7252917427131943E-3</v>
      </c>
    </row>
    <row r="20" spans="1:6" x14ac:dyDescent="0.45">
      <c r="A20" s="1">
        <v>16</v>
      </c>
      <c r="B20" s="1">
        <v>19.2</v>
      </c>
      <c r="C20" s="1">
        <f>Table145[[#This Row],[Year (Since 1994)]]*1.116+1.2194</f>
        <v>19.075400000000002</v>
      </c>
      <c r="D20" s="1">
        <f>(Table145[[#This Row],[Subscribers (millions)]]-Table145[[#This Row],[Estimated Subscribers]])/Table145[[#This Row],[Subscribers (millions)]]</f>
        <v>6.4895833333331971E-3</v>
      </c>
      <c r="E20" s="1">
        <f>ABS(Table145[[#This Row],[Error Percentage (EP)]])</f>
        <v>6.4895833333331971E-3</v>
      </c>
    </row>
    <row r="21" spans="1:6" x14ac:dyDescent="0.45">
      <c r="A21" s="1">
        <v>18</v>
      </c>
      <c r="B21" s="1">
        <v>19.899999999999999</v>
      </c>
      <c r="C21" s="1">
        <f>Table145[[#This Row],[Year (Since 1994)]]*1.116+1.2194</f>
        <v>21.307400000000001</v>
      </c>
      <c r="D21" s="1">
        <f>(Table145[[#This Row],[Subscribers (millions)]]-Table145[[#This Row],[Estimated Subscribers]])/Table145[[#This Row],[Subscribers (millions)]]</f>
        <v>-7.0723618090452398E-2</v>
      </c>
      <c r="E21" s="1">
        <f>ABS(Table145[[#This Row],[Error Percentage (EP)]])</f>
        <v>7.0723618090452398E-2</v>
      </c>
    </row>
    <row r="22" spans="1:6" x14ac:dyDescent="0.45">
      <c r="A22" s="1">
        <v>20</v>
      </c>
      <c r="B22" s="1">
        <v>20.265000000000001</v>
      </c>
      <c r="C22" s="1">
        <f>Table145[[#This Row],[Year (Since 1994)]]*1.116+1.2194</f>
        <v>23.539400000000001</v>
      </c>
      <c r="D22" s="1">
        <f>(Table145[[#This Row],[Subscribers (millions)]]-Table145[[#This Row],[Estimated Subscribers]])/Table145[[#This Row],[Subscribers (millions)]]</f>
        <v>-0.16157907722674561</v>
      </c>
      <c r="E22" s="1">
        <f>ABS(Table145[[#This Row],[Error Percentage (EP)]])</f>
        <v>0.16157907722674561</v>
      </c>
    </row>
    <row r="25" spans="1:6" x14ac:dyDescent="0.45">
      <c r="E25" t="s">
        <v>15</v>
      </c>
      <c r="F25">
        <f xml:space="preserve"> AVERAGE(Table145[Absolute EP (AEP)])</f>
        <v>0.31498067793128204</v>
      </c>
    </row>
    <row r="30" spans="1:6" x14ac:dyDescent="0.45">
      <c r="A30" t="s">
        <v>2</v>
      </c>
      <c r="B30">
        <v>1.1160000000000001</v>
      </c>
    </row>
    <row r="31" spans="1:6" x14ac:dyDescent="0.45">
      <c r="A31" t="s">
        <v>3</v>
      </c>
      <c r="B31">
        <v>1.2194</v>
      </c>
    </row>
    <row r="33" spans="1:2" x14ac:dyDescent="0.45">
      <c r="A33" t="s">
        <v>9</v>
      </c>
      <c r="B33">
        <v>21</v>
      </c>
    </row>
    <row r="34" spans="1:2" x14ac:dyDescent="0.45">
      <c r="A34" t="s">
        <v>10</v>
      </c>
      <c r="B34">
        <f xml:space="preserve"> B30*B33+B31</f>
        <v>24.655400000000004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DirectTV</vt:lpstr>
      <vt:lpstr>DirectTV (2)</vt:lpstr>
      <vt:lpstr>DirectTV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Nguyen</dc:creator>
  <cp:lastModifiedBy>Son Nguyen</cp:lastModifiedBy>
  <dcterms:created xsi:type="dcterms:W3CDTF">2025-02-06T21:02:48Z</dcterms:created>
  <dcterms:modified xsi:type="dcterms:W3CDTF">2025-02-12T00:37:35Z</dcterms:modified>
</cp:coreProperties>
</file>