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ownloads\"/>
    </mc:Choice>
  </mc:AlternateContent>
  <xr:revisionPtr revIDLastSave="0" documentId="13_ncr:1_{DDDF6A29-5E49-43BD-9385-9F24992193EA}" xr6:coauthVersionLast="47" xr6:coauthVersionMax="47" xr10:uidLastSave="{00000000-0000-0000-0000-000000000000}"/>
  <bookViews>
    <workbookView xWindow="-108" yWindow="-108" windowWidth="30936" windowHeight="17496" xr2:uid="{F8009D46-4695-4B65-B539-BA7B69146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28" i="1"/>
  <c r="D28" i="1" s="1"/>
  <c r="C29" i="1"/>
  <c r="D29" i="1" s="1"/>
  <c r="C30" i="1"/>
  <c r="C31" i="1"/>
  <c r="C32" i="1"/>
  <c r="D32" i="1" s="1"/>
  <c r="C14" i="1"/>
  <c r="C15" i="1"/>
  <c r="C16" i="1"/>
  <c r="C17" i="1"/>
  <c r="C18" i="1"/>
  <c r="D30" i="1"/>
  <c r="D31" i="1"/>
  <c r="D14" i="1"/>
  <c r="D15" i="1"/>
  <c r="D16" i="1"/>
  <c r="D17" i="1"/>
  <c r="D18" i="1"/>
  <c r="E20" i="1" l="1"/>
  <c r="E34" i="1"/>
</calcChain>
</file>

<file path=xl/sharedStrings.xml><?xml version="1.0" encoding="utf-8"?>
<sst xmlns="http://schemas.openxmlformats.org/spreadsheetml/2006/main" count="17" uniqueCount="10">
  <si>
    <t>Year</t>
  </si>
  <si>
    <t>Pop</t>
  </si>
  <si>
    <t>Change the year to since 2012</t>
  </si>
  <si>
    <t>Estimated Pop</t>
  </si>
  <si>
    <t>Absolute Error Percentage</t>
  </si>
  <si>
    <t>MAPE</t>
  </si>
  <si>
    <t>Exponential Model</t>
  </si>
  <si>
    <t>Linear  Model</t>
  </si>
  <si>
    <t xml:space="preserve">Since the MAPE of the exponential model is smaller, the exponential model is the better model. </t>
  </si>
  <si>
    <t>To predict the pop. of 2017, we plug in x = 5, into the exponential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</si>
</sst>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4108267716535432E-2"/>
                  <c:y val="-0.20179060950714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1.5</c:v>
                </c:pt>
                <c:pt idx="2">
                  <c:v>2.2000000000000002</c:v>
                </c:pt>
                <c:pt idx="3">
                  <c:v>3.3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B-446E-981B-32598F22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96863"/>
        <c:axId val="1913700703"/>
      </c:scatterChart>
      <c:valAx>
        <c:axId val="19136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00703"/>
        <c:crosses val="autoZero"/>
        <c:crossBetween val="midCat"/>
      </c:valAx>
      <c:valAx>
        <c:axId val="19137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9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178477690288718E-5"/>
                  <c:y val="-0.2309765966754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1.5</c:v>
                </c:pt>
                <c:pt idx="2">
                  <c:v>2.2000000000000002</c:v>
                </c:pt>
                <c:pt idx="3">
                  <c:v>3.3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8-45F5-893A-98047E34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21135"/>
        <c:axId val="1956221615"/>
      </c:scatterChart>
      <c:valAx>
        <c:axId val="19562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21615"/>
        <c:crosses val="autoZero"/>
        <c:crossBetween val="midCat"/>
      </c:valAx>
      <c:valAx>
        <c:axId val="19562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5403</xdr:colOff>
      <xdr:row>4</xdr:row>
      <xdr:rowOff>38909</xdr:rowOff>
    </xdr:from>
    <xdr:to>
      <xdr:col>12</xdr:col>
      <xdr:colOff>302637</xdr:colOff>
      <xdr:row>18</xdr:row>
      <xdr:rowOff>139428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2165B-6D17-6A26-C70E-69940B23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308042</xdr:colOff>
      <xdr:row>24</xdr:row>
      <xdr:rowOff>38910</xdr:rowOff>
    </xdr:from>
    <xdr:to>
      <xdr:col>12</xdr:col>
      <xdr:colOff>605276</xdr:colOff>
      <xdr:row>39</xdr:row>
      <xdr:rowOff>25940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405C9-45FA-9EF9-719C-EF282D9C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BE8A6-F141-40D6-9EBA-16A8B7AABCBA}" name="Table1" displayName="Table1" ref="A13:D18" totalsRowShown="0" headerRowDxfId="12" dataDxfId="11">
  <autoFilter ref="A13:D18" xr:uid="{EF9BE8A6-F141-40D6-9EBA-16A8B7AABCBA}"/>
  <tableColumns count="4">
    <tableColumn id="1" xr3:uid="{3313224D-65A6-4C56-92C1-8E4CE50FDF7F}" name="Year" dataDxfId="5"/>
    <tableColumn id="2" xr3:uid="{1648E38D-10C9-4EB9-896E-86C3CFA1FD8E}" name="Pop" dataDxfId="4"/>
    <tableColumn id="3" xr3:uid="{11E3D69C-3E6D-4AC4-A6C8-4AB2A66ECF58}" name="Estimated Pop" dataDxfId="3">
      <calculatedColumnFormula xml:space="preserve"> 1.0485*EXP(1)^(0.3895*Table1[[#This Row],[Year]])</calculatedColumnFormula>
    </tableColumn>
    <tableColumn id="4" xr3:uid="{BC80BFAB-A0AC-44FF-9CFC-70B6777F80EC}" name="Absolute Error Percentage" dataDxfId="10">
      <calculatedColumnFormula xml:space="preserve"> ABS((Table1[[#This Row],[Estimated Pop]]-Table1[[#This Row],[Pop]])/Table1[[#This Row],[Pop]])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E4A27-5835-42FE-AE63-0429D6B2346B}" name="Table2" displayName="Table2" ref="A27:D32" totalsRowShown="0" headerRowDxfId="9" dataDxfId="8" tableBorderDxfId="7">
  <autoFilter ref="A27:D32" xr:uid="{A8AE4A27-5835-42FE-AE63-0429D6B2346B}"/>
  <tableColumns count="4">
    <tableColumn id="1" xr3:uid="{920F6255-8EFB-4A4B-A1DE-E1D3191DFFDC}" name="Year" dataDxfId="2"/>
    <tableColumn id="2" xr3:uid="{ABC95E8A-8ABD-4846-B0EA-1B05251E6172}" name="Pop" dataDxfId="1"/>
    <tableColumn id="3" xr3:uid="{152B7961-FC72-4C4F-B915-257A62625215}" name="Estimated Pop" dataDxfId="0">
      <calculatedColumnFormula>1*Table2[[#This Row],[Year]]+0.66</calculatedColumnFormula>
    </tableColumn>
    <tableColumn id="4" xr3:uid="{890FE224-F16A-43DE-92BC-C06267089E19}" name="Absolute Error Percentage" dataDxfId="6">
      <calculatedColumnFormula xml:space="preserve"> ABS((Table2[[#This Row],[Estimated Pop]]-Table2[[#This Row],[Pop]])/Table2[[#This Row],[Pop]])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DB40-EEB6-4A08-9053-44EEAE87BEED}">
  <dimension ref="A1:E42"/>
  <sheetViews>
    <sheetView tabSelected="1" topLeftCell="A16" zoomScale="141" workbookViewId="0">
      <selection activeCell="E42" sqref="E42"/>
    </sheetView>
  </sheetViews>
  <sheetFormatPr defaultRowHeight="14.4" x14ac:dyDescent="0.3"/>
  <cols>
    <col min="1" max="1" width="12.21875" customWidth="1"/>
    <col min="2" max="2" width="11.21875" customWidth="1"/>
    <col min="3" max="3" width="19.21875" customWidth="1"/>
    <col min="4" max="4" width="27.664062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2012</v>
      </c>
      <c r="B2">
        <v>1.1000000000000001</v>
      </c>
    </row>
    <row r="3" spans="1:4" x14ac:dyDescent="0.3">
      <c r="A3">
        <v>2013</v>
      </c>
      <c r="B3">
        <v>1.5</v>
      </c>
    </row>
    <row r="4" spans="1:4" x14ac:dyDescent="0.3">
      <c r="A4">
        <v>2014</v>
      </c>
      <c r="B4">
        <v>2.2000000000000002</v>
      </c>
    </row>
    <row r="5" spans="1:4" x14ac:dyDescent="0.3">
      <c r="A5">
        <v>2015</v>
      </c>
      <c r="B5">
        <v>3.3</v>
      </c>
    </row>
    <row r="6" spans="1:4" x14ac:dyDescent="0.3">
      <c r="A6">
        <v>2016</v>
      </c>
      <c r="B6">
        <v>5.2</v>
      </c>
    </row>
    <row r="9" spans="1:4" ht="19.8" x14ac:dyDescent="0.4">
      <c r="A9" s="2" t="s">
        <v>6</v>
      </c>
    </row>
    <row r="11" spans="1:4" x14ac:dyDescent="0.3">
      <c r="A11" t="s">
        <v>2</v>
      </c>
    </row>
    <row r="13" spans="1:4" x14ac:dyDescent="0.3">
      <c r="A13" s="1" t="s">
        <v>0</v>
      </c>
      <c r="B13" s="1" t="s">
        <v>1</v>
      </c>
      <c r="C13" s="1" t="s">
        <v>3</v>
      </c>
      <c r="D13" s="1" t="s">
        <v>4</v>
      </c>
    </row>
    <row r="14" spans="1:4" x14ac:dyDescent="0.3">
      <c r="A14" s="1">
        <v>0</v>
      </c>
      <c r="B14" s="1">
        <v>1.1000000000000001</v>
      </c>
      <c r="C14" s="1">
        <f xml:space="preserve"> 1.0485*EXP(1)^(0.3895*Table1[[#This Row],[Year]])</f>
        <v>1.0485</v>
      </c>
      <c r="D14" s="1">
        <f xml:space="preserve"> ABS((Table1[[#This Row],[Estimated Pop]]-Table1[[#This Row],[Pop]])/Table1[[#This Row],[Pop]])</f>
        <v>4.6818181818181905E-2</v>
      </c>
    </row>
    <row r="15" spans="1:4" x14ac:dyDescent="0.3">
      <c r="A15" s="1">
        <v>1</v>
      </c>
      <c r="B15" s="1">
        <v>1.5</v>
      </c>
      <c r="C15" s="1">
        <f xml:space="preserve"> 1.0485*EXP(1)^(0.3895*Table1[[#This Row],[Year]])</f>
        <v>1.5478402487492944</v>
      </c>
      <c r="D15" s="1">
        <f xml:space="preserve"> ABS((Table1[[#This Row],[Estimated Pop]]-Table1[[#This Row],[Pop]])/Table1[[#This Row],[Pop]])</f>
        <v>3.189349916619625E-2</v>
      </c>
    </row>
    <row r="16" spans="1:4" x14ac:dyDescent="0.3">
      <c r="A16" s="1">
        <v>2</v>
      </c>
      <c r="B16" s="1">
        <v>2.2000000000000002</v>
      </c>
      <c r="C16" s="1">
        <f xml:space="preserve"> 1.0485*EXP(1)^(0.3895*Table1[[#This Row],[Year]])</f>
        <v>2.2849875399602073</v>
      </c>
      <c r="D16" s="1">
        <f xml:space="preserve"> ABS((Table1[[#This Row],[Estimated Pop]]-Table1[[#This Row],[Pop]])/Table1[[#This Row],[Pop]])</f>
        <v>3.8630699981912334E-2</v>
      </c>
    </row>
    <row r="17" spans="1:5" x14ac:dyDescent="0.3">
      <c r="A17" s="1">
        <v>3</v>
      </c>
      <c r="B17" s="1">
        <v>3.3</v>
      </c>
      <c r="C17" s="1">
        <f xml:space="preserve"> 1.0485*EXP(1)^(0.3895*Table1[[#This Row],[Year]])</f>
        <v>3.3731956912170196</v>
      </c>
      <c r="D17" s="1">
        <f xml:space="preserve"> ABS((Table1[[#This Row],[Estimated Pop]]-Table1[[#This Row],[Pop]])/Table1[[#This Row],[Pop]])</f>
        <v>2.2180512490005983E-2</v>
      </c>
    </row>
    <row r="18" spans="1:5" x14ac:dyDescent="0.3">
      <c r="A18" s="1">
        <v>4</v>
      </c>
      <c r="B18" s="1">
        <v>5.2</v>
      </c>
      <c r="C18" s="1">
        <f xml:space="preserve"> 1.0485*EXP(1)^(0.3895*Table1[[#This Row],[Year]])</f>
        <v>4.9796547999746297</v>
      </c>
      <c r="D18" s="1">
        <f xml:space="preserve"> ABS((Table1[[#This Row],[Estimated Pop]]-Table1[[#This Row],[Pop]])/Table1[[#This Row],[Pop]])</f>
        <v>4.2374076927955862E-2</v>
      </c>
    </row>
    <row r="20" spans="1:5" x14ac:dyDescent="0.3">
      <c r="D20" t="s">
        <v>5</v>
      </c>
      <c r="E20">
        <f xml:space="preserve"> AVERAGE(Table1[Absolute Error Percentage])</f>
        <v>3.6379394076850466E-2</v>
      </c>
    </row>
    <row r="24" spans="1:5" ht="19.8" x14ac:dyDescent="0.4">
      <c r="A24" s="2" t="s">
        <v>7</v>
      </c>
    </row>
    <row r="27" spans="1:5" x14ac:dyDescent="0.3">
      <c r="A27" s="3" t="s">
        <v>0</v>
      </c>
      <c r="B27" s="3" t="s">
        <v>1</v>
      </c>
      <c r="C27" s="1" t="s">
        <v>3</v>
      </c>
      <c r="D27" s="1" t="s">
        <v>4</v>
      </c>
    </row>
    <row r="28" spans="1:5" x14ac:dyDescent="0.3">
      <c r="A28" s="1">
        <v>0</v>
      </c>
      <c r="B28" s="1">
        <v>1.1000000000000001</v>
      </c>
      <c r="C28" s="1">
        <f>1*Table2[[#This Row],[Year]]+0.66</f>
        <v>0.66</v>
      </c>
      <c r="D28" s="1">
        <f xml:space="preserve"> ABS((Table2[[#This Row],[Estimated Pop]]-Table2[[#This Row],[Pop]])/Table2[[#This Row],[Pop]])</f>
        <v>0.4</v>
      </c>
    </row>
    <row r="29" spans="1:5" x14ac:dyDescent="0.3">
      <c r="A29" s="1">
        <v>1</v>
      </c>
      <c r="B29" s="1">
        <v>1.5</v>
      </c>
      <c r="C29" s="1">
        <f>1*Table2[[#This Row],[Year]]+0.66</f>
        <v>1.6600000000000001</v>
      </c>
      <c r="D29" s="1">
        <f xml:space="preserve"> ABS((Table2[[#This Row],[Estimated Pop]]-Table2[[#This Row],[Pop]])/Table2[[#This Row],[Pop]])</f>
        <v>0.10666666666666676</v>
      </c>
    </row>
    <row r="30" spans="1:5" x14ac:dyDescent="0.3">
      <c r="A30" s="1">
        <v>2</v>
      </c>
      <c r="B30" s="1">
        <v>2.2000000000000002</v>
      </c>
      <c r="C30" s="1">
        <f>1*Table2[[#This Row],[Year]]+0.66</f>
        <v>2.66</v>
      </c>
      <c r="D30" s="1">
        <f xml:space="preserve"> ABS((Table2[[#This Row],[Estimated Pop]]-Table2[[#This Row],[Pop]])/Table2[[#This Row],[Pop]])</f>
        <v>0.20909090909090905</v>
      </c>
    </row>
    <row r="31" spans="1:5" x14ac:dyDescent="0.3">
      <c r="A31" s="1">
        <v>3</v>
      </c>
      <c r="B31" s="1">
        <v>3.3</v>
      </c>
      <c r="C31" s="1">
        <f>1*Table2[[#This Row],[Year]]+0.66</f>
        <v>3.66</v>
      </c>
      <c r="D31" s="1">
        <f xml:space="preserve"> ABS((Table2[[#This Row],[Estimated Pop]]-Table2[[#This Row],[Pop]])/Table2[[#This Row],[Pop]])</f>
        <v>0.1090909090909092</v>
      </c>
    </row>
    <row r="32" spans="1:5" x14ac:dyDescent="0.3">
      <c r="A32" s="1">
        <v>4</v>
      </c>
      <c r="B32" s="1">
        <v>5.2</v>
      </c>
      <c r="C32" s="1">
        <f>1*Table2[[#This Row],[Year]]+0.66</f>
        <v>4.66</v>
      </c>
      <c r="D32" s="1">
        <f xml:space="preserve"> ABS((Table2[[#This Row],[Estimated Pop]]-Table2[[#This Row],[Pop]])/Table2[[#This Row],[Pop]])</f>
        <v>0.10384615384615385</v>
      </c>
    </row>
    <row r="34" spans="1:5" x14ac:dyDescent="0.3">
      <c r="D34" t="s">
        <v>5</v>
      </c>
      <c r="E34">
        <f>AVERAGE(Table2[Absolute Error Percentage])</f>
        <v>0.18573892773892778</v>
      </c>
    </row>
    <row r="40" spans="1:5" x14ac:dyDescent="0.3">
      <c r="A40" t="s">
        <v>8</v>
      </c>
    </row>
    <row r="42" spans="1:5" x14ac:dyDescent="0.3">
      <c r="A42" t="s">
        <v>9</v>
      </c>
      <c r="E42">
        <f xml:space="preserve"> 1.0485*EXP(1)^(0.3895*5)</f>
        <v>7.3511779916817819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2025-03-18T20:52:07Z</dcterms:created>
  <dcterms:modified xsi:type="dcterms:W3CDTF">2025-05-04T04:06:59Z</dcterms:modified>
</cp:coreProperties>
</file>