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nguyen4\Dropbox\git\math110\class1\"/>
    </mc:Choice>
  </mc:AlternateContent>
  <xr:revisionPtr revIDLastSave="0" documentId="8_{36ACFDF3-6764-4722-B973-AD4DE9B6FBDA}" xr6:coauthVersionLast="47" xr6:coauthVersionMax="47" xr10:uidLastSave="{00000000-0000-0000-0000-000000000000}"/>
  <bookViews>
    <workbookView xWindow="-96" yWindow="-96" windowWidth="23232" windowHeight="14592" xr2:uid="{F8009D46-4695-4B65-B539-BA7B69146E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1" l="1"/>
  <c r="C28" i="1"/>
  <c r="D28" i="1" s="1"/>
  <c r="C29" i="1"/>
  <c r="D29" i="1" s="1"/>
  <c r="C30" i="1"/>
  <c r="D30" i="1" s="1"/>
  <c r="C31" i="1"/>
  <c r="D31" i="1" s="1"/>
  <c r="C32" i="1"/>
  <c r="D32" i="1" s="1"/>
  <c r="C14" i="1"/>
  <c r="D14" i="1" s="1"/>
  <c r="C15" i="1"/>
  <c r="D15" i="1" s="1"/>
  <c r="C16" i="1"/>
  <c r="D16" i="1" s="1"/>
  <c r="C17" i="1"/>
  <c r="D17" i="1" s="1"/>
  <c r="C18" i="1"/>
  <c r="D18" i="1" s="1"/>
  <c r="E20" i="1" l="1"/>
  <c r="E34" i="1"/>
</calcChain>
</file>

<file path=xl/sharedStrings.xml><?xml version="1.0" encoding="utf-8"?>
<sst xmlns="http://schemas.openxmlformats.org/spreadsheetml/2006/main" count="17" uniqueCount="10">
  <si>
    <t>Year</t>
  </si>
  <si>
    <t>Pop</t>
  </si>
  <si>
    <t>Change the year to since 2012</t>
  </si>
  <si>
    <t>Estimated Pop</t>
  </si>
  <si>
    <t>Absolute Error Percentage</t>
  </si>
  <si>
    <t>MAPE</t>
  </si>
  <si>
    <t>Exponential Model</t>
  </si>
  <si>
    <t>Linear  Model</t>
  </si>
  <si>
    <t xml:space="preserve">Since the MAPE of the exponential model is smaller, the exponential model is the better model. </t>
  </si>
  <si>
    <t>To predict the pop. of 2017, we plug in x = 5, into the exponential equation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</si>
</sst>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5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3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13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Pop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6.4913823272090984E-2"/>
                  <c:y val="-0.2484066054243219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500" baseline="0"/>
                      <a:t>y = 0.9791e</a:t>
                    </a:r>
                    <a:r>
                      <a:rPr lang="en-US" sz="1500" baseline="30000"/>
                      <a:t>0.3912x</a:t>
                    </a:r>
                    <a:endParaRPr lang="en-US" sz="15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Sheet1!$A$14:$A$18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Sheet1!$B$14:$B$18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CE-4A91-921F-D5460C39DB34}"/>
            </c:ext>
          </c:extLst>
        </c:ser>
        <c:ser>
          <c:idx val="1"/>
          <c:order val="1"/>
          <c:tx>
            <c:strRef>
              <c:f>Sheet1!$C$13</c:f>
              <c:strCache>
                <c:ptCount val="1"/>
                <c:pt idx="0">
                  <c:v>Estimated Pop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Sheet1!$A$14:$A$18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Sheet1!$C$14:$C$18</c:f>
              <c:numCache>
                <c:formatCode>General</c:formatCode>
                <c:ptCount val="5"/>
                <c:pt idx="0">
                  <c:v>0.97899999999999998</c:v>
                </c:pt>
                <c:pt idx="1">
                  <c:v>1.447700395758545</c:v>
                </c:pt>
                <c:pt idx="2">
                  <c:v>2.1407930907859529</c:v>
                </c:pt>
                <c:pt idx="3">
                  <c:v>3.165706848588338</c:v>
                </c:pt>
                <c:pt idx="4">
                  <c:v>4.6813024081275518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CE-4A91-921F-D5460C39DB34}"/>
            </c:ext>
          </c:extLst>
        </c:ser>
        <c:ser>
          <c:idx val="2"/>
          <c:order val="2"/>
          <c:tx>
            <c:strRef>
              <c:f>Sheet1!$D$13</c:f>
              <c:strCache>
                <c:ptCount val="1"/>
                <c:pt idx="0">
                  <c:v>Absolute Error Percentage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Sheet1!$A$14:$A$18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Sheet1!$D$14:$D$18</c:f>
              <c:numCache>
                <c:formatCode>General</c:formatCode>
                <c:ptCount val="5"/>
                <c:pt idx="0">
                  <c:v>2.1000000000000019E-2</c:v>
                </c:pt>
                <c:pt idx="1">
                  <c:v>3.4866402827636644E-2</c:v>
                </c:pt>
                <c:pt idx="2">
                  <c:v>7.0396545392976462E-2</c:v>
                </c:pt>
                <c:pt idx="3">
                  <c:v>5.5235616196112648E-2</c:v>
                </c:pt>
                <c:pt idx="4">
                  <c:v>6.3739518374489629E-2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CE-4A91-921F-D5460C39D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25968"/>
        <c:axId val="144726448"/>
      </c:scatterChart>
      <c:valAx>
        <c:axId val="14472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26448"/>
        <c:crosses val="autoZero"/>
        <c:crossBetween val="midCat"/>
      </c:valAx>
      <c:valAx>
        <c:axId val="14472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2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Pop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9663823272090989E-2"/>
                  <c:y val="-0.2823126275882181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500" baseline="0"/>
                      <a:t>y = 0.95x + 0.6</a:t>
                    </a:r>
                    <a:endParaRPr lang="en-US" sz="15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Sheet1!$A$28:$A$33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Sheet1!$B$28:$B$33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A8-41D7-B448-B0BBA88EA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250368"/>
        <c:axId val="307242688"/>
      </c:scatterChart>
      <c:valAx>
        <c:axId val="30725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242688"/>
        <c:crosses val="autoZero"/>
        <c:crossBetween val="midCat"/>
      </c:valAx>
      <c:valAx>
        <c:axId val="30724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25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470866</xdr:colOff>
      <xdr:row>2</xdr:row>
      <xdr:rowOff>177653</xdr:rowOff>
    </xdr:from>
    <xdr:to>
      <xdr:col>13</xdr:col>
      <xdr:colOff>164806</xdr:colOff>
      <xdr:row>17</xdr:row>
      <xdr:rowOff>177654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B923A-B54D-2B21-DEE9-69114BB3A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318807</xdr:colOff>
      <xdr:row>21</xdr:row>
      <xdr:rowOff>107848</xdr:rowOff>
    </xdr:from>
    <xdr:to>
      <xdr:col>13</xdr:col>
      <xdr:colOff>4110</xdr:colOff>
      <xdr:row>36</xdr:row>
      <xdr:rowOff>42354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F174BA-66FE-C200-4EF2-647155B55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9BE8A6-F141-40D6-9EBA-16A8B7AABCBA}" name="Table1" displayName="Table1" ref="A13:D18" totalsRowShown="0" headerRowDxfId="5" dataDxfId="4">
  <autoFilter ref="A13:D18" xr:uid="{EF9BE8A6-F141-40D6-9EBA-16A8B7AABCBA}"/>
  <tableColumns count="4">
    <tableColumn id="1" xr3:uid="{3313224D-65A6-4C56-92C1-8E4CE50FDF7F}" name="Year" dataDxfId="3"/>
    <tableColumn id="2" xr3:uid="{1648E38D-10C9-4EB9-896E-86C3CFA1FD8E}" name="Pop" dataDxfId="2"/>
    <tableColumn id="3" xr3:uid="{11E3D69C-3E6D-4AC4-A6C8-4AB2A66ECF58}" name="Estimated Pop" dataDxfId="1">
      <calculatedColumnFormula xml:space="preserve"> 0.979*EXP(1)^(0.3912*Table1[[#This Row],[Year]])</calculatedColumnFormula>
    </tableColumn>
    <tableColumn id="4" xr3:uid="{BC80BFAB-A0AC-44FF-9CFC-70B6777F80EC}" name="Absolute Error Percentage" dataDxfId="0">
      <calculatedColumnFormula xml:space="preserve"> ABS((Table1[[#This Row],[Estimated Pop]]-Table1[[#This Row],[Pop]])/Table1[[#This Row],[Pop]])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AE4A27-5835-42FE-AE63-0429D6B2346B}" name="Table2" displayName="Table2" ref="A27:D32" totalsRowShown="0" headerRowDxfId="12" dataDxfId="11" tableBorderDxfId="10">
  <autoFilter ref="A27:D32" xr:uid="{A8AE4A27-5835-42FE-AE63-0429D6B2346B}"/>
  <tableColumns count="4">
    <tableColumn id="1" xr3:uid="{920F6255-8EFB-4A4B-A1DE-E1D3191DFFDC}" name="Year" dataDxfId="9"/>
    <tableColumn id="2" xr3:uid="{ABC95E8A-8ABD-4846-B0EA-1B05251E6172}" name="Pop" dataDxfId="8"/>
    <tableColumn id="3" xr3:uid="{152B7961-FC72-4C4F-B915-257A62625215}" name="Estimated Pop" dataDxfId="7">
      <calculatedColumnFormula>0.95*Table2[[#This Row],[Year]]+0.6</calculatedColumnFormula>
    </tableColumn>
    <tableColumn id="4" xr3:uid="{890FE224-F16A-43DE-92BC-C06267089E19}" name="Absolute Error Percentage" dataDxfId="6">
      <calculatedColumnFormula xml:space="preserve"> ABS((Table2[[#This Row],[Estimated Pop]]-Table2[[#This Row],[Pop]])/Table2[[#This Row],[Pop]])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CDB40-EEB6-4A08-9053-44EEAE87BEED}">
  <dimension ref="A1:E42"/>
  <sheetViews>
    <sheetView tabSelected="1" zoomScale="141" workbookViewId="0">
      <selection activeCell="E42" sqref="E42"/>
    </sheetView>
  </sheetViews>
  <sheetFormatPr defaultRowHeight="14.4" x14ac:dyDescent="0.3"/>
  <cols>
    <col min="1" max="1" width="12.21875" customWidth="1"/>
    <col min="2" max="2" width="11.21875" customWidth="1"/>
    <col min="3" max="3" width="19.21875" customWidth="1"/>
    <col min="4" max="4" width="27.6640625" customWidth="1"/>
  </cols>
  <sheetData>
    <row r="1" spans="1:4" x14ac:dyDescent="0.3">
      <c r="A1" t="s">
        <v>0</v>
      </c>
      <c r="B1" t="s">
        <v>1</v>
      </c>
    </row>
    <row r="2" spans="1:4" x14ac:dyDescent="0.3">
      <c r="A2">
        <v>2012</v>
      </c>
      <c r="B2">
        <v>1</v>
      </c>
    </row>
    <row r="3" spans="1:4" x14ac:dyDescent="0.3">
      <c r="A3">
        <v>2013</v>
      </c>
      <c r="B3">
        <v>1.5</v>
      </c>
    </row>
    <row r="4" spans="1:4" x14ac:dyDescent="0.3">
      <c r="A4">
        <v>2014</v>
      </c>
      <c r="B4">
        <v>2</v>
      </c>
    </row>
    <row r="5" spans="1:4" x14ac:dyDescent="0.3">
      <c r="A5">
        <v>2015</v>
      </c>
      <c r="B5">
        <v>3</v>
      </c>
    </row>
    <row r="6" spans="1:4" x14ac:dyDescent="0.3">
      <c r="A6">
        <v>2016</v>
      </c>
      <c r="B6">
        <v>5</v>
      </c>
    </row>
    <row r="9" spans="1:4" ht="19.8" x14ac:dyDescent="0.4">
      <c r="A9" s="2" t="s">
        <v>6</v>
      </c>
    </row>
    <row r="11" spans="1:4" x14ac:dyDescent="0.3">
      <c r="A11" t="s">
        <v>2</v>
      </c>
    </row>
    <row r="13" spans="1:4" x14ac:dyDescent="0.3">
      <c r="A13" s="1" t="s">
        <v>0</v>
      </c>
      <c r="B13" s="1" t="s">
        <v>1</v>
      </c>
      <c r="C13" s="1" t="s">
        <v>3</v>
      </c>
      <c r="D13" s="1" t="s">
        <v>4</v>
      </c>
    </row>
    <row r="14" spans="1:4" x14ac:dyDescent="0.3">
      <c r="A14" s="1">
        <v>0</v>
      </c>
      <c r="B14" s="1">
        <v>1</v>
      </c>
      <c r="C14" s="1">
        <f xml:space="preserve"> 0.979*EXP(1)^(0.3912*Table1[[#This Row],[Year]])</f>
        <v>0.97899999999999998</v>
      </c>
      <c r="D14" s="1">
        <f xml:space="preserve"> ABS((Table1[[#This Row],[Estimated Pop]]-Table1[[#This Row],[Pop]])/Table1[[#This Row],[Pop]])</f>
        <v>2.1000000000000019E-2</v>
      </c>
    </row>
    <row r="15" spans="1:4" x14ac:dyDescent="0.3">
      <c r="A15" s="1">
        <v>1</v>
      </c>
      <c r="B15" s="1">
        <v>1.5</v>
      </c>
      <c r="C15" s="1">
        <f xml:space="preserve"> 0.979*EXP(1)^(0.3912*Table1[[#This Row],[Year]])</f>
        <v>1.447700395758545</v>
      </c>
      <c r="D15" s="1">
        <f xml:space="preserve"> ABS((Table1[[#This Row],[Estimated Pop]]-Table1[[#This Row],[Pop]])/Table1[[#This Row],[Pop]])</f>
        <v>3.4866402827636644E-2</v>
      </c>
    </row>
    <row r="16" spans="1:4" x14ac:dyDescent="0.3">
      <c r="A16" s="1">
        <v>2</v>
      </c>
      <c r="B16" s="1">
        <v>2</v>
      </c>
      <c r="C16" s="1">
        <f xml:space="preserve"> 0.979*EXP(1)^(0.3912*Table1[[#This Row],[Year]])</f>
        <v>2.1407930907859529</v>
      </c>
      <c r="D16" s="1">
        <f xml:space="preserve"> ABS((Table1[[#This Row],[Estimated Pop]]-Table1[[#This Row],[Pop]])/Table1[[#This Row],[Pop]])</f>
        <v>7.0396545392976462E-2</v>
      </c>
    </row>
    <row r="17" spans="1:5" x14ac:dyDescent="0.3">
      <c r="A17" s="1">
        <v>3</v>
      </c>
      <c r="B17" s="1">
        <v>3</v>
      </c>
      <c r="C17" s="1">
        <f xml:space="preserve"> 0.979*EXP(1)^(0.3912*Table1[[#This Row],[Year]])</f>
        <v>3.165706848588338</v>
      </c>
      <c r="D17" s="1">
        <f xml:space="preserve"> ABS((Table1[[#This Row],[Estimated Pop]]-Table1[[#This Row],[Pop]])/Table1[[#This Row],[Pop]])</f>
        <v>5.5235616196112648E-2</v>
      </c>
    </row>
    <row r="18" spans="1:5" x14ac:dyDescent="0.3">
      <c r="A18" s="1">
        <v>4</v>
      </c>
      <c r="B18" s="1">
        <v>5</v>
      </c>
      <c r="C18" s="1">
        <f xml:space="preserve"> 0.979*EXP(1)^(0.3912*Table1[[#This Row],[Year]])</f>
        <v>4.6813024081275518</v>
      </c>
      <c r="D18" s="1">
        <f xml:space="preserve"> ABS((Table1[[#This Row],[Estimated Pop]]-Table1[[#This Row],[Pop]])/Table1[[#This Row],[Pop]])</f>
        <v>6.3739518374489629E-2</v>
      </c>
    </row>
    <row r="20" spans="1:5" x14ac:dyDescent="0.3">
      <c r="D20" t="s">
        <v>5</v>
      </c>
      <c r="E20">
        <f xml:space="preserve"> AVERAGE(Table1[Absolute Error Percentage])</f>
        <v>4.9047616558243079E-2</v>
      </c>
    </row>
    <row r="24" spans="1:5" ht="19.8" x14ac:dyDescent="0.4">
      <c r="A24" s="2" t="s">
        <v>7</v>
      </c>
    </row>
    <row r="27" spans="1:5" x14ac:dyDescent="0.3">
      <c r="A27" s="3" t="s">
        <v>0</v>
      </c>
      <c r="B27" s="3" t="s">
        <v>1</v>
      </c>
      <c r="C27" s="1" t="s">
        <v>3</v>
      </c>
      <c r="D27" s="1" t="s">
        <v>4</v>
      </c>
    </row>
    <row r="28" spans="1:5" x14ac:dyDescent="0.3">
      <c r="A28" s="4">
        <v>0</v>
      </c>
      <c r="B28" s="4">
        <v>1</v>
      </c>
      <c r="C28" s="1">
        <f>0.95*Table2[[#This Row],[Year]]+0.6</f>
        <v>0.6</v>
      </c>
      <c r="D28" s="1">
        <f xml:space="preserve"> ABS((Table2[[#This Row],[Estimated Pop]]-Table2[[#This Row],[Pop]])/Table2[[#This Row],[Pop]])</f>
        <v>0.4</v>
      </c>
    </row>
    <row r="29" spans="1:5" x14ac:dyDescent="0.3">
      <c r="A29" s="5">
        <v>1</v>
      </c>
      <c r="B29" s="5">
        <v>1.5</v>
      </c>
      <c r="C29" s="1">
        <f>0.95*Table2[[#This Row],[Year]]+0.6</f>
        <v>1.5499999999999998</v>
      </c>
      <c r="D29" s="1">
        <f xml:space="preserve"> ABS((Table2[[#This Row],[Estimated Pop]]-Table2[[#This Row],[Pop]])/Table2[[#This Row],[Pop]])</f>
        <v>3.3333333333333215E-2</v>
      </c>
    </row>
    <row r="30" spans="1:5" x14ac:dyDescent="0.3">
      <c r="A30" s="4">
        <v>2</v>
      </c>
      <c r="B30" s="4">
        <v>2</v>
      </c>
      <c r="C30" s="1">
        <f>0.95*Table2[[#This Row],[Year]]+0.6</f>
        <v>2.5</v>
      </c>
      <c r="D30" s="1">
        <f xml:space="preserve"> ABS((Table2[[#This Row],[Estimated Pop]]-Table2[[#This Row],[Pop]])/Table2[[#This Row],[Pop]])</f>
        <v>0.25</v>
      </c>
    </row>
    <row r="31" spans="1:5" x14ac:dyDescent="0.3">
      <c r="A31" s="5">
        <v>3</v>
      </c>
      <c r="B31" s="5">
        <v>3</v>
      </c>
      <c r="C31" s="1">
        <f>0.95*Table2[[#This Row],[Year]]+0.6</f>
        <v>3.4499999999999997</v>
      </c>
      <c r="D31" s="1">
        <f xml:space="preserve"> ABS((Table2[[#This Row],[Estimated Pop]]-Table2[[#This Row],[Pop]])/Table2[[#This Row],[Pop]])</f>
        <v>0.14999999999999991</v>
      </c>
    </row>
    <row r="32" spans="1:5" x14ac:dyDescent="0.3">
      <c r="A32" s="4">
        <v>4</v>
      </c>
      <c r="B32" s="4">
        <v>5</v>
      </c>
      <c r="C32" s="1">
        <f>0.95*Table2[[#This Row],[Year]]+0.6</f>
        <v>4.3999999999999995</v>
      </c>
      <c r="D32" s="1">
        <f xml:space="preserve"> ABS((Table2[[#This Row],[Estimated Pop]]-Table2[[#This Row],[Pop]])/Table2[[#This Row],[Pop]])</f>
        <v>0.12000000000000011</v>
      </c>
    </row>
    <row r="34" spans="1:5" x14ac:dyDescent="0.3">
      <c r="D34" t="s">
        <v>5</v>
      </c>
      <c r="E34">
        <f>AVERAGE(Table2[Absolute Error Percentage])</f>
        <v>0.19066666666666665</v>
      </c>
    </row>
    <row r="40" spans="1:5" x14ac:dyDescent="0.3">
      <c r="A40" t="s">
        <v>8</v>
      </c>
    </row>
    <row r="42" spans="1:5" x14ac:dyDescent="0.3">
      <c r="A42" t="s">
        <v>9</v>
      </c>
      <c r="E42">
        <f xml:space="preserve"> 0.9791*EXP(1)^(0.3912*5)</f>
        <v>6.9232028585165208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Nguyen</dc:creator>
  <cp:lastModifiedBy>Son Nguyen</cp:lastModifiedBy>
  <dcterms:created xsi:type="dcterms:W3CDTF">2025-03-18T20:52:07Z</dcterms:created>
  <dcterms:modified xsi:type="dcterms:W3CDTF">2025-03-18T23:21:47Z</dcterms:modified>
</cp:coreProperties>
</file>