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1\excel\"/>
    </mc:Choice>
  </mc:AlternateContent>
  <xr:revisionPtr revIDLastSave="0" documentId="13_ncr:1_{674DC1B3-748F-4448-9C48-B6CCD2152946}" xr6:coauthVersionLast="47" xr6:coauthVersionMax="47" xr10:uidLastSave="{00000000-0000-0000-0000-000000000000}"/>
  <bookViews>
    <workbookView xWindow="-108" yWindow="-108" windowWidth="23256" windowHeight="14616" activeTab="4" xr2:uid="{4FAC78D1-5AA2-459B-93EB-3E606E562966}"/>
  </bookViews>
  <sheets>
    <sheet name="Employee Turnover" sheetId="1" r:id="rId1"/>
    <sheet name="DirectTV" sheetId="2" r:id="rId2"/>
    <sheet name="DirectTV (2)" sheetId="3" r:id="rId3"/>
    <sheet name="DirectTV (3)" sheetId="6" r:id="rId4"/>
    <sheet name="Assignment 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D8" i="6" s="1"/>
  <c r="E8" i="6" s="1"/>
  <c r="C9" i="6"/>
  <c r="D9" i="6" s="1"/>
  <c r="E9" i="6" s="1"/>
  <c r="C10" i="6"/>
  <c r="C11" i="6"/>
  <c r="C12" i="6"/>
  <c r="C13" i="6"/>
  <c r="C14" i="6"/>
  <c r="C15" i="6"/>
  <c r="C16" i="6"/>
  <c r="D16" i="6" s="1"/>
  <c r="E16" i="6" s="1"/>
  <c r="C17" i="6"/>
  <c r="D17" i="6" s="1"/>
  <c r="E17" i="6" s="1"/>
  <c r="C18" i="6"/>
  <c r="C19" i="6"/>
  <c r="C20" i="6"/>
  <c r="C21" i="6"/>
  <c r="C22" i="6"/>
  <c r="B36" i="6"/>
  <c r="D22" i="6"/>
  <c r="E22" i="6" s="1"/>
  <c r="D21" i="6"/>
  <c r="E21" i="6" s="1"/>
  <c r="D20" i="6"/>
  <c r="E20" i="6" s="1"/>
  <c r="D19" i="6"/>
  <c r="E19" i="6" s="1"/>
  <c r="D18" i="6"/>
  <c r="E18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7" i="6"/>
  <c r="E7" i="6" s="1"/>
  <c r="D6" i="6"/>
  <c r="E6" i="6" s="1"/>
  <c r="D5" i="6"/>
  <c r="E5" i="6" s="1"/>
  <c r="D4" i="6"/>
  <c r="E4" i="6" s="1"/>
  <c r="F2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5" i="3"/>
  <c r="D13" i="3"/>
  <c r="D14" i="3"/>
  <c r="D15" i="3"/>
  <c r="D21" i="3"/>
  <c r="D22" i="3"/>
  <c r="C4" i="3"/>
  <c r="D4" i="3" s="1"/>
  <c r="C5" i="3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C14" i="3"/>
  <c r="C15" i="3"/>
  <c r="C16" i="3"/>
  <c r="D16" i="3" s="1"/>
  <c r="C17" i="3"/>
  <c r="D17" i="3" s="1"/>
  <c r="C18" i="3"/>
  <c r="D18" i="3" s="1"/>
  <c r="C19" i="3"/>
  <c r="D19" i="3" s="1"/>
  <c r="C20" i="3"/>
  <c r="D20" i="3" s="1"/>
  <c r="C21" i="3"/>
  <c r="C22" i="3"/>
  <c r="B36" i="3"/>
  <c r="B35" i="2"/>
  <c r="C32" i="1"/>
  <c r="C33" i="1"/>
  <c r="C34" i="1"/>
  <c r="C35" i="1"/>
  <c r="C31" i="1"/>
  <c r="G27" i="1"/>
  <c r="F25" i="6" l="1"/>
</calcChain>
</file>

<file path=xl/sharedStrings.xml><?xml version="1.0" encoding="utf-8"?>
<sst xmlns="http://schemas.openxmlformats.org/spreadsheetml/2006/main" count="49" uniqueCount="31">
  <si>
    <t>E (Employee Turnover)</t>
  </si>
  <si>
    <t>C (Cost)</t>
  </si>
  <si>
    <t>Cost</t>
  </si>
  <si>
    <t>Rate of change</t>
  </si>
  <si>
    <t>Intercept</t>
  </si>
  <si>
    <t>Subcribers of DirectTV</t>
  </si>
  <si>
    <t>Year</t>
  </si>
  <si>
    <t>Subscribers</t>
  </si>
  <si>
    <t>Rate of Change</t>
  </si>
  <si>
    <t>Input</t>
  </si>
  <si>
    <t>Output</t>
  </si>
  <si>
    <t>Subscribers (millions)</t>
  </si>
  <si>
    <t>Estimated Subscribers</t>
  </si>
  <si>
    <t xml:space="preserve"> Error Perentage (EP)</t>
  </si>
  <si>
    <t>Absolute EP (AEP)</t>
  </si>
  <si>
    <t>Mean APE (MAPE)</t>
  </si>
  <si>
    <t>Year (Since 1994)</t>
  </si>
  <si>
    <t>Some ideas for Data</t>
  </si>
  <si>
    <t>World Temperature by years</t>
  </si>
  <si>
    <t>Houses Prices of California by years</t>
  </si>
  <si>
    <t>Houses Prices of some regions by years</t>
  </si>
  <si>
    <t>Car sales/prices by years</t>
  </si>
  <si>
    <t>College Tuition by years</t>
  </si>
  <si>
    <t>2. Plot the scatter plot of the two variables with the linear equation</t>
  </si>
  <si>
    <t>3. Calculate the MAPE of the linear model.</t>
  </si>
  <si>
    <t xml:space="preserve">4. Convert a variable or both variables into different unit and redo 1-3 in a second sheet. </t>
  </si>
  <si>
    <t>5. Compare the MAPE of the two models to decide the better.</t>
  </si>
  <si>
    <t>6. Using the best model, to make some estimations/predictions</t>
  </si>
  <si>
    <t>5. Submit the Excel file to Canvas</t>
  </si>
  <si>
    <t xml:space="preserve">1. Find a dataset. Include the source of the data. Specify the input variable and output variable. </t>
  </si>
  <si>
    <t>Assignment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</si>
</sst>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2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'Employee Turnover'!$B$1</c:f>
              <c:strCache>
                <c:ptCount val="1"/>
                <c:pt idx="0">
                  <c:v>C (Cost)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774174414638843E-2"/>
                  <c:y val="-0.1663405045080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15x + 100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'Employee Turnover'!$A$2:$A$5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'Employee Turnover'!$B$2:$B$5</c:f>
              <c:numCache>
                <c:formatCode>General</c:formatCode>
                <c:ptCount val="4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E-4910-A93F-02537185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71040"/>
        <c:axId val="804773440"/>
      </c:scatterChart>
      <c:valAx>
        <c:axId val="8047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3440"/>
        <c:crosses val="autoZero"/>
        <c:crossBetween val="midCat"/>
      </c:valAx>
      <c:valAx>
        <c:axId val="8047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'Employee Turnover'!$A$38:$A$42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'Employee Turnover'!$B$38:$B$42</c:f>
              <c:numCache>
                <c:formatCode>General</c:formatCode>
                <c:ptCount val="5"/>
                <c:pt idx="0">
                  <c:v>27.87</c:v>
                </c:pt>
                <c:pt idx="1">
                  <c:v>29.004000000000001</c:v>
                </c:pt>
                <c:pt idx="2">
                  <c:v>30.138000000000002</c:v>
                </c:pt>
                <c:pt idx="3">
                  <c:v>31.271999999999998</c:v>
                </c:pt>
                <c:pt idx="4">
                  <c:v>32.405999999999999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6-40F3-84B7-5524173D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81584"/>
        <c:axId val="748380144"/>
      </c:scatterChart>
      <c:valAx>
        <c:axId val="7483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80144"/>
        <c:crosses val="autoZero"/>
        <c:crossBetween val="midCat"/>
      </c:valAx>
      <c:valAx>
        <c:axId val="748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DirectTV!$B$3</c:f>
              <c:strCache>
                <c:ptCount val="1"/>
                <c:pt idx="0">
                  <c:v> Subscribers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083434975360941E-2"/>
                  <c:y val="-0.101497767324538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1E+06x - 2E+09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DirectTV!$A$4:$A$22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DirectTV!$B$4:$B$22</c:f>
              <c:numCache>
                <c:formatCode>_(* #,##0_);_(* \(#,##0\);_(* "-"??_);_(@_)</c:formatCode>
                <c:ptCount val="19"/>
                <c:pt idx="0">
                  <c:v>320000</c:v>
                </c:pt>
                <c:pt idx="1">
                  <c:v>1200000</c:v>
                </c:pt>
                <c:pt idx="2">
                  <c:v>2300000</c:v>
                </c:pt>
                <c:pt idx="3">
                  <c:v>3301000</c:v>
                </c:pt>
                <c:pt idx="4">
                  <c:v>4458000</c:v>
                </c:pt>
                <c:pt idx="5">
                  <c:v>6679000</c:v>
                </c:pt>
                <c:pt idx="6">
                  <c:v>9554000</c:v>
                </c:pt>
                <c:pt idx="7">
                  <c:v>10218000</c:v>
                </c:pt>
                <c:pt idx="8">
                  <c:v>11181000</c:v>
                </c:pt>
                <c:pt idx="9">
                  <c:v>12290000</c:v>
                </c:pt>
                <c:pt idx="10">
                  <c:v>13000000</c:v>
                </c:pt>
                <c:pt idx="11">
                  <c:v>15000000</c:v>
                </c:pt>
                <c:pt idx="12">
                  <c:v>15950000</c:v>
                </c:pt>
                <c:pt idx="13">
                  <c:v>16830000</c:v>
                </c:pt>
                <c:pt idx="14">
                  <c:v>17620000</c:v>
                </c:pt>
                <c:pt idx="15">
                  <c:v>18081000</c:v>
                </c:pt>
                <c:pt idx="16">
                  <c:v>19200000</c:v>
                </c:pt>
                <c:pt idx="17">
                  <c:v>19900000</c:v>
                </c:pt>
                <c:pt idx="18">
                  <c:v>20265000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4A85-B932-1CA7AF59F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65840"/>
        <c:axId val="246167280"/>
      </c:scatterChart>
      <c:valAx>
        <c:axId val="2461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7280"/>
        <c:crosses val="autoZero"/>
        <c:crossBetween val="midCat"/>
      </c:valAx>
      <c:valAx>
        <c:axId val="2461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'DirectTV (2)'!$B$3</c:f>
              <c:strCache>
                <c:ptCount val="1"/>
                <c:pt idx="0">
                  <c:v>Subscribers (millions)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906870252464216E-2"/>
                  <c:y val="-0.119062796893551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1.116x - 2224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(2)'!$B$4:$B$22</c:f>
              <c:numCache>
                <c:formatCode>General</c:formatCode>
                <c:ptCount val="19"/>
                <c:pt idx="0">
                  <c:v>0.32</c:v>
                </c:pt>
                <c:pt idx="1">
                  <c:v>1.2</c:v>
                </c:pt>
                <c:pt idx="2">
                  <c:v>2.2999999999999998</c:v>
                </c:pt>
                <c:pt idx="3">
                  <c:v>3.3010000000000002</c:v>
                </c:pt>
                <c:pt idx="4">
                  <c:v>4.4580000000000002</c:v>
                </c:pt>
                <c:pt idx="5">
                  <c:v>6.6790000000000003</c:v>
                </c:pt>
                <c:pt idx="6">
                  <c:v>9.5540000000000003</c:v>
                </c:pt>
                <c:pt idx="7">
                  <c:v>10.218</c:v>
                </c:pt>
                <c:pt idx="8">
                  <c:v>11.180999999999999</c:v>
                </c:pt>
                <c:pt idx="9">
                  <c:v>12.29</c:v>
                </c:pt>
                <c:pt idx="10">
                  <c:v>13</c:v>
                </c:pt>
                <c:pt idx="11">
                  <c:v>15</c:v>
                </c:pt>
                <c:pt idx="12">
                  <c:v>15.95</c:v>
                </c:pt>
                <c:pt idx="13">
                  <c:v>16.829999999999998</c:v>
                </c:pt>
                <c:pt idx="14">
                  <c:v>17.62</c:v>
                </c:pt>
                <c:pt idx="15">
                  <c:v>18.081</c:v>
                </c:pt>
                <c:pt idx="16">
                  <c:v>19.2</c:v>
                </c:pt>
                <c:pt idx="17">
                  <c:v>19.899999999999999</c:v>
                </c:pt>
                <c:pt idx="18">
                  <c:v>20.265000000000001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A-4D78-8471-3EA33FD5CAAC}"/>
            </c:ext>
          </c:extLst>
        </c:ser>
        <c:ser>
          <c:idx val="1"/>
          <c:order val="1"/>
          <c:tx>
            <c:strRef>
              <c:f>'DirectTV (2)'!$C$3</c:f>
              <c:strCache>
                <c:ptCount val="1"/>
                <c:pt idx="0">
                  <c:v>Estimated Subscribers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(2)'!$C$4:$C$22</c:f>
              <c:numCache>
                <c:formatCode>General</c:formatCode>
                <c:ptCount val="19"/>
                <c:pt idx="0">
                  <c:v>1.3040000000000873</c:v>
                </c:pt>
                <c:pt idx="1">
                  <c:v>2.4200000000000728</c:v>
                </c:pt>
                <c:pt idx="2">
                  <c:v>3.5360000000000582</c:v>
                </c:pt>
                <c:pt idx="3">
                  <c:v>4.6520000000000437</c:v>
                </c:pt>
                <c:pt idx="4">
                  <c:v>5.7680000000000291</c:v>
                </c:pt>
                <c:pt idx="5">
                  <c:v>6.8840000000000146</c:v>
                </c:pt>
                <c:pt idx="6">
                  <c:v>8</c:v>
                </c:pt>
                <c:pt idx="7">
                  <c:v>9.1159999999999854</c:v>
                </c:pt>
                <c:pt idx="8">
                  <c:v>10.232000000000426</c:v>
                </c:pt>
                <c:pt idx="9">
                  <c:v>11.348000000000411</c:v>
                </c:pt>
                <c:pt idx="10">
                  <c:v>12.464000000000397</c:v>
                </c:pt>
                <c:pt idx="11">
                  <c:v>13.580000000000382</c:v>
                </c:pt>
                <c:pt idx="12">
                  <c:v>14.696000000000367</c:v>
                </c:pt>
                <c:pt idx="13">
                  <c:v>15.812000000000353</c:v>
                </c:pt>
                <c:pt idx="14">
                  <c:v>16.928000000000338</c:v>
                </c:pt>
                <c:pt idx="15">
                  <c:v>18.044000000000324</c:v>
                </c:pt>
                <c:pt idx="16">
                  <c:v>19.160000000000309</c:v>
                </c:pt>
                <c:pt idx="17">
                  <c:v>21.39200000000028</c:v>
                </c:pt>
                <c:pt idx="18">
                  <c:v>23.624000000000251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A-4D78-8471-3EA33FD5CAAC}"/>
            </c:ext>
          </c:extLst>
        </c:ser>
        <c:ser>
          <c:idx val="2"/>
          <c:order val="2"/>
          <c:tx>
            <c:strRef>
              <c:f>'DirectTV (2)'!$D$3</c:f>
              <c:strCache>
                <c:ptCount val="1"/>
                <c:pt idx="0">
                  <c:v> Error Perentage (EP)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(2)'!$D$4:$D$22</c:f>
              <c:numCache>
                <c:formatCode>General</c:formatCode>
                <c:ptCount val="19"/>
                <c:pt idx="0">
                  <c:v>-3.0750000000002724</c:v>
                </c:pt>
                <c:pt idx="1">
                  <c:v>-1.0166666666667274</c:v>
                </c:pt>
                <c:pt idx="2">
                  <c:v>-0.53739130434785154</c:v>
                </c:pt>
                <c:pt idx="3">
                  <c:v>-0.40926991820661723</c:v>
                </c:pt>
                <c:pt idx="4">
                  <c:v>-0.29385374607447934</c:v>
                </c:pt>
                <c:pt idx="5">
                  <c:v>-3.0693217547539193E-2</c:v>
                </c:pt>
                <c:pt idx="6">
                  <c:v>0.16265438559765547</c:v>
                </c:pt>
                <c:pt idx="7">
                  <c:v>0.10784889410843751</c:v>
                </c:pt>
                <c:pt idx="8">
                  <c:v>8.4876129147623075E-2</c:v>
                </c:pt>
                <c:pt idx="9">
                  <c:v>7.6647681041463633E-2</c:v>
                </c:pt>
                <c:pt idx="10">
                  <c:v>4.1230769230738727E-2</c:v>
                </c:pt>
                <c:pt idx="11">
                  <c:v>9.4666666666641197E-2</c:v>
                </c:pt>
                <c:pt idx="12">
                  <c:v>7.8620689655149331E-2</c:v>
                </c:pt>
                <c:pt idx="13">
                  <c:v>6.0487225193086483E-2</c:v>
                </c:pt>
                <c:pt idx="14">
                  <c:v>3.9273552780911616E-2</c:v>
                </c:pt>
                <c:pt idx="15">
                  <c:v>2.046346994064252E-3</c:v>
                </c:pt>
                <c:pt idx="16">
                  <c:v>2.0833333333171908E-3</c:v>
                </c:pt>
                <c:pt idx="17">
                  <c:v>-7.4974874371873446E-2</c:v>
                </c:pt>
                <c:pt idx="18">
                  <c:v>-0.16575376264496672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9A-4D78-8471-3EA33FD5CAAC}"/>
            </c:ext>
          </c:extLst>
        </c:ser>
        <c:ser>
          <c:idx val="3"/>
          <c:order val="3"/>
          <c:tx>
            <c:strRef>
              <c:f>'DirectTV (2)'!$E$3</c:f>
              <c:strCache>
                <c:ptCount val="1"/>
                <c:pt idx="0">
                  <c:v>Absolute EP (AEP)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(2)'!$E$4:$E$22</c:f>
              <c:numCache>
                <c:formatCode>General</c:formatCode>
                <c:ptCount val="19"/>
                <c:pt idx="0">
                  <c:v>3.0750000000002724</c:v>
                </c:pt>
                <c:pt idx="1">
                  <c:v>1.0166666666667274</c:v>
                </c:pt>
                <c:pt idx="2">
                  <c:v>0.53739130434785154</c:v>
                </c:pt>
                <c:pt idx="3">
                  <c:v>0.40926991820661723</c:v>
                </c:pt>
                <c:pt idx="4">
                  <c:v>0.29385374607447934</c:v>
                </c:pt>
                <c:pt idx="5">
                  <c:v>3.0693217547539193E-2</c:v>
                </c:pt>
                <c:pt idx="6">
                  <c:v>0.16265438559765547</c:v>
                </c:pt>
                <c:pt idx="7">
                  <c:v>0.10784889410843751</c:v>
                </c:pt>
                <c:pt idx="8">
                  <c:v>8.4876129147623075E-2</c:v>
                </c:pt>
                <c:pt idx="9">
                  <c:v>7.6647681041463633E-2</c:v>
                </c:pt>
                <c:pt idx="10">
                  <c:v>4.1230769230738727E-2</c:v>
                </c:pt>
                <c:pt idx="11">
                  <c:v>9.4666666666641197E-2</c:v>
                </c:pt>
                <c:pt idx="12">
                  <c:v>7.8620689655149331E-2</c:v>
                </c:pt>
                <c:pt idx="13">
                  <c:v>6.0487225193086483E-2</c:v>
                </c:pt>
                <c:pt idx="14">
                  <c:v>3.9273552780911616E-2</c:v>
                </c:pt>
                <c:pt idx="15">
                  <c:v>2.046346994064252E-3</c:v>
                </c:pt>
                <c:pt idx="16">
                  <c:v>2.0833333333171908E-3</c:v>
                </c:pt>
                <c:pt idx="17">
                  <c:v>7.4974874371873446E-2</c:v>
                </c:pt>
                <c:pt idx="18">
                  <c:v>0.16575376264496672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9A-4D78-8471-3EA33FD5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65840"/>
        <c:axId val="246167280"/>
      </c:scatterChart>
      <c:valAx>
        <c:axId val="2461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7280"/>
        <c:crosses val="autoZero"/>
        <c:crossBetween val="midCat"/>
      </c:valAx>
      <c:valAx>
        <c:axId val="2461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233945756780404"/>
                  <c:y val="-0.15782407407407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1.116x + 1.2194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'DirectTV (3)'!$A$4:$A$22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'DirectTV (3)'!$B$4:$B$22</c:f>
              <c:numCache>
                <c:formatCode>General</c:formatCode>
                <c:ptCount val="19"/>
                <c:pt idx="0">
                  <c:v>0.32</c:v>
                </c:pt>
                <c:pt idx="1">
                  <c:v>1.2</c:v>
                </c:pt>
                <c:pt idx="2">
                  <c:v>2.2999999999999998</c:v>
                </c:pt>
                <c:pt idx="3">
                  <c:v>3.3010000000000002</c:v>
                </c:pt>
                <c:pt idx="4">
                  <c:v>4.4580000000000002</c:v>
                </c:pt>
                <c:pt idx="5">
                  <c:v>6.6790000000000003</c:v>
                </c:pt>
                <c:pt idx="6">
                  <c:v>9.5540000000000003</c:v>
                </c:pt>
                <c:pt idx="7">
                  <c:v>10.218</c:v>
                </c:pt>
                <c:pt idx="8">
                  <c:v>11.180999999999999</c:v>
                </c:pt>
                <c:pt idx="9">
                  <c:v>12.29</c:v>
                </c:pt>
                <c:pt idx="10">
                  <c:v>13</c:v>
                </c:pt>
                <c:pt idx="11">
                  <c:v>15</c:v>
                </c:pt>
                <c:pt idx="12">
                  <c:v>15.95</c:v>
                </c:pt>
                <c:pt idx="13">
                  <c:v>16.829999999999998</c:v>
                </c:pt>
                <c:pt idx="14">
                  <c:v>17.62</c:v>
                </c:pt>
                <c:pt idx="15">
                  <c:v>18.081</c:v>
                </c:pt>
                <c:pt idx="16">
                  <c:v>19.2</c:v>
                </c:pt>
                <c:pt idx="17">
                  <c:v>19.899999999999999</c:v>
                </c:pt>
                <c:pt idx="18">
                  <c:v>20.265000000000001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4-4758-8491-9D20107A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48112"/>
        <c:axId val="772604992"/>
      </c:scatterChart>
      <c:valAx>
        <c:axId val="4295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04992"/>
        <c:crosses val="autoZero"/>
        <c:crossBetween val="midCat"/>
      </c:valAx>
      <c:valAx>
        <c:axId val="7726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6.xml"/><Relationship Id="rId18" Type="http://schemas.openxmlformats.org/officeDocument/2006/relationships/image" Target="../media/image9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7" Type="http://schemas.openxmlformats.org/officeDocument/2006/relationships/customXml" Target="../ink/ink3.xml"/><Relationship Id="rId12" Type="http://schemas.openxmlformats.org/officeDocument/2006/relationships/image" Target="../media/image6.png"/><Relationship Id="rId17" Type="http://schemas.openxmlformats.org/officeDocument/2006/relationships/customXml" Target="../ink/ink8.xml"/><Relationship Id="rId2" Type="http://schemas.openxmlformats.org/officeDocument/2006/relationships/chart" Target="../charts/chart3.xml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customXml" Target="../ink/ink5.xml"/><Relationship Id="rId24" Type="http://schemas.openxmlformats.org/officeDocument/2006/relationships/image" Target="../media/image12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10" Type="http://schemas.openxmlformats.org/officeDocument/2006/relationships/image" Target="../media/image5.png"/><Relationship Id="rId19" Type="http://schemas.openxmlformats.org/officeDocument/2006/relationships/customXml" Target="../ink/ink9.xml"/><Relationship Id="rId4" Type="http://schemas.openxmlformats.org/officeDocument/2006/relationships/image" Target="../media/image2.png"/><Relationship Id="rId9" Type="http://schemas.openxmlformats.org/officeDocument/2006/relationships/customXml" Target="../ink/ink4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152400</xdr:rowOff>
    </xdr:from>
    <xdr:to>
      <xdr:col>13</xdr:col>
      <xdr:colOff>114300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AEDC9-F9F0-53CA-85C8-B417BE30B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146957</xdr:colOff>
      <xdr:row>31</xdr:row>
      <xdr:rowOff>76200</xdr:rowOff>
    </xdr:from>
    <xdr:to>
      <xdr:col>12</xdr:col>
      <xdr:colOff>288471</xdr:colOff>
      <xdr:row>46</xdr:row>
      <xdr:rowOff>43542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2AFBB-C106-65B3-B741-B0CF05657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42403</xdr:colOff>
      <xdr:row>31</xdr:row>
      <xdr:rowOff>99909</xdr:rowOff>
    </xdr:from>
    <xdr:to>
      <xdr:col>18</xdr:col>
      <xdr:colOff>147638</xdr:colOff>
      <xdr:row>65</xdr:row>
      <xdr:rowOff>137853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EE70A-C839-6E69-FA54-C0A2336B3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7541" y="5710134"/>
          <a:ext cx="2048335" cy="6191094"/>
        </a:xfrm>
        <a:prstGeom prst="rect">
          <a:avLst/>
        </a:prstGeom>
      </xdr:spPr>
    </xdr:pic>
    <xdr:clientData/>
  </xdr:twoCellAnchor>
  <xdr:twoCellAnchor>
    <xdr:from>
      <xdr:col>2</xdr:col>
      <xdr:colOff>257173</xdr:colOff>
      <xdr:row>1</xdr:row>
      <xdr:rowOff>19050</xdr:rowOff>
    </xdr:from>
    <xdr:to>
      <xdr:col>13</xdr:col>
      <xdr:colOff>133350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C7B38-33F8-393B-912A-6F9D57B2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197048</xdr:colOff>
      <xdr:row>2</xdr:row>
      <xdr:rowOff>65471</xdr:rowOff>
    </xdr:from>
    <xdr:to>
      <xdr:col>9</xdr:col>
      <xdr:colOff>317648</xdr:colOff>
      <xdr:row>3</xdr:row>
      <xdr:rowOff>489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C3306CA-ABD6-D539-1FA9-12919B457DBB}"/>
                </a:ext>
              </a:extLst>
            </xdr14:cNvPr>
            <xdr14:cNvContentPartPr/>
          </xdr14:nvContentPartPr>
          <xdr14:nvPr macro=""/>
          <xdr14:xfrm>
            <a:off x="6923618" y="427273"/>
            <a:ext cx="120600" cy="1159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C3306CA-ABD6-D539-1FA9-12919B457D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69618" y="319633"/>
              <a:ext cx="228240" cy="33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349812</xdr:colOff>
      <xdr:row>2</xdr:row>
      <xdr:rowOff>61151</xdr:rowOff>
    </xdr:from>
    <xdr:to>
      <xdr:col>10</xdr:col>
      <xdr:colOff>369612</xdr:colOff>
      <xdr:row>2</xdr:row>
      <xdr:rowOff>162671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A213713-7069-78A2-4CBE-6976845FF836}"/>
                </a:ext>
              </a:extLst>
            </xdr14:cNvPr>
            <xdr14:cNvContentPartPr/>
          </xdr14:nvContentPartPr>
          <xdr14:nvPr macro=""/>
          <xdr14:xfrm>
            <a:off x="7722458" y="422953"/>
            <a:ext cx="19800" cy="101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A213713-7069-78A2-4CBE-6976845FF83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68818" y="315313"/>
              <a:ext cx="127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493004</xdr:colOff>
      <xdr:row>2</xdr:row>
      <xdr:rowOff>160330</xdr:rowOff>
    </xdr:from>
    <xdr:to>
      <xdr:col>11</xdr:col>
      <xdr:colOff>349834</xdr:colOff>
      <xdr:row>3</xdr:row>
      <xdr:rowOff>50054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9019AD6-9CAE-4D24-7741-FC6B0E6AEDAF}"/>
                </a:ext>
              </a:extLst>
            </xdr14:cNvPr>
            <xdr14:cNvContentPartPr/>
          </xdr14:nvContentPartPr>
          <xdr14:nvPr macro=""/>
          <xdr14:xfrm>
            <a:off x="7234088" y="524160"/>
            <a:ext cx="1152720" cy="716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09019AD6-9CAE-4D24-7741-FC6B0E6AED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216448" y="506431"/>
              <a:ext cx="1188360" cy="107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464361</xdr:colOff>
      <xdr:row>1</xdr:row>
      <xdr:rowOff>21199</xdr:rowOff>
    </xdr:from>
    <xdr:to>
      <xdr:col>15</xdr:col>
      <xdr:colOff>54710</xdr:colOff>
      <xdr:row>2</xdr:row>
      <xdr:rowOff>7478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D8BB2DA6-DA2E-81AC-DE18-1975D21C58E9}"/>
                </a:ext>
              </a:extLst>
            </xdr14:cNvPr>
            <xdr14:cNvContentPartPr/>
          </xdr14:nvContentPartPr>
          <xdr14:nvPr macro=""/>
          <xdr14:xfrm>
            <a:off x="9781543" y="203040"/>
            <a:ext cx="883440" cy="1681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D8BB2DA6-DA2E-81AC-DE18-1975D21C58E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763903" y="185362"/>
              <a:ext cx="919080" cy="2038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298430</xdr:colOff>
      <xdr:row>1</xdr:row>
      <xdr:rowOff>115879</xdr:rowOff>
    </xdr:from>
    <xdr:to>
      <xdr:col>15</xdr:col>
      <xdr:colOff>435230</xdr:colOff>
      <xdr:row>2</xdr:row>
      <xdr:rowOff>10358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40A12E3-C469-CE28-F938-A03F1F22EF26}"/>
                </a:ext>
              </a:extLst>
            </xdr14:cNvPr>
            <xdr14:cNvContentPartPr/>
          </xdr14:nvContentPartPr>
          <xdr14:nvPr macro=""/>
          <xdr14:xfrm>
            <a:off x="10908703" y="297720"/>
            <a:ext cx="136800" cy="763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E40A12E3-C469-CE28-F938-A03F1F22EF2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891063" y="280080"/>
              <a:ext cx="17244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43565</xdr:colOff>
      <xdr:row>1</xdr:row>
      <xdr:rowOff>72679</xdr:rowOff>
    </xdr:from>
    <xdr:to>
      <xdr:col>16</xdr:col>
      <xdr:colOff>48965</xdr:colOff>
      <xdr:row>2</xdr:row>
      <xdr:rowOff>6758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4294FE82-4DCE-4638-2B63-64F1E517CEEE}"/>
                </a:ext>
              </a:extLst>
            </xdr14:cNvPr>
            <xdr14:cNvContentPartPr/>
          </xdr14:nvContentPartPr>
          <xdr14:nvPr macro=""/>
          <xdr14:xfrm>
            <a:off x="11300383" y="254520"/>
            <a:ext cx="5400" cy="1159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4294FE82-4DCE-4638-2B63-64F1E517CEE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282743" y="236880"/>
              <a:ext cx="4104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123125</xdr:colOff>
      <xdr:row>1</xdr:row>
      <xdr:rowOff>67279</xdr:rowOff>
    </xdr:from>
    <xdr:to>
      <xdr:col>17</xdr:col>
      <xdr:colOff>416899</xdr:colOff>
      <xdr:row>2</xdr:row>
      <xdr:rowOff>68678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E0D011B-16EE-F0DF-7F63-BC4D3A4BA89C}"/>
                </a:ext>
              </a:extLst>
            </xdr14:cNvPr>
            <xdr14:cNvContentPartPr/>
          </xdr14:nvContentPartPr>
          <xdr14:nvPr macro=""/>
          <xdr14:xfrm>
            <a:off x="11379943" y="249120"/>
            <a:ext cx="940320" cy="1832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E0D011B-16EE-F0DF-7F63-BC4D3A4BA89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61950" y="231445"/>
              <a:ext cx="975946" cy="218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457521</xdr:colOff>
      <xdr:row>3</xdr:row>
      <xdr:rowOff>66477</xdr:rowOff>
    </xdr:from>
    <xdr:to>
      <xdr:col>14</xdr:col>
      <xdr:colOff>97896</xdr:colOff>
      <xdr:row>4</xdr:row>
      <xdr:rowOff>41596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1FC16C68-2AF7-EA73-9264-E2DA4561E091}"/>
                </a:ext>
              </a:extLst>
            </xdr14:cNvPr>
            <xdr14:cNvContentPartPr/>
          </xdr14:nvContentPartPr>
          <xdr14:nvPr macro=""/>
          <xdr14:xfrm>
            <a:off x="9774703" y="612000"/>
            <a:ext cx="286920" cy="1569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1FC16C68-2AF7-EA73-9264-E2DA4561E09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756703" y="594000"/>
              <a:ext cx="3225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305616</xdr:colOff>
      <xdr:row>3</xdr:row>
      <xdr:rowOff>38037</xdr:rowOff>
    </xdr:from>
    <xdr:to>
      <xdr:col>15</xdr:col>
      <xdr:colOff>84950</xdr:colOff>
      <xdr:row>4</xdr:row>
      <xdr:rowOff>44116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80442C08-BFB5-BCE5-2F31-242CAF9B2F06}"/>
                </a:ext>
              </a:extLst>
            </xdr14:cNvPr>
            <xdr14:cNvContentPartPr/>
          </xdr14:nvContentPartPr>
          <xdr14:nvPr macro=""/>
          <xdr14:xfrm>
            <a:off x="10269343" y="583560"/>
            <a:ext cx="425880" cy="18792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80442C08-BFB5-BCE5-2F31-242CAF9B2F0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251343" y="565560"/>
              <a:ext cx="46152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296270</xdr:colOff>
      <xdr:row>3</xdr:row>
      <xdr:rowOff>118317</xdr:rowOff>
    </xdr:from>
    <xdr:to>
      <xdr:col>15</xdr:col>
      <xdr:colOff>410390</xdr:colOff>
      <xdr:row>4</xdr:row>
      <xdr:rowOff>3796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2C4F1D1C-A507-2348-86A0-08478E3882E8}"/>
                </a:ext>
              </a:extLst>
            </xdr14:cNvPr>
            <xdr14:cNvContentPartPr/>
          </xdr14:nvContentPartPr>
          <xdr14:nvPr macro=""/>
          <xdr14:xfrm>
            <a:off x="10906543" y="663840"/>
            <a:ext cx="114120" cy="673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2C4F1D1C-A507-2348-86A0-08478E3882E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897543" y="654888"/>
              <a:ext cx="131760" cy="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599750</xdr:colOff>
      <xdr:row>3</xdr:row>
      <xdr:rowOff>80157</xdr:rowOff>
    </xdr:from>
    <xdr:to>
      <xdr:col>18</xdr:col>
      <xdr:colOff>138274</xdr:colOff>
      <xdr:row>4</xdr:row>
      <xdr:rowOff>44476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F60FA78-9871-903B-E640-912525CD3CA8}"/>
                </a:ext>
              </a:extLst>
            </xdr14:cNvPr>
            <xdr14:cNvContentPartPr/>
          </xdr14:nvContentPartPr>
          <xdr14:nvPr macro=""/>
          <xdr14:xfrm>
            <a:off x="11210023" y="625680"/>
            <a:ext cx="1478160" cy="1461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6F60FA78-9871-903B-E640-912525CD3CA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201023" y="617040"/>
              <a:ext cx="1495800" cy="163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42403</xdr:colOff>
      <xdr:row>31</xdr:row>
      <xdr:rowOff>99909</xdr:rowOff>
    </xdr:from>
    <xdr:to>
      <xdr:col>19</xdr:col>
      <xdr:colOff>147638</xdr:colOff>
      <xdr:row>65</xdr:row>
      <xdr:rowOff>137853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04A2FB-3B86-4353-AEC8-6223D9446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4716" y="5710134"/>
          <a:ext cx="2048335" cy="6191094"/>
        </a:xfrm>
        <a:prstGeom prst="rect">
          <a:avLst/>
        </a:prstGeom>
      </xdr:spPr>
    </xdr:pic>
    <xdr:clientData/>
  </xdr:twoCellAnchor>
  <xdr:twoCellAnchor>
    <xdr:from>
      <xdr:col>6</xdr:col>
      <xdr:colOff>261280</xdr:colOff>
      <xdr:row>1</xdr:row>
      <xdr:rowOff>154536</xdr:rowOff>
    </xdr:from>
    <xdr:to>
      <xdr:col>15</xdr:col>
      <xdr:colOff>544391</xdr:colOff>
      <xdr:row>22</xdr:row>
      <xdr:rowOff>114923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82C05-CACE-4D52-84AB-DE5CE253B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42403</xdr:colOff>
      <xdr:row>31</xdr:row>
      <xdr:rowOff>99909</xdr:rowOff>
    </xdr:from>
    <xdr:to>
      <xdr:col>19</xdr:col>
      <xdr:colOff>147639</xdr:colOff>
      <xdr:row>65</xdr:row>
      <xdr:rowOff>137853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47E284-55DF-4A08-89DA-02813C2C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7678" y="5710134"/>
          <a:ext cx="2048335" cy="6191094"/>
        </a:xfrm>
        <a:prstGeom prst="rect">
          <a:avLst/>
        </a:prstGeom>
      </xdr:spPr>
    </xdr:pic>
    <xdr:clientData/>
  </xdr:twoCellAnchor>
  <xdr:twoCellAnchor>
    <xdr:from>
      <xdr:col>5</xdr:col>
      <xdr:colOff>607009</xdr:colOff>
      <xdr:row>1</xdr:row>
      <xdr:rowOff>161589</xdr:rowOff>
    </xdr:from>
    <xdr:to>
      <xdr:col>12</xdr:col>
      <xdr:colOff>646279</xdr:colOff>
      <xdr:row>17</xdr:row>
      <xdr:rowOff>30579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027086-ED90-01FB-FAD8-2101C3492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2:27.3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29 203 7711 0 0,'-24'2'175'0'0,"24"-2"-159"0"0,0 0-1 0 0,-1 0 1 0 0,1 0-1 0 0,0 0 1 0 0,0-1-1 0 0,-1 1 1 0 0,1 0 0 0 0,0 0-1 0 0,-1 0 1 0 0,1-1-1 0 0,0 1 1 0 0,0 0 0 0 0,0 0-1 0 0,-1-1 1 0 0,1 1-1 0 0,0 0 1 0 0,0 0-1 0 0,0-1 1 0 0,0 1 0 0 0,-1 0-1 0 0,1-1 1 0 0,0 1-1 0 0,0 0 1 0 0,0-1-1 0 0,0 1 1 0 0,0 0 0 0 0,0-1-1 0 0,0 1 1 0 0,0 0-1 0 0,0-1 1 0 0,0 1-1 0 0,0 0 1 0 0,0-1 0 0 0,0 1-1 0 0,0 0 1 0 0,0-1-1 0 0,1 1 1 0 0,-1-1-1 0 0,4-13 76 0 0,-4 14-85 0 0,4-9 149 0 0,0-1 0 0 0,1 1 1 0 0,0 1-1 0 0,0-1 0 0 0,1 1 0 0 0,0 0 0 0 0,1 0 0 0 0,0 0 0 0 0,0 1 1 0 0,0 0-1 0 0,1 1 0 0 0,0 0 0 0 0,0 0 0 0 0,14-7 0 0 0,-8 6-139 0 0,0 0 0 0 0,1 1-1 0 0,0 0 1 0 0,0 1 0 0 0,0 1-1 0 0,1 1 1 0 0,-1 0-1 0 0,25-2 1 0 0,-37 5 9 0 0,-1 0 1 0 0,0 0-1 0 0,0 0 0 0 0,1 0 0 0 0,-1 0 1 0 0,0 0-1 0 0,0 1 0 0 0,0-1 1 0 0,0 1-1 0 0,1 0 0 0 0,-1-1 1 0 0,0 1-1 0 0,0 0 0 0 0,0 0 0 0 0,0 0 1 0 0,0 0-1 0 0,-1 1 0 0 0,1-1 1 0 0,0 0-1 0 0,-1 1 0 0 0,1 0 1 0 0,0-1-1 0 0,-1 1 0 0 0,2 3 0 0 0,-1-2-10 0 0,0 1 0 0 0,-1 0 0 0 0,0 0 0 0 0,0 0 0 0 0,0 0 0 0 0,0 0-1 0 0,-1 0 1 0 0,1 1 0 0 0,-1-1 0 0 0,0 0 0 0 0,-1 8 0 0 0,-1-2 82 0 0,-1-1 1 0 0,1 1-1 0 0,-1-1 1 0 0,-1 0-1 0 0,0 0 1 0 0,0 0-1 0 0,-1-1 0 0 0,-11 16 1 0 0,12-18-91 0 0,-1-1 1 0 0,0 1-1 0 0,0-1 0 0 0,-1 0 1 0 0,1-1-1 0 0,-1 1 0 0 0,0-1 0 0 0,0 0 1 0 0,0 0-1 0 0,-1-1 0 0 0,-7 3 1 0 0,5-2 107 0 0,-1-1 1 0 0,1 0-1 0 0,-1-1 1 0 0,1 0-1 0 0,-1-1 1 0 0,0 1-1 0 0,-17-2 1 0 0,25 0-80 0 0,-1 0 1 0 0,1 0-1 0 0,-1 0 0 0 0,1-1 1 0 0,0 1-1 0 0,-1-1 0 0 0,1 0 1 0 0,0 0-1 0 0,-1 1 0 0 0,1-2 1 0 0,0 1-1 0 0,0 0 0 0 0,0 0 0 0 0,0-1 1 0 0,0 1-1 0 0,0-1 0 0 0,0 1 1 0 0,1-1-1 0 0,-1 0 0 0 0,-2-3 1 0 0,2 2 26 0 0,1 0 1 0 0,-1 0 0 0 0,1-1 0 0 0,0 1-1 0 0,0 0 1 0 0,0-1 0 0 0,0 1-1 0 0,1-1 1 0 0,-1 1 0 0 0,1-1-1 0 0,0 0 1 0 0,0 1 0 0 0,1-7 0 0 0,1-1-71 0 0,0 0 0 0 0,0 1 0 0 0,1-1 0 0 0,1 0 0 0 0,0 1 0 0 0,0-1 0 0 0,1 1 0 0 0,6-9 0 0 0,-7 12-1 0 0,0 1 0 0 0,0 0 0 0 0,1 0 0 0 0,0 1 0 0 0,1-1 1 0 0,-1 1-1 0 0,1 0 0 0 0,0 0 0 0 0,0 1 0 0 0,0 0 0 0 0,1 0 0 0 0,11-6 0 0 0,-14 9 4 0 0,0-1 0 0 0,0 1 0 0 0,0 0 0 0 0,0 0 0 0 0,1 1 0 0 0,-1-1 0 0 0,0 1 0 0 0,0 0 0 0 0,0 0 0 0 0,1 0 0 0 0,-1 0 0 0 0,0 1 0 0 0,0 0 0 0 0,0 0 0 0 0,6 2 0 0 0,-7-2 2 0 0,-1 1-1 0 0,1-1 0 0 0,-1 1 1 0 0,0-1-1 0 0,0 1 0 0 0,1 0 1 0 0,-1 0-1 0 0,0 0 0 0 0,0 0 1 0 0,-1 0-1 0 0,1 0 0 0 0,0 0 1 0 0,-1 1-1 0 0,1-1 0 0 0,-1 1 1 0 0,0-1-1 0 0,0 1 0 0 0,0 0 1 0 0,0-1-1 0 0,-1 1 0 0 0,1 0 1 0 0,0 0-1 0 0,-1 4 0 0 0,1 7 26 0 0,0 0 0 0 0,-1 0 0 0 0,0 0 0 0 0,-2-1 0 0 0,-3 22 0 0 0,3-28-9 0 0,0-1 0 0 0,0 0 1 0 0,0 1-1 0 0,-1-1 0 0 0,0-1 1 0 0,0 1-1 0 0,-1 0 0 0 0,1-1 0 0 0,-1 1 1 0 0,0-1-1 0 0,-1 0 0 0 0,1-1 0 0 0,-10 9 1 0 0,3-6 49 0 0,0 0 1 0 0,-1 0 0 0 0,1-1-1 0 0,-1 0 1 0 0,-1-1 0 0 0,-13 3 0 0 0,3-1 437 0 0,0-2 0 0 0,-36 4 1 0 0,57-9-459 0 0,0 0 1 0 0,0 0 0 0 0,1 0-1 0 0,-1 0 1 0 0,0 0-1 0 0,0-1 1 0 0,0 1 0 0 0,1-1-1 0 0,-4 0 1 0 0,4 0-40 0 0,0 1 0 0 0,1 0 1 0 0,-1-1-1 0 0,0 1 0 0 0,1-1 0 0 0,-1 1 0 0 0,1-1 0 0 0,-1 1 0 0 0,1-1 1 0 0,-1 1-1 0 0,1-1 0 0 0,-1 1 0 0 0,1-1 0 0 0,0 0 0 0 0,-1 1 0 0 0,1-1 1 0 0,0 0-1 0 0,-1 1 0 0 0,1-1 0 0 0,0 0 0 0 0,0 1 0 0 0,0-1 0 0 0,-1 0 1 0 0,1 0-1 0 0,0 1 0 0 0,0-1 0 0 0,0-1 0 0 0,1-5-5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5:27.8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59 9095 0 0,'-14'10'9414'0'0,"22"-11"-7386"0"0,136-39 1141 0 0,-100 28-3036 0 0,18-4-3218 0 0,-54 17-824 0 0</inkml:trace>
  <inkml:trace contextRef="#ctx0" brushRef="#br0" timeOffset="319.81">9 187 14623 0 0,'10'0'5202'0'0,"17"-1"-3385"0"0,72-3 75 0 0,41-4-176 0 0,-118 3-1478 0 0,-13 2-7476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5:29.4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26 10591 0 0,'5'-9'1704'0'0,"0"6"-1264"0"0,1 1-1 0 0,-1 0 1 0 0,1 0-1 0 0,-1 1 0 0 0,1 0 1 0 0,0 0-1 0 0,0 0 1 0 0,-1 1-1 0 0,2 0 1 0 0,-2 0-1 0 0,2 0 0 0 0,-2 1 1 0 0,8 2-1 0 0,-11-2-281 0 0,1 0-1 0 0,-1 1 0 0 0,0 0 1 0 0,0-1-1 0 0,1 1 1 0 0,-1 0-1 0 0,0 1 0 0 0,0-1 1 0 0,-1 0-1 0 0,4 5 0 0 0,-1-1-23 0 0,-1 0-1 0 0,1 1 0 0 0,3 8 0 0 0,-6-10-115 0 0,1 1-1 0 0,-1-1 1 0 0,1 1-1 0 0,-1 0 0 0 0,0 1 1 0 0,-1-1-1 0 0,0-1 1 0 0,1 1-1 0 0,-2 0 1 0 0,1 0-1 0 0,-1 1 1 0 0,0-1-1 0 0,0-1 1 0 0,-1 1-1 0 0,1 0 0 0 0,0-1 1 0 0,-1 2-1 0 0,-1-2 1 0 0,0 0-1 0 0,1 0 1 0 0,-6 9-1 0 0,-32 46-21 0 0,40-60 16 0 0,0 0-1 0 0,0 0 0 0 0,0 0 1 0 0,0 0-1 0 0,0 0 1 0 0,0 1-1 0 0,0-1 0 0 0,0 0 1 0 0,-1 0-1 0 0,1 0 1 0 0,0 0-1 0 0,0 1 0 0 0,0-1 1 0 0,0 0-1 0 0,0 0 1 0 0,0 0-1 0 0,0 1 0 0 0,0-1 1 0 0,0 0-1 0 0,0 0 1 0 0,0 0-1 0 0,0 0 0 0 0,1 1 1 0 0,-1-1-1 0 0,0 0 1 0 0,0 0-1 0 0,0 0 0 0 0,0 0 1 0 0,0 0-1 0 0,0 1 1 0 0,0-1-1 0 0,0 0 0 0 0,0 0 1 0 0,1 0-1 0 0,-1 0 1 0 0,0 0-1 0 0,0 0 0 0 0,0 1 1 0 0,0-1-1 0 0,9 2 550 0 0,11-2 788 0 0,-20 0-1243 0 0,4-1 240 0 0,0 0 0 0 0,0 0 0 0 0,0 0 0 0 0,-1 0-1 0 0,1-1 1 0 0,0 0 0 0 0,6-4 0 0 0,-6 4-288 0 0,0-1 0 0 0,1 1-1 0 0,-1-1 1 0 0,6-1 0 0 0,-7 4-613 0 0,-1-1-1 0 0,0 1 1 0 0,0 0 0 0 0,0 0-1 0 0,-1 0 1 0 0,2 0-1 0 0,-1 0 1 0 0,3 1 0 0 0,2 1-1491 0 0</inkml:trace>
  <inkml:trace contextRef="#ctx0" brushRef="#br0" timeOffset="666.29">440 283 16583 0 0,'1'0'102'0'0,"-1"0"-1"0"0,1 0 1 0 0,-1 1 0 0 0,0-1-1 0 0,1 0 1 0 0,-1 2 0 0 0,0-2-1 0 0,1 0 1 0 0,-1 0-1 0 0,0 1 1 0 0,1-1 0 0 0,-1 1-1 0 0,0-1 1 0 0,0 0-1 0 0,1 1 1 0 0,-1-1 0 0 0,0 1-1 0 0,0-1 1 0 0,0 0 0 0 0,1 1-1 0 0,-1-1 1 0 0,0 1-1 0 0,0-1 1 0 0,0 1 0 0 0,0-1-1 0 0,0 1 1 0 0,-2 17 1941 0 0,-1-11-1737 0 0,1 1 0 0 0,-1-1 0 0 0,-2 6 0 0 0,-7 9-2854 0 0,7-15 1557 0 0</inkml:trace>
  <inkml:trace contextRef="#ctx0" brushRef="#br0" timeOffset="1317.64">783 70 11167 0 0,'-3'-20'2726'0'0,"3"16"-2300"0"0,0 0-1 0 0,0 1 1 0 0,-1-1 0 0 0,0 1-1 0 0,0-1 1 0 0,0 0 0 0 0,0 1 0 0 0,-1-1-1 0 0,-2-4 1 0 0,4 8-422 0 0,0 0-1 0 0,0-1 1 0 0,0 1 0 0 0,0 0-1 0 0,-1 0 1 0 0,1 0 0 0 0,0 0-1 0 0,0 0 1 0 0,0 0 0 0 0,0 0 0 0 0,0-1-1 0 0,0 1 1 0 0,0 0 0 0 0,0 0-1 0 0,0 0 1 0 0,0 0 0 0 0,0 0-1 0 0,0 0 1 0 0,-1 0 0 0 0,1 0-1 0 0,0 0 1 0 0,0 0 0 0 0,0 0 0 0 0,0 0-1 0 0,-1 0 1 0 0,1 0 0 0 0,0 0-1 0 0,0 0 1 0 0,0 0 0 0 0,0 0-1 0 0,-1 0 1 0 0,1 0 0 0 0,0 0 0 0 0,0 0-1 0 0,0 0 1 0 0,0 1 0 0 0,-1-1-1 0 0,1 0 1 0 0,-6 8 213 0 0,-2 11 222 0 0,8-19-422 0 0,-6 16 463 0 0,-2 1 0 0 0,1-2 0 0 0,-1 1 0 0 0,-2-1-1 0 0,1-1 1 0 0,-1 1 0 0 0,-21 22 0 0 0,29-35-434 0 0,0 1 1 0 0,0 0-1 0 0,-1 0 1 0 0,1 1-1 0 0,1-1 1 0 0,0 0-1 0 0,-1 1 1 0 0,1-1-1 0 0,-1 2 0 0 0,1-2 1 0 0,0 1-1 0 0,1 0 1 0 0,-1-1-1 0 0,0 1 1 0 0,1 0-1 0 0,0 0 1 0 0,0-1-1 0 0,0 1 1 0 0,0 1-1 0 0,1-1 1 0 0,-1 0-1 0 0,1-1 1 0 0,0 1-1 0 0,2 3 0 0 0,-2-4-58 0 0,0 0 0 0 0,0 0 0 0 0,0 1-1 0 0,0-1 1 0 0,0 0 0 0 0,1-1-1 0 0,0 1 1 0 0,0-1 0 0 0,0 1 0 0 0,0-1-1 0 0,-1 0 1 0 0,1 1 0 0 0,1-1-1 0 0,-1 0 1 0 0,1-1 0 0 0,-2 1 0 0 0,2 0-1 0 0,0-1 1 0 0,0 1 0 0 0,0-1-1 0 0,-2 1 1 0 0,2-1 0 0 0,0 0 0 0 0,1-1-1 0 0,-2 1 1 0 0,1-1 0 0 0,0 1-1 0 0,5-1 1 0 0,0-1-32 0 0,-1 0 0 0 0,-1-1 1 0 0,2-1-1 0 0,-1 1 0 0 0,0-1 0 0 0,-1 0 0 0 0,1 0 0 0 0,-1-1 1 0 0,0 0-1 0 0,1 0 0 0 0,-2 0 0 0 0,1-1 0 0 0,0-1 0 0 0,-1 0 1 0 0,1 1-1 0 0,7-12 0 0 0,-9 11 189 0 0,0 0 0 0 0,-1 0 0 0 0,0 0 0 0 0,0 0 0 0 0,0-1 0 0 0,0 1 0 0 0,-2-1 0 0 0,1 0 0 0 0,0 0 1 0 0,0 0-1 0 0,-1 1 0 0 0,0-2 0 0 0,0 1 0 0 0,-1 0 0 0 0,0 0 0 0 0,0 0 0 0 0,-1 0 0 0 0,0-1 0 0 0,-2-8 0 0 0,2 12-149 0 0,-1 0 1 0 0,1 0-1 0 0,-1-1 0 0 0,-1 1 0 0 0,1 0 0 0 0,-1 1 1 0 0,1-1-1 0 0,-1 1 0 0 0,0 0 0 0 0,0 0 0 0 0,0 0 1 0 0,0 0-1 0 0,0 1 0 0 0,-6-5 0 0 0,-11-9-3387 0 0,17 13 1557 0 0,2-1-20 0 0</inkml:trace>
  <inkml:trace contextRef="#ctx0" brushRef="#br0" timeOffset="1860.78">1120 47 13703 0 0,'-1'-3'437'0'0,"-1"0"0"0"0,1 0 0 0 0,-1 1 0 0 0,2-1 0 0 0,-2 1 0 0 0,0-1-1 0 0,-3-2 1 0 0,-4-8 384 0 0,9 13-825 0 0,-1-1-1 0 0,1 0 1 0 0,-1 1-1 0 0,1-1 1 0 0,-1 1-1 0 0,1-1 0 0 0,-1 0 1 0 0,1 1-1 0 0,-1-1 1 0 0,0 1-1 0 0,1-1 1 0 0,0 1-1 0 0,-1 0 1 0 0,1-1-1 0 0,-1 1 1 0 0,0 0-1 0 0,0-1 0 0 0,1 1 1 0 0,-1 0-1 0 0,0 0 1 0 0,0 0-1 0 0,1 0 1 0 0,-1 0-1 0 0,0 0 1 0 0,0 0-1 0 0,-1 0 1 0 0,1 0 39 0 0,-1 1 0 0 0,0 0 0 0 0,0 0 0 0 0,1 0 0 0 0,-1 0 0 0 0,0 0 1 0 0,1 0-1 0 0,0 0 0 0 0,-1 0 0 0 0,-1 3 0 0 0,-3 3 329 0 0,0 0 0 0 0,1 1 0 0 0,-7 11 0 0 0,-49 99 1720 0 0,59-115-2036 0 0,1 0 1 0 0,0 0-1 0 0,-1 0 0 0 0,1 0 0 0 0,0 0 1 0 0,1 0-1 0 0,-1 0 0 0 0,0 0 1 0 0,1 0-1 0 0,0 1 0 0 0,0 0 0 0 0,0-1 1 0 0,0 0-1 0 0,0 0 0 0 0,1 1 0 0 0,-1-1 1 0 0,1 0-1 0 0,0 0 0 0 0,0 0 0 0 0,0 0 1 0 0,1 0-1 0 0,-1 0 0 0 0,1 1 1 0 0,0 2-1 0 0,1-3-37 0 0,-1 0 0 0 0,1 0 0 0 0,0 0-1 0 0,-1 0 1 0 0,1-1 0 0 0,0 1 0 0 0,1-1 0 0 0,-2 1 0 0 0,2-1 0 0 0,-1 0 0 0 0,1 0 0 0 0,-1 0 0 0 0,1-1 0 0 0,-1 1 0 0 0,0-1 0 0 0,1-1 0 0 0,0 1 0 0 0,-1 0 0 0 0,6-1-1 0 0,-5 0-9 0 0,2 0 0 0 0,-1 0 0 0 0,0-1 0 0 0,1 0 0 0 0,-2 0 0 0 0,2-1 0 0 0,-2 1 0 0 0,1-1 0 0 0,0-1 0 0 0,0 0 0 0 0,0 1 0 0 0,-1-1 0 0 0,0 0 0 0 0,1 0-1 0 0,-2 0 1 0 0,2-1 0 0 0,-1 0 0 0 0,-1 0 0 0 0,5-6 0 0 0,-6 5 211 0 0,1 1-1 0 0,0 0 1 0 0,0-1 0 0 0,-1 1-1 0 0,0-1 1 0 0,0 0-1 0 0,-1-1 1 0 0,1 1 0 0 0,-1 0-1 0 0,0 0 1 0 0,0 0 0 0 0,0 0-1 0 0,0-9 1 0 0,-2 11-146 0 0,1 1 0 0 0,0-1 0 0 0,-1 0 0 0 0,0 1 0 0 0,0-1 0 0 0,0 0 0 0 0,0 1 0 0 0,0-1 0 0 0,0 1 0 0 0,-2-4 0 0 0,1 2-557 0 0,0 1 1 0 0,0-1 0 0 0,1 1-1 0 0,-1 0 1 0 0,0-5 0 0 0,1 2-501 0 0</inkml:trace>
  <inkml:trace contextRef="#ctx0" brushRef="#br0" timeOffset="2417.79">1361 43 11399 0 0,'-1'-2'524'0'0,"0"0"-1"0"0,0 0 1 0 0,-1 0 0 0 0,1 0-1 0 0,0 0 1 0 0,-1 0-1 0 0,-1-3 1 0 0,2 5-327 0 0,0-1 1 0 0,1 0-1 0 0,-1 0 1 0 0,0 1-1 0 0,0-2 1 0 0,1 2-1 0 0,-1-1 1 0 0,0 0-1 0 0,0 1 1 0 0,0 0-1 0 0,1-1 1 0 0,-1 1-1 0 0,0-1 1 0 0,0 1-1 0 0,0 0 1 0 0,0 0-1 0 0,0 0 1 0 0,0 0-1 0 0,0 0 1 0 0,-1 0-1 0 0,-2 1 188 0 0,0 1-1 0 0,0-1 1 0 0,1 2-1 0 0,0-1 1 0 0,-1 1-1 0 0,0-1 1 0 0,2 1-1 0 0,-2-1 1 0 0,1 1-1 0 0,0 0 1 0 0,1 0 0 0 0,-4 5-1 0 0,-5 8-481 0 0,-14 26 0 0 0,8-10 492 0 0,14-28-358 0 0,0 1 1 0 0,1-1-1 0 0,0 1 0 0 0,0 0 1 0 0,1 0-1 0 0,-1 1 0 0 0,1 0 0 0 0,-1-1 1 0 0,1 0-1 0 0,1 0 0 0 0,-1 1 1 0 0,1-1-1 0 0,1 12 0 0 0,-1-14-33 0 0,0-1 0 0 0,1 1 0 0 0,-1 0 0 0 0,1-1 0 0 0,0 1 1 0 0,0 0-1 0 0,0-1 0 0 0,0 2 0 0 0,0-2 0 0 0,1 1 0 0 0,-2-1 0 0 0,2 0 0 0 0,-1 0 0 0 0,1 1 0 0 0,0-1 0 0 0,0 0 0 0 0,0-1 0 0 0,-1 1 0 0 0,1 0 1 0 0,1 0-1 0 0,-1-1 0 0 0,0 0 0 0 0,1 1 0 0 0,-2-1 0 0 0,2 0 0 0 0,-1 0 0 0 0,1 0 0 0 0,3 0 0 0 0,2 2-13 0 0,0-2-1 0 0,0-1 0 0 0,0 1 1 0 0,1-1-1 0 0,-1-1 1 0 0,-1 0-1 0 0,2-1 1 0 0,-1 0-1 0 0,0 0 0 0 0,0 0 1 0 0,0-1-1 0 0,-1 0 1 0 0,1-1-1 0 0,-1 0 1 0 0,1 0-1 0 0,8-8 0 0 0,-13 8 81 0 0,0 2-1 0 0,0-1 0 0 0,-1 0 1 0 0,0 0-1 0 0,0-1 0 0 0,1 1 1 0 0,-1 0-1 0 0,-2-1 0 0 0,2 1 0 0 0,0-1 1 0 0,-1-1-1 0 0,0 1 0 0 0,0 1 1 0 0,0-1-1 0 0,0 0 0 0 0,0 0 0 0 0,-1-5 1 0 0,0 4 36 0 0,0-2-1 0 0,0 2 1 0 0,0-1 0 0 0,-1 1 0 0 0,0-1-1 0 0,0 1 1 0 0,-1 0 0 0 0,0-1 0 0 0,1 0 0 0 0,-1 1-1 0 0,-5-9 1 0 0,-4-3-1651 0 0,8 14 878 0 0,1-1 0 0 0,-1 1-1 0 0,1 0 1 0 0,0-1 0 0 0,-1 0-1 0 0,1 1 1 0 0,0-7 0 0 0</inkml:trace>
  <inkml:trace contextRef="#ctx0" brushRef="#br0" timeOffset="2783.82">1620 304 15431 0 0,'2'2'1512'0'0,"0"-1"-1352"0"0,-1 0-160 0 0,-2-1 0 0 0,-2 3 1160 0 0,2 0 200 0 0,-1 3 40 0 0,-2 3 8 0 0,-1-2-696 0 0,0 2-136 0 0,-1-1-24 0 0,-2 1-8 0 0,2-2-920 0 0,0 0-184 0 0,-2 1-40 0 0</inkml:trace>
  <inkml:trace contextRef="#ctx0" brushRef="#br0" timeOffset="3455.38">2040 75 7943 0 0,'-3'-4'555'0'0,"3"3"-472"0"0,0 1 0 0 0,-1-1 0 0 0,1 1-1 0 0,0-1 1 0 0,-1 1 0 0 0,1-1 0 0 0,0 1 0 0 0,-1-1 0 0 0,1 1 0 0 0,-1-1 0 0 0,1 1 0 0 0,0 0 0 0 0,-1-1 0 0 0,1 1-1 0 0,-1 0 1 0 0,1-1 0 0 0,0 1 0 0 0,-1 0 0 0 0,1 0 0 0 0,-1-1 0 0 0,1 1 0 0 0,-2 0 0 0 0,1-1 152 0 0,-1 1 0 0 0,1 0 0 0 0,0 0 0 0 0,-1-1 0 0 0,1 1 0 0 0,1 0 0 0 0,-2 0 0 0 0,1 0 0 0 0,-1 0 0 0 0,1 1 0 0 0,0-1 0 0 0,-1 0 0 0 0,1 1 0 0 0,0-1 0 0 0,0 0 0 0 0,0 1 0 0 0,0 0 0 0 0,-1-1 0 0 0,1 1 0 0 0,0 0 0 0 0,0-1 0 0 0,0 1 0 0 0,0 0 0 0 0,-2 2 0 0 0,1 1 85 0 0,-2 1 0 0 0,1 0 1 0 0,0 0-1 0 0,-4 11 0 0 0,5-10-166 0 0,-1-1 0 0 0,1 0 0 0 0,-1 1-1 0 0,-3 5 1 0 0,-28 23 1615 0 0,26-26-1347 0 0,0-1 0 0 0,0 2 0 0 0,1-1 0 0 0,0 2 0 0 0,-11 16 0 0 0,16-23-416 0 0,1-1 0 0 0,0 2 0 0 0,-1-1 0 0 0,2 0 0 0 0,0-1 0 0 0,-1 1 0 0 0,0 0 0 0 0,1 0 0 0 0,0 0 0 0 0,-1 0 0 0 0,1 0 0 0 0,0 0 0 0 0,1 0 0 0 0,-1 1 0 0 0,0-1 0 0 0,1 0 0 0 0,0 0 0 0 0,-1 0 0 0 0,0 0 0 0 0,1-1 0 0 0,1 1 0 0 0,-1 0 0 0 0,0-1 0 0 0,1 1 0 0 0,0 0 0 0 0,-1-1 0 0 0,3 5 0 0 0,-2-5-28 0 0,1 0-1 0 0,-1-1 1 0 0,0 1-1 0 0,-1 0 1 0 0,1-1-1 0 0,1 0 1 0 0,-1 1-1 0 0,1-1 1 0 0,-1 0-1 0 0,0 0 1 0 0,1 0-1 0 0,-1-1 1 0 0,1 1-1 0 0,-1-1 1 0 0,1 1-1 0 0,-1-1 1 0 0,1 0 0 0 0,0 0-1 0 0,1-1 1 0 0,5 1-53 0 0,-2-1 1 0 0,0-1 0 0 0,2 1 0 0 0,-2-1 0 0 0,8-4 0 0 0,-5 2 13 0 0,-1 0 1 0 0,0-2-1 0 0,0 0 1 0 0,0 0-1 0 0,-1 0 1 0 0,0-1-1 0 0,16-16 1 0 0,-20 18 253 0 0,1-1 0 0 0,-1 0 0 0 0,0-1 0 0 0,1 1-1 0 0,-2 0 1 0 0,0-1 0 0 0,1 1 0 0 0,-1-1 0 0 0,-1-1 0 0 0,0 1 0 0 0,0 0 0 0 0,3-14-1 0 0,-6 18-94 0 0,1 0 0 0 0,0 0 0 0 0,-1 0 0 0 0,0 0-1 0 0,0 1 1 0 0,0-1 0 0 0,0 0 0 0 0,0 1 0 0 0,0-1-1 0 0,-1 0 1 0 0,1 1 0 0 0,0 0 0 0 0,-1-2 0 0 0,0 2-1 0 0,-2-2 1 0 0,-6-11-1840 0 0,9 9-1844 0 0</inkml:trace>
  <inkml:trace contextRef="#ctx0" brushRef="#br0" timeOffset="3875.66">2345 93 13703 0 0,'-3'-11'799'0'0,"3"9"-585"0"0,0 1-1 0 0,-1-1 0 0 0,1 0 1 0 0,0 1-1 0 0,0-1 1 0 0,-1 0-1 0 0,1 1 0 0 0,-1-1 1 0 0,0 1-1 0 0,0-1 0 0 0,0 1 1 0 0,0-1-1 0 0,0 1 1 0 0,0 0-1 0 0,0-2 0 0 0,0 2 1 0 0,-1 0-1 0 0,2 0 0 0 0,-1 0 1 0 0,-3-1-1 0 0,3 1-156 0 0,0 1 0 0 0,0 0 0 0 0,0 0 0 0 0,0 0 0 0 0,0 0 0 0 0,0 0 0 0 0,0 0 0 0 0,0 0 0 0 0,0 1 0 0 0,0-1 0 0 0,0 0 0 0 0,0 0-1 0 0,0 1 1 0 0,0-1 0 0 0,0 1 0 0 0,0-1 0 0 0,0 1 0 0 0,0-1 0 0 0,1 1 0 0 0,0 0 0 0 0,-2 0 0 0 0,-20 20 161 0 0,19-16-166 0 0,-18 17 367 0 0,-41 33-1 0 0,59-53-348 0 0,0 1 0 0 0,0 0 0 0 0,1 0 0 0 0,-1 1-1 0 0,0-1 1 0 0,1 1 0 0 0,0-1 0 0 0,0 1 0 0 0,0 0 0 0 0,0-1 0 0 0,0 1-1 0 0,1 0 1 0 0,-1 0 0 0 0,1 1 0 0 0,1-1 0 0 0,-1 1 0 0 0,0-1 0 0 0,0 5-1 0 0,1-6-118 0 0,0 0 0 0 0,0-1-1 0 0,0 1 1 0 0,0 1-1 0 0,1-2 1 0 0,-1 1 0 0 0,1-1-1 0 0,-1 1 1 0 0,1-1-1 0 0,-1 1 1 0 0,1-1 0 0 0,0 1-1 0 0,0-1 1 0 0,0 0-1 0 0,1 1 1 0 0,-1-1 0 0 0,1 0-1 0 0,0 0 1 0 0,-1 0 0 0 0,0 1-1 0 0,1-1 1 0 0,0-1-1 0 0,0 1 1 0 0,0-1 0 0 0,0 1-1 0 0,0-1 1 0 0,0 0-1 0 0,0 1 1 0 0,1-1 0 0 0,1 0-1 0 0,2 1-246 0 0,0-1-1 0 0,0 0 1 0 0,0 0-1 0 0,0-1 1 0 0,0 0 0 0 0,0 0-1 0 0,0 0 1 0 0,0-1-1 0 0,0 0 1 0 0,0 0-1 0 0,-1-1 1 0 0,9-3 0 0 0,-7 3 398 0 0,-1-1 0 0 0,1-1 0 0 0,-1 0 0 0 0,0 0 1 0 0,0 0-1 0 0,0-1 0 0 0,-1 1 0 0 0,1-1 0 0 0,-1 0 1 0 0,5-8-1 0 0,-6 8 453 0 0,0-1 0 0 0,-1 1 0 0 0,0-1 0 0 0,0 0 0 0 0,0-1 0 0 0,-1 1 0 0 0,-1 0 0 0 0,1-1 0 0 0,0 1 0 0 0,0 0 0 0 0,0-10 0 0 0,-2 12-697 0 0,0-1-1 0 0,0 1 1 0 0,0 0-1 0 0,0-1 0 0 0,-1 1 1 0 0,-1-7-1 0 0,1 9-995 0 0,2-1-13 0 0</inkml:trace>
  <inkml:trace contextRef="#ctx0" brushRef="#br0" timeOffset="4190.02">2611 29 14167 0 0,'0'0'69'0'0,"0"-1"-1"0"0,1 1 1 0 0,-1 0 0 0 0,0 0-1 0 0,0-1 1 0 0,0 1-1 0 0,0 0 1 0 0,-1-1-1 0 0,1 1 1 0 0,0 0 0 0 0,0-1-1 0 0,0 1 1 0 0,0 0-1 0 0,0 0 1 0 0,0-1-1 0 0,0 1 1 0 0,0 0-1 0 0,-1 0 1 0 0,1-1 0 0 0,0 1-1 0 0,0 0 1 0 0,0 0-1 0 0,0-1 1 0 0,-1 1-1 0 0,1 0 1 0 0,0 0 0 0 0,0 0-1 0 0,-1 0 1 0 0,1-1-1 0 0,0 1 1 0 0,0 0-1 0 0,-1 0 1 0 0,1 0 0 0 0,0 0-1 0 0,-1 0 1 0 0,1 0-1 0 0,-13 4 1621 0 0,-13 16-303 0 0,26-19-1366 0 0,-15 14 596 0 0,-25 29-1 0 0,34-36-452 0 0,0 0 0 0 0,1 0-1 0 0,0 2 1 0 0,0-2-1 0 0,1 1 1 0 0,-5 12-1 0 0,9-19-163 0 0,0 0 0 0 0,-1-1 0 0 0,0 1 0 0 0,1 0 0 0 0,0 0 0 0 0,-1 0 0 0 0,1 0 0 0 0,0 0 0 0 0,0 0 0 0 0,0 0 0 0 0,0 0 0 0 0,1 0 0 0 0,-1 0 0 0 0,0 0 0 0 0,1 0 0 0 0,-1 0 0 0 0,1 0 0 0 0,-1 0 0 0 0,1 0 0 0 0,0 0 0 0 0,0-1 0 0 0,0 1 0 0 0,0 0 0 0 0,0-1 0 0 0,0 1 0 0 0,1-1 0 0 0,-1 0 0 0 0,0 1 0 0 0,0-1 0 0 0,0 0 0 0 0,1 0 0 0 0,0 0 0 0 0,-1 0 0 0 0,4 2 0 0 0,-2-1-165 0 0,2-1 0 0 0,-1 1 0 0 0,0-1-1 0 0,0 1 1 0 0,0 0 0 0 0,1-2 0 0 0,0 1-1 0 0,-2-1 1 0 0,2 1 0 0 0,0-1 0 0 0,-1-1-1 0 0,1 1 1 0 0,4-3 0 0 0,-3 2 59 0 0,-1-1 0 0 0,1 0-1 0 0,-2 0 1 0 0,2 0 0 0 0,-1-1 0 0 0,0 0 0 0 0,1 0 0 0 0,-2-1 0 0 0,1 1 0 0 0,6-8-1 0 0,-8 8 360 0 0,-2 0-1 0 0,2 0 1 0 0,-1 0-1 0 0,0 0 0 0 0,0 0 1 0 0,0 0-1 0 0,-2-1 0 0 0,2 1 1 0 0,-1 0-1 0 0,0-1 1 0 0,0 0-1 0 0,0 0 0 0 0,0 1 1 0 0,-1-1-1 0 0,1 0 1 0 0,-1 1-1 0 0,0-1 0 0 0,0 0 1 0 0,-1-5-1 0 0,0 0 517 0 0,0 1 0 0 0,-5-16 0 0 0,-3 6-1535 0 0,-1 3-5994 0 0</inkml:trace>
  <inkml:trace contextRef="#ctx0" brushRef="#br0" timeOffset="4475.43">2764 322 15551 0 0,'0'8'344'0'0,"-1"-5"72"0"0,1 0 8 0 0,0-1 8 0 0,-2 0-344 0 0,0 0-88 0 0,1 0 0 0 0,-2 2 0 0 0,-3 3 528 0 0,0 2 88 0 0,-2 1 24 0 0,1-2 0 0 0,-1 0-928 0 0,2 0-176 0 0,0 0-40 0 0,-2 3-8 0 0</inkml:trace>
  <inkml:trace contextRef="#ctx0" brushRef="#br0" timeOffset="4966.65">3253 31 11519 0 0,'0'0'25'0'0,"0"-1"1"0"0,0 1-1 0 0,0 0 0 0 0,0 0 0 0 0,0 0 0 0 0,1 0 0 0 0,-1 0 0 0 0,0-1 0 0 0,0 1 0 0 0,0 0 0 0 0,0 0 1 0 0,0 0-1 0 0,0 0 0 0 0,0 0 0 0 0,0-1 0 0 0,0 1 0 0 0,0 0 0 0 0,0 0 0 0 0,0 0 0 0 0,0 0 0 0 0,0-1 1 0 0,0 1-1 0 0,0 0 0 0 0,0 0 0 0 0,0 0 0 0 0,0 0 0 0 0,0-1 0 0 0,-1 1 0 0 0,1 0 0 0 0,0 0 0 0 0,0 0 1 0 0,0 0-1 0 0,0 0 0 0 0,0 0 0 0 0,0-1 0 0 0,0 1 0 0 0,0 0 0 0 0,-1 0 0 0 0,1 0 0 0 0,0 0 0 0 0,0 0 1 0 0,0 0-1 0 0,0 0 0 0 0,0 0 0 0 0,-1 0 0 0 0,1 0 0 0 0,0-1 0 0 0,-8 7 870 0 0,-2 5-82 0 0,6-6-346 0 0,2-4-441 0 0,-19 29 772 0 0,-2-2-1 0 0,-28 25 1 0 0,45-47-335 0 0,-2 1 0 0 0,2 0 1 0 0,0 0-1 0 0,0 1 0 0 0,0-1 0 0 0,-6 13 0 0 0,11-18-417 0 0,0 0 0 0 0,0 0 0 0 0,1 0-1 0 0,-1 0 1 0 0,1 0 0 0 0,-1 0 0 0 0,0 0-1 0 0,1 0 1 0 0,0 0 0 0 0,-1 0 0 0 0,1 0-1 0 0,0 0 1 0 0,0 1 0 0 0,0-1 0 0 0,1 0-1 0 0,-1 0 1 0 0,0 0 0 0 0,1 0-1 0 0,-1 0 1 0 0,1 0 0 0 0,0 0 0 0 0,-1 0-1 0 0,0 0 1 0 0,1 0 0 0 0,0-1 0 0 0,1 1-1 0 0,-1 0 1 0 0,0 0 0 0 0,0-1 0 0 0,1 1-1 0 0,-1-1 1 0 0,1 0 0 0 0,-2 2 0 0 0,2-2-1 0 0,3 2 1 0 0,0 0-445 0 0,0 0 1 0 0,0 0-1 0 0,-1-1 0 0 0,2 1 0 0 0,-2-1 0 0 0,2-1 0 0 0,0 1 1 0 0,-1-1-1 0 0,1 0 0 0 0,-2 0 0 0 0,2-1 0 0 0,-1 0 0 0 0,1 0 1 0 0,-1 0-1 0 0,1-1 0 0 0,-1 1 0 0 0,1-2 0 0 0,-1 1 1 0 0,0-1-1 0 0,1 1 0 0 0,-1-2 0 0 0,0 1 0 0 0,-1 0 0 0 0,2-1 1 0 0,-1 0-1 0 0,5-6 0 0 0,-7 6 555 0 0,1-1 1 0 0,0 0-1 0 0,-1 0 1 0 0,6-6-1 0 0,-6 6 706 0 0,-1 0 1 0 0,0-2-1 0 0,1 2 0 0 0,2-11 1 0 0,-4 12-399 0 0,1-1 0 0 0,-1 0 1 0 0,0 1-1 0 0,0-2 0 0 0,-1 1 1 0 0,1 0-1 0 0,-1 0 0 0 0,0 0 1 0 0,0 0-1 0 0,0 0 0 0 0,-1-3 1 0 0,0 2-340 0 0,-1 1 1 0 0,1 1 0 0 0,0-1-1 0 0,0 1 1 0 0,-1-1 0 0 0,-3-5-1 0 0</inkml:trace>
  <inkml:trace contextRef="#ctx0" brushRef="#br0" timeOffset="5340.85">3481 114 13703 0 0,'0'-6'457'0'0,"0"3"47"0"0,0 1 0 0 0,0-1 0 0 0,0 1 0 0 0,0-2 0 0 0,0 2 0 0 0,-1-1 0 0 0,0-3 1 0 0,0 6-419 0 0,1-1 1 0 0,0 1-1 0 0,0 0 1 0 0,0-1-1 0 0,-1 1 1 0 0,1 0-1 0 0,0-1 1 0 0,0 1-1 0 0,-1 0 1 0 0,1-1-1 0 0,0 1 1 0 0,-1 0-1 0 0,1 0 1 0 0,0 0-1 0 0,-1-1 1 0 0,1 1-1 0 0,0 0 1 0 0,-1 0 0 0 0,1 0-1 0 0,-1 0 1 0 0,1-1-1 0 0,-1 1-25 0 0,0 0 1 0 0,0 0-1 0 0,0 1 1 0 0,0-1-1 0 0,0 0 0 0 0,0 0 1 0 0,0 0-1 0 0,0 1 0 0 0,0-1 1 0 0,0 1-1 0 0,-1 0 1 0 0,-8 5 110 0 0,1 0 1 0 0,1 2 0 0 0,-10 8 0 0 0,-7 7 32 0 0,10-12-12 0 0,4-4-69 0 0,0 2-1 0 0,0 0 1 0 0,1 0-1 0 0,0 1 1 0 0,-13 18-1 0 0,22-28-97 0 0,1 1 0 0 0,-1 0 1 0 0,0 0-1 0 0,1 0 0 0 0,-1 0 0 0 0,1 0 0 0 0,0 0 0 0 0,0 0 1 0 0,0 0-1 0 0,0 0 0 0 0,-1 0 0 0 0,1 0 0 0 0,0 0 0 0 0,0 0 1 0 0,0 0-1 0 0,0 0 0 0 0,0 0 0 0 0,0 0 0 0 0,0 0 0 0 0,0 0 1 0 0,0 0-1 0 0,1 1 0 0 0,-1 0-27 0 0,0 0 1 0 0,1-1-1 0 0,0 0 1 0 0,0 1-1 0 0,0-1 1 0 0,0 0-1 0 0,0 0 1 0 0,0 0-1 0 0,0 0 1 0 0,1 0-1 0 0,-1 0 1 0 0,0 0-1 0 0,1 1 1 0 0,4 0-189 0 0,-2 0 1 0 0,1 0 0 0 0,0 0-1 0 0,0 0 1 0 0,0-1 0 0 0,0 0-1 0 0,6 0 1 0 0,-5 0-177 0 0,0-1 1 0 0,1 0-1 0 0,-2-1 0 0 0,2 0 0 0 0,-2 0 0 0 0,2 0 0 0 0,-2-1 1 0 0,2 0-1 0 0,-2 0 0 0 0,1-1 0 0 0,-1 0 0 0 0,1 0 1 0 0,0 0-1 0 0,-2 0 0 0 0,2-1 0 0 0,-2-1 0 0 0,8-7 0 0 0,-8 8 439 0 0,0-1 0 0 0,-1 1 0 0 0,0-1 0 0 0,0-1 0 0 0,3-6 0 0 0,-4 7 583 0 0,0-1 1 0 0,0 1-1 0 0,0-1 1 0 0,0-1-1 0 0,-1-8 1 0 0,-1 13-502 0 0,0 0 0 0 0,0-1 1 0 0,-1 1-1 0 0,1 0 1 0 0,0 0-1 0 0,0 0 1 0 0,-1 0-1 0 0,0-1 1 0 0,1 1-1 0 0,-1 0 0 0 0,0 0 1 0 0,-2-2-1 0 0,-2-2-4805 0 0,9 9 2955 0 0</inkml:trace>
  <inkml:trace contextRef="#ctx0" brushRef="#br0" timeOffset="5700.92">3752 42 14623 0 0,'0'0'715'0'0,"-6"8"178"0"0,-45 54 1128 0 0,-7 8-514 0 0,56-67-1455 0 0,-1 0 0 0 0,1 0-1 0 0,0 0 1 0 0,1 0 0 0 0,-1 0-1 0 0,1 0 1 0 0,-1 1 0 0 0,1 0 0 0 0,0 0-1 0 0,0-1 1 0 0,0 1 0 0 0,0-1-1 0 0,0 5 1 0 0,1-6-28 0 0,1 1 1 0 0,-1-1-1 0 0,0 0 0 0 0,1 0 0 0 0,-1 0 0 0 0,1 1 0 0 0,0-1 1 0 0,-1 0-1 0 0,1 0 0 0 0,0 0 0 0 0,0 0 0 0 0,1 0 0 0 0,-1 0 1 0 0,0 0-1 0 0,0-1 0 0 0,0 1 0 0 0,1-1 0 0 0,-1 1 0 0 0,1-1 1 0 0,0 1-1 0 0,-1-1 0 0 0,1 0 0 0 0,1 1 0 0 0,2 1 0 0 0,-1-1 0 0 0,0 1 0 0 0,1-1 0 0 0,-1 0 0 0 0,0-1 0 0 0,1 1 0 0 0,-1-1 0 0 0,1 0 0 0 0,0-1 0 0 0,0 1 0 0 0,0-1 0 0 0,-1 0 0 0 0,1-1 0 0 0,0 1 0 0 0,-1-1 0 0 0,1 0 0 0 0,-1 0 0 0 0,1 0 0 0 0,4-3 0 0 0,-6 3 8 0 0,1-2-1 0 0,-2 1 0 0 0,1 1 1 0 0,0-1-1 0 0,0-1 1 0 0,-1 1-1 0 0,1 0 1 0 0,-1-1-1 0 0,1 1 0 0 0,-1-1 1 0 0,0 0-1 0 0,0 0 1 0 0,0 0-1 0 0,0 0 1 0 0,0 0-1 0 0,0-1 0 0 0,-1 0 1 0 0,0 1-1 0 0,0 0 1 0 0,0-1-1 0 0,0 1 1 0 0,0-1-1 0 0,-1 0 0 0 0,1 1 1 0 0,-1-1-1 0 0,0-1 1 0 0,0-2-1 0 0,-1 1 446 0 0,0 0 0 0 0,0 0-1 0 0,0 0 1 0 0,0-1 0 0 0,-4-7-1 0 0,-2-6 1016 0 0,8 8-518 0 0,0 9-2189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2:28.66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23 143 6911 0 0,'0'-1'10'0'0,"-1"1"-1"0"0,1 0 0 0 0,0-1 1 0 0,-1 1-1 0 0,1 0 1 0 0,-1-1-1 0 0,1 1 0 0 0,-1 0 1 0 0,1 0-1 0 0,-1-1 0 0 0,1 1 1 0 0,-1 0-1 0 0,1 0 0 0 0,-1 0 1 0 0,1 0-1 0 0,-1 0 1 0 0,1 0-1 0 0,-1-1 0 0 0,1 1 1 0 0,-1 0-1 0 0,1 0 0 0 0,-1 1 1 0 0,1-1-1 0 0,-1 0 1 0 0,0 0-1 0 0,1 0 0 0 0,-1 0 1 0 0,1 0-1 0 0,-1 1 0 0 0,1-1 1 0 0,-1 0-1 0 0,1 1 0 0 0,-1 0 38 0 0,0 1-1 0 0,1 0 1 0 0,0-1-1 0 0,-1 1 0 0 0,1 0 1 0 0,0 0-1 0 0,0-1 1 0 0,0 1-1 0 0,0 2 0 0 0,0 8-41 0 0,-3 96 1856 0 0,3-108-1855 0 0,0 0 7 0 0,0 0 0 0 0,0 0-7 0 0,0 0 0 0 0,0 0 1 0 0,0 0-1 0 0,0 0 0 0 0,0 0 1 0 0,0 0-1 0 0,0 0 1 0 0,0 0-1 0 0,0 0 0 0 0,1 0 1 0 0,-1 1 127 0 0,0-1-128 0 0,1 0 7 0 0,-1 0-7 0 0,0 0 1 0 0,0 0-1 0 0,0 0 0 0 0,0 0 1 0 0,0 0-1 0 0,0 0 1 0 0,0 0-1 0 0,0 0 0 0 0,0 0 1 0 0,0 0-1 0 0,0 0 0 0 0,0 1 1 0 0,4-9 323 0 0,5-11 267 0 0,4-44 223 0 0,9-89-1 0 0,-19 137-547 0 0,-4 25 167 0 0,-7 20-74 0 0,4-12-331 0 0,-11 28-1 0 0,-5-2 52 0 0,20-44-83 0 0,-1 0 0 0 0,1-1 0 0 0,0 1-1 0 0,0 0 1 0 0,0 0 0 0 0,-1 0 0 0 0,1 0 0 0 0,0 0 0 0 0,0 0-1 0 0,0-1 1 0 0,0 1 0 0 0,-1 0 0 0 0,1 0 0 0 0,0 0 0 0 0,0 0 0 0 0,0-1-1 0 0,0 1 1 0 0,0 0 0 0 0,0 0 0 0 0,-1 0 0 0 0,1-1 0 0 0,0 1 0 0 0,0 0-1 0 0,0 0 1 0 0,0-1 0 0 0,0 1 0 0 0,0 0 0 0 0,0 0 0 0 0,0 0 0 0 0,0-1-1 0 0,0 1 1 0 0,0 0 0 0 0,0 0 0 0 0,0-1 0 0 0,0 1 0 0 0,-1-13 48 0 0,1 1 24 0 0,1-1-1 0 0,0 1 1 0 0,1-1-1 0 0,0 1 1 0 0,2 0-1 0 0,-1 0 0 0 0,1 0 1 0 0,1 0-1 0 0,0 1 1 0 0,12-20 303 0 0,-30 42 1071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3:08.60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1 103 4607 0 0,'38'-5'1812'0'0,"3"-3"-265"0"0,-25 6-1339 0 0,-1-1 1 0 0,0 0-1 0 0,19-9 0 0 0,-19 8-14 0 0,-1-1-1 0 0,1 1 1 0 0,0 2-1 0 0,-1 0 1 0 0,1 1-1 0 0,22 1 0 0 0,20-2 115 0 0,-12-6-153 0 0,-31 6-1 0 0,-1-1 0 0 0,1 2 0 0 0,-1 0 0 0 0,20 2 0 0 0,-28-1-124 0 0,-2 1-1 0 0,1 0 1 0 0,0 0 0 0 0,0 0-1 0 0,-1 0 1 0 0,1 1-1 0 0,0 1 1 0 0,0-2-1 0 0,-2 2 1 0 0,2-1 0 0 0,0 0-1 0 0,-1 1 1 0 0,-1-1-1 0 0,2 2 1 0 0,-1-1-1 0 0,-1 0 1 0 0,1 0 0 0 0,-1 1-1 0 0,0-1 1 0 0,3 5-1 0 0,27 65-9 0 0,-24-54 88 0 0,-7-17-86 0 0,0 0 154 0 0,0 2-1 0 0,0-1 0 0 0,0 0 1 0 0,0-1-1 0 0,1 1 0 0 0,-1-1 1 0 0,1 2-1 0 0,4 2 0 0 0,-6-9-41 0 0,1 1 0 0 0,0-2 0 0 0,-1 1 0 0 0,1 1 0 0 0,0-1 0 0 0,0 1 0 0 0,3-6 0 0 0,3-1-150 0 0,0-1-1 0 0,0 2 1 0 0,2-2-1 0 0,-1 2 1 0 0,1 0-1 0 0,-1 1 1 0 0,1 0-1 0 0,1 0 1 0 0,-1 1-1 0 0,1 1 1 0 0,0-1-1 0 0,1 2 1 0 0,-1 0-1 0 0,0-1 1 0 0,1 2-1 0 0,0 1 1 0 0,0 0-1 0 0,15 0 1 0 0,-21 2 76 0 0,0 1 0 0 0,1 0 0 0 0,-2 0 0 0 0,11 4 0 0 0,8 2 44 0 0,38 1-87 0 0,-55-7 46 0 0,1-1-1 0 0,-1 0 1 0 0,0-1-1 0 0,1 0 1 0 0,-1 0-1 0 0,0 0 1 0 0,10-4-1 0 0,-15 5-72 0 0,-1 0 0 0 0,0 0 0 0 0,0 0 0 0 0,0-1 0 0 0,1 1 0 0 0,-1 0 0 0 0,0 0 0 0 0,1 0 0 0 0,-1 0 0 0 0,1-1 0 0 0,-1 1 0 0 0,0 0-1 0 0,1-1 1 0 0,-1 1 0 0 0,0 0 0 0 0,0 0 0 0 0,1-1 0 0 0,-1 1 0 0 0,0 0 0 0 0,0-2 0 0 0,1 2 0 0 0,-1-1 0 0 0,0 1 0 0 0,0 0 0 0 0,0-1 0 0 0,0 1 0 0 0,1-1 0 0 0,-1 1 0 0 0,0 0-1 0 0,0-1 1 0 0,0 1 0 0 0,0-1 0 0 0,0 1 0 0 0,0-1 0 0 0,0 1 0 0 0,0 0 0 0 0,0-1 0 0 0,0 1 0 0 0,-1-1 0 0 0,1 1 0 0 0,0 0 0 0 0,0-1 0 0 0,0 0 0 0 0</inkml:trace>
  <inkml:trace contextRef="#ctx0" brushRef="#br0" timeOffset="1584.34">1710 127 7023 0 0,'3'0'140'0'0,"0"-1"-1"0"0,0 0 0 0 0,0 0 0 0 0,0 0 0 0 0,0-1 1 0 0,-1 1-1 0 0,5-3 0 0 0,5-4 119 0 0,9 1 127 0 0,-2 0-1 0 0,2 1 1 0 0,-1 2 0 0 0,32-3-1 0 0,-25 4 301 0 0,51-15-1 0 0,-62 14-613 0 0,0 1-1 0 0,1 0 1 0 0,-1 0-1 0 0,0 2 0 0 0,0 1 1 0 0,1 0-1 0 0,-1 1 1 0 0,0 2-1 0 0,30 6 0 0 0,-39-6-39 0 0,-1 0-1 0 0,1 1 1 0 0,-1 0-1 0 0,1 0 0 0 0,-2 0 1 0 0,1 1-1 0 0,1 0 1 0 0,-3 0-1 0 0,8 8 0 0 0,5 7 138 0 0,18 30 0 0 0,-34-50-136 0 0,-1 1 1 0 0,1-1-1 0 0,-1 1 0 0 0,1-1 0 0 0,-1 1 0 0 0,1-1 0 0 0,-1 1 0 0 0,0 0 0 0 0,1-1 0 0 0,-1 1 1 0 0,0 0-1 0 0,0-1 0 0 0,0 1 0 0 0,1 0 0 0 0,-1-1 0 0 0,0 2 0 0 0,0-1 0 0 0,0-1 0 0 0,0 1 1 0 0,0 0-1 0 0,0 0 0 0 0,-1 0 69 0 0,1-1 1 0 0,-1 1-1 0 0,1-1 1 0 0,-1 1-1 0 0,1-1 1 0 0,-1 1-1 0 0,0-1 1 0 0,1 1-1 0 0,-1-1 1 0 0,1 0-1 0 0,0 1 1 0 0,-1-1-1 0 0,0 0 1 0 0,1 0-1 0 0,-1 1 0 0 0,0-1 1 0 0,1 0-1 0 0,-3 0 1 0 0,38-15 1087 0 0,-26 10-1093 0 0,0 0-1 0 0,0-1 0 0 0,-1 0 1 0 0,0 0-1 0 0,15-15 0 0 0,-18 13-21 0 0,2 2-1 0 0,0-1 1 0 0,0 2 0 0 0,0-1-1 0 0,1 1 1 0 0,-1 0 0 0 0,1 1-1 0 0,15-7 1 0 0,-11 8-17 0 0,0 1 1 0 0,0 0-1 0 0,0 1 1 0 0,0 1-1 0 0,18 1 0 0 0,60 14-971 0 0,1 1 2063 0 0,-76-15-1174 0 0,-1 0 0 0 0,1-1 0 0 0,-1 0 0 0 0,1-1 1 0 0,0-1-1 0 0,0-2 0 0 0,-1 1 0 0 0,1-1 0 0 0,13-7 1 0 0,-18 7 127 0 0,-3 2 10 0 0,-1-1-1 0 0,1 0 1 0 0,-1-1 0 0 0,1 0 0 0 0,-2 0 0 0 0,2 0 0 0 0,-1-1-1 0 0,8-9 1 0 0,-13 13-142 0 0,0 0-1 0 0,-1-1 1 0 0,0 2 0 0 0,1-1-1 0 0,-1 0 1 0 0,1 0-1 0 0,-1 0 1 0 0,0 0 0 0 0,0 0-1 0 0,1 0 1 0 0,-1 0 0 0 0,0 0-1 0 0,0 1 1 0 0,0-1-1 0 0,0 0 1 0 0,0 0 0 0 0,0 0-1 0 0,0 0 1 0 0,-1 0-1 0 0,1-1 1 0 0,0 1 0 0 0,0 0-1 0 0,-1-1 1 0 0,0-1-606 0 0,4 2-5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3:17.61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94 8751 0 0,'3'0'2294'0'0,"-3"0"-2261"0"0,1 11 3271 0 0,-1 2-2911 0 0,12 178 2783 0 0,-10-165-2963 0 0,0-8-251 0 0,-1-2-1 0 0,-1 2 1 0 0,0-1 0 0 0,-2 1 0 0 0,-2 23 0 0 0</inkml:trace>
  <inkml:trace contextRef="#ctx0" brushRef="#br0" timeOffset="1032.67">290 111 11863 0 0,'18'-1'4431'0'0,"-16"19"-2617"0"0,-1-17-1571 0 0,1 68-71 0 0,-3 95 0 0 0,0-155-450 0 0,1 1-1 0 0,0-1 0 0 0,0 0 1 0 0,2 15-1 0 0</inkml:trace>
  <inkml:trace contextRef="#ctx0" brushRef="#br0" timeOffset="1359.96">318 78 11863 0 0,'-1'-6'4298'0'0,"8"-1"-3149"0"0,-1 4-926 0 0,0-2 0 0 0,1 2 1 0 0,-2 1-1 0 0,2 0 0 0 0,-1 0 0 0 0,10-2 1 0 0,8-2 137 0 0,67-17-320 0 0,-51 16-4119 0 0,-36 7 2054 0 0,2 1-22 0 0</inkml:trace>
  <inkml:trace contextRef="#ctx0" brushRef="#br0" timeOffset="1701.43">334 261 16127 0 0,'2'-2'314'0'0,"0"1"1"0"0,0 1-1 0 0,0-1 0 0 0,0 0 0 0 0,-1 1 0 0 0,1-1 0 0 0,0 1 0 0 0,2 0 0 0 0,1-2 53 0 0,72-16 159 0 0,40-4-1008 0 0,-114 22 349 0 0,6-1-1156 0 0</inkml:trace>
  <inkml:trace contextRef="#ctx0" brushRef="#br0" timeOffset="2059.67">345 478 15775 0 0,'-1'-1'37'0'0,"1"1"-1"0"0,0 0 1 0 0,0-1 0 0 0,0 1-1 0 0,-1-1 1 0 0,1 1-1 0 0,0-1 1 0 0,0 1-1 0 0,0-1 1 0 0,0 1-1 0 0,0-1 1 0 0,0 0 0 0 0,0 1-1 0 0,0-1 1 0 0,0 1-1 0 0,0-1 1 0 0,0 1-1 0 0,0-1 1 0 0,1 1-1 0 0,-1-1 1 0 0,0 1 0 0 0,0-1-1 0 0,0 1 1 0 0,1 0-1 0 0,-1-1 1 0 0,11-2 1997 0 0,0 1-1323 0 0,9-3 997 0 0,0 2-1 0 0,31 0 0 0 0,10 5-2716 0 0,-51-2 31 0 0,1-1-13 0 0</inkml:trace>
  <inkml:trace contextRef="#ctx0" brushRef="#br0" timeOffset="3163.26">961 306 14311 0 0,'0'1'73'0'0,"0"-1"0"0"0,0 0-1 0 0,0 1 1 0 0,0-1-1 0 0,-1 0 1 0 0,1 1 0 0 0,0-1-1 0 0,0 0 1 0 0,0 1-1 0 0,1-1 1 0 0,-1 0 0 0 0,0 1-1 0 0,0-1 1 0 0,0 0-1 0 0,0 1 1 0 0,0-1 0 0 0,0 0-1 0 0,0 1 1 0 0,1-1 0 0 0,-1 0-1 0 0,0 1 1 0 0,0-1-1 0 0,0 0 1 0 0,1 0 0 0 0,-1 1-1 0 0,0-1 1 0 0,0 0-1 0 0,1 0 1 0 0,-1 1 0 0 0,0-1-1 0 0,0 0 1 0 0,1 0 0 0 0,-1 0-1 0 0,0 1 1 0 0,1-1-1 0 0,-1 0 1 0 0,0 0 0 0 0,1 0-1 0 0,-1 0 1 0 0,0 0-1 0 0,1 0 1 0 0,-1 0 0 0 0,0 0-1 0 0,1 0 1 0 0,-1 0-1 0 0,0 0 1 0 0,0 0 0 0 0,0 0-1 0 0,1 0 1 0 0,-1 0 0 0 0,0 0-1 0 0,1-1 1 0 0,21-3 2890 0 0,-18 3-2615 0 0,55-12 3501 0 0,-26 7-3453 0 0,60-21 0 0 0,-63 13-4096 0 0,0-3-3689 0 0,-27 14 5501 0 0</inkml:trace>
  <inkml:trace contextRef="#ctx0" brushRef="#br0" timeOffset="3490.7">1091 90 11631 0 0,'2'0'260'0'0,"0"1"-1"0"0,-1-1 0 0 0,0 1 1 0 0,0-1-1 0 0,1 1 0 0 0,-1-1 0 0 0,1 1 1 0 0,-1 0-1 0 0,0 0 0 0 0,0-1 1 0 0,0 1-1 0 0,0 0 0 0 0,0 0 0 0 0,0 2 1 0 0,1-2-1 0 0,-1 0 0 0 0,0 0 1 0 0,0 0-1 0 0,-1 1 0 0 0,1-1 1 0 0,0 0-1 0 0,-1 1 0 0 0,0-1 0 0 0,1 1 1 0 0,0-1-1 0 0,-1 1 0 0 0,0-1 1 0 0,1 3-1 0 0,1 5 253 0 0,0 0 1 0 0,-1 0-1 0 0,1 16 1 0 0,-4 41 1006 0 0,1-43-1401 0 0,1-1 0 0 0,0 0-1 0 0,5 31 1 0 0,-3-21-2779 0 0,-5-12-2895 0 0,1-15 3605 0 0</inkml:trace>
  <inkml:trace contextRef="#ctx0" brushRef="#br0" timeOffset="4666.52">1791 68 10247 0 0,'0'0'1026'0'0,"-5"0"-572"0"0,1 0 0 0 0,0 1 1 0 0,-1-1-1 0 0,1 1 1 0 0,-1 0-1 0 0,2 0 0 0 0,-2 0 1 0 0,1 1-1 0 0,0 0 1 0 0,0 0-1 0 0,1 0 0 0 0,-2 0 1 0 0,1 1-1 0 0,1-1 1 0 0,-5 4-1 0 0,5-2-358 0 0,-1 2 0 0 0,1-2 0 0 0,0 1 0 0 0,0-1 0 0 0,0 1 0 0 0,0 0 0 0 0,1 0 0 0 0,0 1 0 0 0,0 0 0 0 0,0-1 0 0 0,0 1 0 0 0,0 6 0 0 0,-4 24 51 0 0,2 1 0 0 0,-2 39-1 0 0,6-71-122 0 0,1 0 1 0 0,-1-1-1 0 0,1 1 0 0 0,0 1 0 0 0,0-2 1 0 0,0 1-1 0 0,0 0 0 0 0,0-1 0 0 0,1 0 1 0 0,0 1-1 0 0,0-1 0 0 0,1 0 0 0 0,-2 1 1 0 0,2-1-1 0 0,0 0 0 0 0,0-1 0 0 0,-1 1 1 0 0,2-1-1 0 0,-1 0 0 0 0,0 0 0 0 0,1 0 1 0 0,0 0-1 0 0,-1-1 0 0 0,1 1 0 0 0,0-1 1 0 0,0 1-1 0 0,0-1 0 0 0,1-1 0 0 0,-2 1 1 0 0,2-1-1 0 0,-2 0 0 0 0,2 0 0 0 0,0-1 1 0 0,-1 1-1 0 0,0-1 0 0 0,0 0 0 0 0,1 0 1 0 0,-1-1-1 0 0,0 0 0 0 0,1 1 0 0 0,-1-2 1 0 0,6-1-1 0 0,-4 1-46 0 0,-1-2 0 0 0,0 1 0 0 0,0 0 1 0 0,1 0-1 0 0,6-7 0 0 0,-10 8 12 0 0,0 0 1 0 0,0-1-1 0 0,1 1 0 0 0,-1 0 0 0 0,-1-1 1 0 0,0 1-1 0 0,1-2 0 0 0,0 2 1 0 0,-1-1-1 0 0,1 0 0 0 0,-1 0 1 0 0,0 0-1 0 0,0-5 0 0 0,4-18 24 0 0,-1 11 12 0 0,-3-1 0 0 0,1 1 0 0 0,0-24 0 0 0,-2 7 47 0 0,1 20 57 0 0,-1 0 0 0 0,0-1 0 0 0,-1 2 0 0 0,-1-1 0 0 0,-4-22 0 0 0,5 32-91 0 0,0 0 0 0 0,0 0 0 0 0,0 0 0 0 0,0 0 0 0 0,0 1 0 0 0,0-1 1 0 0,-1 0-1 0 0,1 1 0 0 0,-1 0 0 0 0,0-2 0 0 0,1 2 0 0 0,-1 0 0 0 0,1 0 0 0 0,-1 0 0 0 0,0 0 1 0 0,0 0-1 0 0,0 0 0 0 0,0 0 0 0 0,1 1 0 0 0,-5-1 0 0 0,-3-1-332 0 0,0 0 0 0 0,-18 0 0 0 0,22 2-33 0 0,-4 0-1030 0 0</inkml:trace>
  <inkml:trace contextRef="#ctx0" brushRef="#br0" timeOffset="5243.38">2242 1 12671 0 0,'-18'4'3576'0'0,"16"-4"-3497"0"0,1 0-1 0 0,-1 0 0 0 0,1 0 1 0 0,0 1-1 0 0,-1-1 1 0 0,1 1-1 0 0,-1-1 1 0 0,1 1-1 0 0,-1-1 1 0 0,1 1-1 0 0,-1 0 1 0 0,2 0-1 0 0,-1-1 0 0 0,-1 1 1 0 0,1 0-1 0 0,0 0 1 0 0,0 1-1 0 0,0-1 1 0 0,-1 0-1 0 0,1 0 1 0 0,0 0-1 0 0,1 2 0 0 0,-1 0 1 0 0,-17 30 1208 0 0,9-18-853 0 0,2 0 0 0 0,0 1 0 0 0,0 0 0 0 0,-8 30 0 0 0,8-18-250 0 0,1-1 81 0 0,0-1-1 0 0,-2 37 0 0 0,8-59-247 0 0,0 1 0 0 0,0-1-1 0 0,1 1 1 0 0,-1-1-1 0 0,1 0 1 0 0,0 2-1 0 0,1-2 1 0 0,-1 0-1 0 0,0 0 1 0 0,1 0-1 0 0,3 6 1 0 0,-2-4-4 0 0,1 1 0 0 0,1-1 0 0 0,-1 0 0 0 0,1 0 0 0 0,-1-1 0 0 0,6 5 0 0 0,-8-8-80 0 0,0-1 1 0 0,0 1-1 0 0,-1 0 0 0 0,1-1 1 0 0,0 0-1 0 0,0 0 1 0 0,0 0-1 0 0,0 0 0 0 0,0-1 1 0 0,0 1-1 0 0,0-1 1 0 0,0 1-1 0 0,0-1 0 0 0,0 0 1 0 0,1 1-1 0 0,-2-1 1 0 0,1-1-1 0 0,1 1 0 0 0,-1 0 1 0 0,0 0-1 0 0,-1-1 1 0 0,2 1-1 0 0,-1-1 0 0 0,2-1 1 0 0,-2 1 26 0 0,0 0 1 0 0,1-1-1 0 0,-1-1 1 0 0,0 2-1 0 0,0-1 1 0 0,0 0-1 0 0,0 0 1 0 0,0 0-1 0 0,-1 0 1 0 0,1 0-1 0 0,-1-1 1 0 0,0 1 0 0 0,1 0-1 0 0,-1-1 1 0 0,0 1-1 0 0,1-1 1 0 0,-1 0-1 0 0,-1 1 1 0 0,2-6-1 0 0,-2 6 62 0 0,0 1 0 0 0,0 0 0 0 0,0 0 0 0 0,1 0 0 0 0,-1-1 0 0 0,0 1-1 0 0,0 0 1 0 0,0 0 0 0 0,0-1 0 0 0,0 1 0 0 0,-1 0 0 0 0,1 0 0 0 0,0 0 0 0 0,0-1-1 0 0,0 1 1 0 0,0 0 0 0 0,-1 0 0 0 0,1 0 0 0 0,-1 0 0 0 0,0 0 0 0 0,1 0 0 0 0,-1 0 0 0 0,0 0-1 0 0,0 0 1 0 0,1 0 0 0 0,-1 0 0 0 0,0 0 0 0 0,0 0 0 0 0,0 1 0 0 0,0-1 0 0 0,1 0 0 0 0,-1 1-1 0 0,0-1 1 0 0,-1 1 0 0 0,1-2 0 0 0,0 2 0 0 0,0 0 0 0 0,0-1 0 0 0,0 1 0 0 0,-1 0 0 0 0,-6-1 99 0 0,2 1 0 0 0,-1 0 1 0 0,0 1-1 0 0,0 0 1 0 0,0 1-1 0 0,-8 2 1 0 0,-14 1-2531 0 0,20-3 1205 0 0,1 1-11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3:23.75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 21 9791 0 0,'-8'4'4408'0'0,"8"-3"-4286"0"0,10 3 1713 0 0,19 0-749 0 0,9-1-154 0 0,-3-1-195 0 0,58-3-1 0 0,-82 0-516 0 0,0 0-1 0 0,0-1 0 0 0,0-1 1 0 0,-1 0-1 0 0,1 0 1 0 0,16-9-1 0 0,-1 3-107 0 0,-8 6-3940 0 0</inkml:trace>
  <inkml:trace contextRef="#ctx0" brushRef="#br0" timeOffset="344.66">3 211 13591 0 0,'-2'-8'550'0'0,"5"9"714"0"0,11 1 14 0 0,183-8 3555 0 0,-127 2-2215 0 0,-64 4-2208 0 0,-4 0-137 0 0,1 0 0 0 0,-1 0 0 0 0,1 0 0 0 0,-1 0 0 0 0,1-1 0 0 0,0 1 0 0 0,-1-1 0 0 0,0 1 0 0 0,5-3 0 0 0,-6 2-898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4:48.35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13 12 8063 0 0,'-5'-11'10848'0'0,"5"11"-10786"0"0,1 0-1 0 0,-1 1 1 0 0,0-1 0 0 0,1 1-1 0 0,-1-1 1 0 0,0 1-1 0 0,1-1 1 0 0,-1 1 0 0 0,0-1-1 0 0,1 1 1 0 0,-1-1-1 0 0,0 1 1 0 0,0-1 0 0 0,0 1-1 0 0,1 0 1 0 0,-1-1-1 0 0,0 1 1 0 0,0-1 0 0 0,0 2-1 0 0,1 38 1114 0 0,-3 50-1 0 0,-1-54-1237 0 0,5 69 0 0 0,-1-99 140 0 0,1 12 91 0 0,-1-17-134 0 0,-1 0 1 0 0,0 0-1 0 0,0-1 1 0 0,0 1-1 0 0,0 0 1 0 0,0-1-1 0 0,0 1 1 0 0,0 0-1 0 0,-1 0 0 0 0,1-1 1 0 0,0 1-1 0 0,0 0 1 0 0,-1-1-1 0 0,1 1 1 0 0,0 0-1 0 0,-1-1 1 0 0,0 2-1 0 0,1-2-87 0 0,-1 0 0 0 0,1 0 0 0 0,-1 0 1 0 0,1 0-1 0 0,-1 0 0 0 0,1 0 0 0 0,0 0 0 0 0,-1 0 0 0 0,1 0 0 0 0,-1-1 0 0 0,1 1 0 0 0,-1 0 0 0 0,1 0 0 0 0,0 0 1 0 0,-1-1-1 0 0,1 1 0 0 0,0 0 0 0 0,-1-1 0 0 0,1 1 0 0 0,0 0 0 0 0,-1-1 0 0 0,1 1 0 0 0,0 0 0 0 0,0-1 1 0 0,-1 1-1 0 0,1 0 0 0 0,0-2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4:53.43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1698 103 12551 0 0,'-1'-3'165'0'0,"0"-1"259"0"0,0-1 0 0 0,0 1 0 0 0,0 0 0 0 0,-1 0-1 0 0,1 0 1 0 0,-1 0 0 0 0,0 0 0 0 0,0-1 0 0 0,-1 1 0 0 0,1 1-1 0 0,-1-1 1 0 0,1 1 0 0 0,-1 0 0 0 0,-5-6 0 0 0,7 9-396 0 0,0 0 1 0 0,0 0-1 0 0,0 0 0 0 0,1 0 0 0 0,-1 0 1 0 0,0 0-1 0 0,0 0 0 0 0,0 0 1 0 0,1 0-1 0 0,-1 0 0 0 0,0 0 1 0 0,0 0-1 0 0,0 1 0 0 0,1-1 1 0 0,0 0-1 0 0,-1 1 0 0 0,0-1 1 0 0,1 0-1 0 0,-1 1 0 0 0,0-1 1 0 0,1 1-1 0 0,-1-1 0 0 0,0 1 1 0 0,1 0-1 0 0,-1-1 0 0 0,1 1 1 0 0,-1 1-1 0 0,-17 22 210 0 0,14-19-126 0 0,-19 25 636 0 0,-1-1 1 0 0,-31 28 0 0 0,50-53-676 0 0,2 1-1 0 0,-1-1 1 0 0,1 1-1 0 0,-1-1 1 0 0,1 1-1 0 0,0 0 1 0 0,0 0-1 0 0,0 0 1 0 0,2 0-1 0 0,-2 1 1 0 0,-1 7-1 0 0,4-10-76 0 0,-1-1-1 0 0,1 1 1 0 0,-1 0 0 0 0,1-1-1 0 0,0 1 1 0 0,0 0-1 0 0,1-1 1 0 0,-1 1 0 0 0,0 1-1 0 0,1-2 1 0 0,0 1 0 0 0,-1-1-1 0 0,1 1 1 0 0,0-1 0 0 0,0 1-1 0 0,1-1 1 0 0,-1 1-1 0 0,-1-1 1 0 0,2 0 0 0 0,-1 0-1 0 0,1 0 1 0 0,0 0 0 0 0,0 0-1 0 0,0 0 1 0 0,0 0-1 0 0,3 2 1 0 0,1 1-149 0 0,0-2 0 0 0,0 0 1 0 0,1 0-1 0 0,-2 0 0 0 0,2 0 0 0 0,0-1 0 0 0,0 0 0 0 0,-1-1 0 0 0,1 0 1 0 0,0 0-1 0 0,-1 0 0 0 0,1-1 0 0 0,0 0 0 0 0,1 0 0 0 0,-2-1 0 0 0,1 0 1 0 0,0 0-1 0 0,-1 0 0 0 0,1-1 0 0 0,0-1 0 0 0,0 1 0 0 0,-2-1 0 0 0,2 0 1 0 0,-1 0-1 0 0,0-1 0 0 0,-1-1 0 0 0,8-4 0 0 0,-8 2 418 0 0,0 0 0 0 0,0-1 0 0 0,0 1-1 0 0,-1-2 1 0 0,0 1 0 0 0,-2 0 0 0 0,1 0-1 0 0,0 0 1 0 0,0-2 0 0 0,-1 2 0 0 0,1-13-1 0 0,-3 17-45 0 0,0 0 0 0 0,0-1 0 0 0,-1 2 0 0 0,1-1 0 0 0,-1 0 0 0 0,0 0-1 0 0,0 1 1 0 0,0-1 0 0 0,0 1 0 0 0,-1-1 0 0 0,-3-5 0 0 0,3 5-246 0 0,1 0 1 0 0,0 1-1 0 0,-1-1 1 0 0,1 0-1 0 0,0 1 1 0 0,0-1-1 0 0,0 0 1 0 0,0 0-1 0 0,0-8 1 0 0,2 11-100 0 0,-1 1 0 0 0,0-1 0 0 0,0 0 0 0 0,0 0 0 0 0,0 1 0 0 0,0-1 0 0 0,1 0 0 0 0,-1 0 0 0 0,0 1 0 0 0,0-1 0 0 0,1 0 0 0 0,-1 0 0 0 0,1 1 0 0 0,-1-1 0 0 0,1 1 0 0 0,-1-1 0 0 0,1 0 0 0 0,4-4-1057 0 0</inkml:trace>
  <inkml:trace contextRef="#ctx0" brushRef="#br0" timeOffset="495.13">2036 75 13359 0 0,'0'0'85'0'0,"0"-1"-1"0"0,0 0 0 0 0,-1 1 0 0 0,1-1 0 0 0,0 0 1 0 0,-1 1-1 0 0,1-1 0 0 0,0 1 0 0 0,-1-1 0 0 0,1 1 1 0 0,-1-1-1 0 0,1 1 0 0 0,0-1 0 0 0,-1 1 1 0 0,0-2-1 0 0,1 2 0 0 0,-1-1 0 0 0,1 1 0 0 0,-1 0 1 0 0,1 0-1 0 0,-1-1 0 0 0,0 1 0 0 0,1 0 0 0 0,0 0 1 0 0,-1-1-1 0 0,0 1 0 0 0,-1 0 48 0 0,1-1-1 0 0,0 1 1 0 0,-1 0-1 0 0,1 0 1 0 0,-1-1-1 0 0,1 1 1 0 0,0 0-1 0 0,-1 0 1 0 0,1 1-1 0 0,-1-1 1 0 0,-1 0-1 0 0,-6 7 157 0 0,-1 0-1 0 0,2-1 1 0 0,-1 1-1 0 0,0 1 1 0 0,1 0 0 0 0,-10 13-1 0 0,-18 17 344 0 0,14-21-252 0 0,11-9-159 0 0,1 1-1 0 0,0 0 1 0 0,1 0 0 0 0,-16 21 0 0 0,23-28-207 0 0,0 0 0 0 0,1 0 0 0 0,-1 0 0 0 0,1 1 0 0 0,0-1 0 0 0,0 1 0 0 0,0-1 0 0 0,0 1-1 0 0,0-1 1 0 0,0 1 0 0 0,1 0 0 0 0,-1-1 0 0 0,1 1 0 0 0,0 0 0 0 0,0 0 0 0 0,0 0 0 0 0,0 0 0 0 0,0-1 0 0 0,1 1 0 0 0,-1 0 0 0 0,1-1 0 0 0,0 1 0 0 0,-1-1 0 0 0,1 1 0 0 0,0-1 0 0 0,1 1 0 0 0,-1-1 0 0 0,0 0 0 0 0,1 1 0 0 0,1 1 0 0 0,1 2-141 0 0,-1-2 1 0 0,1 0-1 0 0,0-1 0 0 0,1 1 0 0 0,-1-1 1 0 0,1 0-1 0 0,-1 0 0 0 0,1 0 1 0 0,0-1-1 0 0,0 1 0 0 0,-1-1 0 0 0,2 0 1 0 0,-1-1-1 0 0,1 1 0 0 0,-1 0 0 0 0,5-1 1 0 0,0 0-193 0 0,-2 0 0 0 0,1-1 0 0 0,0 0-1 0 0,-1-1 1 0 0,1 0 0 0 0,0 0 0 0 0,-1-1 0 0 0,1-1 0 0 0,10-4 0 0 0,-13 4 458 0 0,0-1 0 0 0,0 1 0 0 0,0-1 0 0 0,0-1 0 0 0,-2 1 0 0 0,2-1 0 0 0,-1 0 0 0 0,0-1 0 0 0,-1 0 0 0 0,0 1 0 0 0,0-1 0 0 0,6-10-1 0 0,-4 5 645 0 0,-2 0 0 0 0,1 1 0 0 0,-1-1 0 0 0,0-1 0 0 0,0 1-1 0 0,-2 0 1 0 0,2-14 0 0 0,-4 20-587 0 0,0 0-1 0 0,0 0 1 0 0,0 0 0 0 0,-1 1-1 0 0,1-1 1 0 0,-1-1 0 0 0,0 2-1 0 0,-3-8 1 0 0,1 6-178 0 0,2 0 0 0 0,-1 0 0 0 0,-1-14 0 0 0,3 20-108 0 0,0-1 0 0 0,0 0 0 0 0,0 1-1 0 0,0-1 1 0 0,0 1 0 0 0,0-1 0 0 0,0 1 0 0 0,0-1 0 0 0,1 0 0 0 0,-1 1-1 0 0,0-1 1 0 0,0 1 0 0 0,1-1 0 0 0,-1 1 0 0 0,0 0 0 0 0,1-1-1 0 0,-1 1 1 0 0,1-1 0 0 0,-1 1 0 0 0,0-1 0 0 0,1 1 0 0 0,-1 0 0 0 0,1-1-1 0 0,-1 1 1 0 0,1 0 0 0 0,-1 0 0 0 0,1-1 0 0 0,-1 1 0 0 0,1 0-1 0 0,0 0 1 0 0,-1 0 0 0 0,1 0 0 0 0,-1 0 0 0 0,1-1 0 0 0,-1 1 0 0 0,1 0-1 0 0,0 0 1 0 0,-1 0 0 0 0,1 1 0 0 0,-1-1 0 0 0,10 3-1220 0 0</inkml:trace>
  <inkml:trace contextRef="#ctx0" brushRef="#br0" timeOffset="839.72">2424 13 15431 0 0,'0'-1'102'0'0,"-1"0"-1"0"0,0 1 0 0 0,0 0 0 0 0,0-1 1 0 0,0 1-1 0 0,0 0 0 0 0,0-1 0 0 0,0 1 1 0 0,0 0-1 0 0,0 0 0 0 0,-1 0 0 0 0,1 0 1 0 0,0 0-1 0 0,0 0 0 0 0,0 0 1 0 0,0 1-1 0 0,0-1 0 0 0,0 0 0 0 0,0 0 1 0 0,-2 1-1 0 0,-18 10 954 0 0,12-4-752 0 0,1 1 1 0 0,-1-1-1 0 0,2 1 1 0 0,-1 1 0 0 0,1 0-1 0 0,-7 11 1 0 0,-3 4-131 0 0,-16 13 264 0 0,-5 7 387 0 0,37-41-812 0 0,-1-1-1 0 0,1 0 1 0 0,-1 0-1 0 0,1 0 0 0 0,0 0 1 0 0,0 0-1 0 0,0 1 1 0 0,0-1-1 0 0,0 0 0 0 0,1 1 1 0 0,-1-1-1 0 0,1 1 1 0 0,-1-1-1 0 0,1 1 0 0 0,0-1 1 0 0,0 1-1 0 0,0-1 1 0 0,0 2-1 0 0,0-2 0 0 0,1 0 1 0 0,-1 1-1 0 0,1-1 1 0 0,0 1-1 0 0,0-1 0 0 0,0 0 1 0 0,0 1-1 0 0,0-1 1 0 0,0 0-1 0 0,0 0 0 0 0,1 0 1 0 0,-1 0-1 0 0,1 0 1 0 0,3 3-1 0 0,-2-1-102 0 0,1 0 0 0 0,0 0 0 0 0,1-1 0 0 0,-1 0 0 0 0,1 0 0 0 0,-1-1 0 0 0,1 1 0 0 0,0-1 0 0 0,0 0 0 0 0,0 0 0 0 0,-1-1 0 0 0,1 0 0 0 0,1 1 0 0 0,6-1 0 0 0,-3-1-99 0 0,1 0 0 0 0,-1-1 0 0 0,1 0 0 0 0,-1 0 0 0 0,0-1 1 0 0,1-1-1 0 0,-2 1 0 0 0,2-2 0 0 0,-2 1 0 0 0,1-1 0 0 0,11-9 0 0 0,-14 9 569 0 0,0 1 0 0 0,-2-2 0 0 0,2 1 0 0 0,-1 0 1 0 0,0-1-1 0 0,0 0 0 0 0,-2 0 0 0 0,1-2 0 0 0,0 2 0 0 0,0-1 0 0 0,0 0 1 0 0,-1 0-1 0 0,0 0 0 0 0,-2-1 0 0 0,2 0 0 0 0,-1 0 0 0 0,2-8 0 0 0,-3 6-10 0 0,-1-1-1 0 0,0 0 1 0 0,0 0-1 0 0,-1 1 1 0 0,-1 0-1 0 0,-2-14 1 0 0,-2-24-85 0 0,5 20-1241 0 0,4 9-2414 0 0</inkml:trace>
  <inkml:trace contextRef="#ctx0" brushRef="#br0" timeOffset="-1929.66">375 45 10711 0 0,'0'0'157'0'0,"-1"-1"0"0"0,1 1 0 0 0,-1 0 0 0 0,1 0 0 0 0,-1 0 0 0 0,1-1 0 0 0,-1 1-1 0 0,1 0 1 0 0,-1-1 0 0 0,1 1 0 0 0,-1 0 0 0 0,1-1 0 0 0,0 1 0 0 0,-1 0 0 0 0,1-1 0 0 0,0 1-1 0 0,-1-1 1 0 0,1 1 0 0 0,-1-2 0 0 0,1 2-101 0 0,0-1 0 0 0,0 1-1 0 0,-1-1 1 0 0,1 1 0 0 0,0 0-1 0 0,0-1 1 0 0,-1 1 0 0 0,1-1-1 0 0,0 1 1 0 0,-1 0 0 0 0,1-1-1 0 0,0 1 1 0 0,0 0 0 0 0,0-1-1 0 0,-1 1 1 0 0,1 0 0 0 0,-1 0-1 0 0,1-1 1 0 0,0 1 0 0 0,-1 0-1 0 0,1 0 1 0 0,-1 0 0 0 0,1 0-1 0 0,-1 0 1 0 0,1 0 0 0 0,-1-1-1 0 0,1 1 1 0 0,-1 0 0 0 0,1 0-1 0 0,-1 0 1 0 0,1 1 0 0 0,-1-1-1 0 0,1 0 1 0 0,-1 0 0 0 0,1 0-1 0 0,-1 0 1 0 0,0 1 0 0 0,-3 1 101 0 0,0 1 0 0 0,1-1 1 0 0,-1 1-1 0 0,0 1 1 0 0,0-1-1 0 0,0 0 0 0 0,1 1 1 0 0,0 0-1 0 0,1 0 1 0 0,-4 5-1 0 0,-3 6 227 0 0,-10 26 0 0 0,0 1-110 0 0,12-29-142 0 0,0 1-1 0 0,1-1 1 0 0,-6 21 0 0 0,10-29-74 0 0,1 0 0 0 0,0 0 0 0 0,0 0 0 0 0,1 0 0 0 0,-1 0 0 0 0,1 0 0 0 0,1 1 0 0 0,-1-1 0 0 0,0 0 0 0 0,1 0 0 0 0,0 0 0 0 0,0-1 0 0 0,4 10 0 0 0,-4-10-59 0 0,1 0 0 0 0,-1-1 0 0 0,1 1 0 0 0,0-1 0 0 0,0 0 0 0 0,0 0 0 0 0,-1 0 0 0 0,2 0 0 0 0,0 0 0 0 0,-1 0 0 0 0,1-1 0 0 0,0 1 0 0 0,0-1 0 0 0,0 0 0 0 0,-1 1 0 0 0,2-1 0 0 0,-1 0 0 0 0,0-1 0 0 0,1 1 0 0 0,-1-1 0 0 0,1 0 0 0 0,-1 0 0 0 0,0 0 0 0 0,1 0 0 0 0,0-1 0 0 0,0 1 0 0 0,0-1 0 0 0,-1 0 0 0 0,0 0 0 0 0,1-1 0 0 0,0 1 0 0 0,0-1 0 0 0,-1 0 0 0 0,1 0 0 0 0,-1 0 0 0 0,0 0 0 0 0,1 0 0 0 0,-1-1 0 0 0,7-5 0 0 0,-5 4-18 0 0,1-2 0 0 0,-1 1 0 0 0,1-1 0 0 0,-2 0 1 0 0,1 0-1 0 0,0 0 0 0 0,0-1 0 0 0,-1-1 1 0 0,0 1-1 0 0,-1 0 0 0 0,7-12 0 0 0,-5 6 327 0 0,-1 1 0 0 0,-1 0 0 0 0,0 0 0 0 0,0-1 0 0 0,0 1 0 0 0,1-21 0 0 0,-4 29-191 0 0,0 1-1 0 0,-1-1 1 0 0,1 0-1 0 0,0 1 1 0 0,-1 0 0 0 0,1-1-1 0 0,-1 1 1 0 0,0-1-1 0 0,0 1 1 0 0,0 0-1 0 0,0-1 1 0 0,0 1 0 0 0,0 0-1 0 0,-1 0 1 0 0,-1-4-1 0 0,-3-1-42 0 0,0 1-1 0 0,-1 0 0 0 0,-6-6 0 0 0,-9-8-4019 0 0</inkml:trace>
  <inkml:trace contextRef="#ctx0" brushRef="#br0" timeOffset="-1265.91">729 70 11167 0 0,'-10'-23'2680'0'0,"9"22"-2647"0"0,0 1-1 0 0,0-1 1 0 0,1 1-1 0 0,-1-1 1 0 0,0 1-1 0 0,1-1 1 0 0,-1 1 0 0 0,0 0-1 0 0,1-1 1 0 0,-1 1-1 0 0,0 0 1 0 0,0 0-1 0 0,0-1 1 0 0,0 1-1 0 0,0 0 1 0 0,0 0-1 0 0,-1 0 1 0 0,-8-1 877 0 0,9 1-805 0 0,0 0-1 0 0,1 0 1 0 0,-1 0-1 0 0,0 0 1 0 0,0 0-1 0 0,0 0 1 0 0,0 0-1 0 0,1 0 1 0 0,-1 1-1 0 0,0-1 1 0 0,0 0-1 0 0,0 1 0 0 0,0-1 1 0 0,0 0-1 0 0,1 1 1 0 0,-1-1-1 0 0,0 1 1 0 0,0-1-1 0 0,1 1 1 0 0,-1 0-1 0 0,0-1 1 0 0,1 1-1 0 0,-1 0 1 0 0,1-1-1 0 0,-1 1 1 0 0,0 1-1 0 0,-13 24 626 0 0,12-22-490 0 0,-19 46 496 0 0,14-33-537 0 0,0 0 1 0 0,-11 19 0 0 0,14-31-113 0 0,2 0 0 0 0,-1 0 0 0 0,1 1 0 0 0,0-1 0 0 0,0 1 0 0 0,0-1 0 0 0,0 2 0 0 0,1-1 0 0 0,-1 8 0 0 0,1-11-87 0 0,1 1 1 0 0,0 0 0 0 0,1-1 0 0 0,-1 2-1 0 0,1-1 1 0 0,-1-1 0 0 0,1 1 0 0 0,0-1-1 0 0,0 1 1 0 0,1-1 0 0 0,-1 1 0 0 0,1-1-1 0 0,0 0 1 0 0,0 0 0 0 0,0 0-1 0 0,1 4 1 0 0,1-2-1 0 0,-1-1-1 0 0,1 0 1 0 0,0 0-1 0 0,0-1 1 0 0,-1 1 0 0 0,1-1-1 0 0,1 0 1 0 0,8 5-1 0 0,-12-7-7 0 0,2 0 0 0 0,0 1-1 0 0,-1-2 1 0 0,1 1 0 0 0,0-1-1 0 0,0 1 1 0 0,-1-1-1 0 0,1 0 1 0 0,-1 0 0 0 0,1-1-1 0 0,0 1 1 0 0,-1 0 0 0 0,1-1-1 0 0,0-1 1 0 0,-1 2 0 0 0,1-1-1 0 0,0 0 1 0 0,3-3 0 0 0,3-1-4 0 0,0 0 0 0 0,-1-1 0 0 0,0 0 0 0 0,0 0 0 0 0,-1-1 0 0 0,1-1 0 0 0,-1 1 0 0 0,-1-1 0 0 0,0 0 0 0 0,1 0 0 0 0,-2-2 0 0 0,0 1 0 0 0,0 0 0 0 0,-1 0 0 0 0,1 0 0 0 0,-1-2 0 0 0,-2 1 0 0 0,4-13 0 0 0,-5 20 79 0 0,0 0 1 0 0,-1 1 0 0 0,1-1 0 0 0,-1 1 0 0 0,0-1 0 0 0,0 1 0 0 0,0-1 0 0 0,0 1 0 0 0,0-1 0 0 0,-1 1 0 0 0,1-1 0 0 0,-1 1-1 0 0,1-1 1 0 0,-1 1 0 0 0,0-1 0 0 0,0 1 0 0 0,0-1 0 0 0,0 0 0 0 0,-1 1 0 0 0,1 0 0 0 0,1 0 0 0 0,-2 0 0 0 0,0 0 0 0 0,1 0-1 0 0,-1 1 1 0 0,0-1 0 0 0,0 0 0 0 0,0 1 0 0 0,0-1 0 0 0,0 1 0 0 0,-1 0 0 0 0,-1-2 0 0 0,-11-5-188 0 0,-8-6 247 0 0</inkml:trace>
  <inkml:trace contextRef="#ctx0" brushRef="#br0" timeOffset="-742.93">1061 50 13359 0 0,'0'-2'140'0'0,"0"0"-1"0"0,-1 0 1 0 0,0 0 0 0 0,1 1-1 0 0,-1-1 1 0 0,0 0-1 0 0,0 0 1 0 0,0 1-1 0 0,0-1 1 0 0,0 0 0 0 0,-3-2-1 0 0,4 4-92 0 0,-1-1-1 0 0,1 1 1 0 0,-1-1 0 0 0,1 1-1 0 0,-1-2 1 0 0,1 2 0 0 0,-1 0-1 0 0,1-1 1 0 0,-1 1-1 0 0,0 0 1 0 0,1 0 0 0 0,-1-1-1 0 0,1 1 1 0 0,0 0 0 0 0,-1 0-1 0 0,0 0 1 0 0,1 0-1 0 0,-1 0 1 0 0,0 0 0 0 0,1 0-1 0 0,-1 0 1 0 0,0 0 0 0 0,1 0-1 0 0,-1 0 1 0 0,0 0 0 0 0,1 0-1 0 0,-1 1 1 0 0,1-1-1 0 0,-1 0 1 0 0,0 1 0 0 0,1-1-1 0 0,-1 0 1 0 0,1 2 0 0 0,-1-2-1 0 0,1 0 1 0 0,-1 1-1 0 0,1-1 1 0 0,-1 1 0 0 0,1-1-1 0 0,-1 1 1 0 0,0 0 0 0 0,-5 8 409 0 0,2-1 0 0 0,-1 1 0 0 0,0 0 0 0 0,-5 17 0 0 0,-4 6 545 0 0,-11 10-152 0 0,18-33-626 0 0,2 1 0 0 0,-1-1 0 0 0,-8 21 0 0 0,13-27-207 0 0,0 0 1 0 0,1 0-1 0 0,-1 0 0 0 0,0 0 0 0 0,1 1 0 0 0,0-1 0 0 0,0 0 1 0 0,0 0-1 0 0,0 0 0 0 0,0 0 0 0 0,1 0 0 0 0,-1 0 0 0 0,1 0 1 0 0,0 0-1 0 0,0 0 0 0 0,0 0 0 0 0,-1-1 0 0 0,1 1 0 0 0,1 0 1 0 0,-1 0-1 0 0,1 0 0 0 0,0-1 0 0 0,0 1 0 0 0,-1-1 0 0 0,2 0 1 0 0,-1 0-1 0 0,0 1 0 0 0,0-2 0 0 0,3 4 0 0 0,-1-3-25 0 0,-1 0 0 0 0,0 0-1 0 0,0-1 1 0 0,1 1 0 0 0,-1-1-1 0 0,0 1 1 0 0,1-1 0 0 0,-1 0-1 0 0,1 0 1 0 0,0-1 0 0 0,-1 1-1 0 0,1-1 1 0 0,-1 0 0 0 0,1 0-1 0 0,-1 0 1 0 0,1 0 0 0 0,0-1-1 0 0,0 0 1 0 0,-2 1 0 0 0,2-1-1 0 0,0-1 1 0 0,-1 1 0 0 0,5-2 0 0 0,-4-1 82 0 0,2 1 1 0 0,-1-1 0 0 0,0-1-1 0 0,0 1 1 0 0,-2 0 0 0 0,2-1 0 0 0,-1-1-1 0 0,0 1 1 0 0,0 0 0 0 0,-1-1-1 0 0,0 1 1 0 0,0-1 0 0 0,-1 0 0 0 0,1 0-1 0 0,-1-1 1 0 0,3-8 0 0 0,-4 8 10 0 0,1 0 1 0 0,-1-2 0 0 0,0 2-1 0 0,-1 0 1 0 0,0-1 0 0 0,0 1-1 0 0,0 0 1 0 0,-1-1-1 0 0,0 0 1 0 0,-1 1 0 0 0,1 0-1 0 0,-1 0 1 0 0,-1 0 0 0 0,-3-8-1 0 0,5 12-143 0 0,-6-16-1470 0 0,6 18 1477 0 0,1 1 0 0 0,0-1-1 0 0,0 1 1 0 0,0 0 0 0 0,-1-1 0 0 0,1 1 0 0 0,0-1 0 0 0,0 1 0 0 0,0-1-1 0 0,0 1 1 0 0,0-1 0 0 0,0 1 0 0 0,0-1 0 0 0,0 1 0 0 0,0-1-1 0 0,0 1 1 0 0,0-1 0 0 0,0 1 0 0 0,1-1 0 0 0,-1 1 0 0 0,0-1 0 0 0,0 1-1 0 0,0-2 1 0 0,1 2 0 0 0,-1-1 0 0 0,0 1 0 0 0,0 0 0 0 0,1-1 0 0 0,-1 1-1 0 0,1-1 1 0 0,-1 1 0 0 0,0 0 0 0 0,1-1 0 0 0,5 2-1131 0 0</inkml:trace>
  <inkml:trace contextRef="#ctx0" brushRef="#br0" timeOffset="1800.81">49 372 16007 0 0,'-3'-5'352'0'0,"3"9"64"0"0,1 0 24 0 0,-1-1 16 0 0,0 1-360 0 0,0 0-96 0 0,-1 1 0 0 0,0 3 0 0 0,-2 7 424 0 0,-1 2 72 0 0,1 0 16 0 0,-4 1 0 0 0,-1-2-1184 0 0,2-2-224 0 0,-1-1-56 0 0,0-2-8 0 0</inkml:trace>
  <inkml:trace contextRef="#ctx0" brushRef="#br0" timeOffset="2442.66">1333 358 20271 0 0,'4'0'448'0'0,"-2"1"88"0"0,-2 2 16 0 0,-1-1 24 0 0,1-1-464 0 0,-1 2-112 0 0,-1 0 0 0 0,-2 3 0 0 0,-4 3 536 0 0,-1 2 80 0 0,-3 2 24 0 0,-2 1 0 0 0,1-2-1256 0 0,-1-1-248 0 0,-1 1-56 0 0,5 1-8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5:12.30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 84 8287 0 0,'-3'-4'3425'0'0,"3"4"-3349"0"0,4-9 2629 0 0,10-12 538 0 0,-11 19-2837 0 0,-1-2-279 0 0,1 1 0 0 0,0 0 0 0 0,-1 0 0 0 0,1 0 1 0 0,0 1-1 0 0,0-1 0 0 0,0 1 0 0 0,1 0 0 0 0,-1 0 0 0 0,1-1 0 0 0,-1 1 1 0 0,1 1-1 0 0,-1-1 0 0 0,1 1 0 0 0,0 0 0 0 0,5 0 0 0 0,-7 1-122 0 0,0 0 0 0 0,0 1-1 0 0,-1-1 1 0 0,1 1 0 0 0,0-1 0 0 0,0 1 0 0 0,-1 0-1 0 0,1 0 1 0 0,-1 0 0 0 0,1 0 0 0 0,-1 0-1 0 0,1 0 1 0 0,-1 1 0 0 0,1 0 0 0 0,-1-1-1 0 0,0 0 1 0 0,0 1 0 0 0,1 0 0 0 0,-1-1-1 0 0,1 4 1 0 0,-1-3 1 0 0,1 0 1 0 0,-1 1-1 0 0,0-1 0 0 0,0 1 0 0 0,0-1 1 0 0,-1 1-1 0 0,1-1 0 0 0,-1 1 0 0 0,1 0 1 0 0,-1 0-1 0 0,1 0 0 0 0,-1 0 0 0 0,0-1 1 0 0,0 1-1 0 0,-1 3 0 0 0,-2 9-63 0 0,-3 1 0 0 0,2-2 0 0 0,-2 0-1 0 0,0 1 1 0 0,-15 25 0 0 0,13-26-4 0 0,1 2 0 0 0,0-1 0 0 0,0 0 0 0 0,-8 29 0 0 0,13-36 90 0 0,0 0-1 0 0,2-1 1 0 0,-1 1 0 0 0,0 0-1 0 0,0 1 1 0 0,1-2-1 0 0,1 10 1 0 0,-1-15 205 0 0,0 0 0 0 0,1 0 0 0 0,-1 0 0 0 0,1 1 0 0 0,-1-1 1 0 0,0 0-1 0 0,1 1 0 0 0,0-1 0 0 0,1 0 0 0 0,-1 0 0 0 0,0 0 0 0 0,0-1 0 0 0,0 1 0 0 0,0 0 0 0 0,1-1 0 0 0,-1 1 0 0 0,0-1 1 0 0,1 1-1 0 0,0-1 0 0 0,0 0 0 0 0,-1 0 0 0 0,1 0 0 0 0,0 0 0 0 0,0 0 0 0 0,-1 0 0 0 0,1 0 0 0 0,0-1 0 0 0,2 1 0 0 0,0 0-504 0 0,0 0-1 0 0,-1-1 1 0 0,1 0-1 0 0,0 0 1 0 0,0 0-1 0 0,-1-1 1 0 0,2 1-1 0 0,-2-1 1 0 0,0 0-1 0 0,5-2 1 0 0,13-3-3438 0 0,-5 4 1886 0 0</inkml:trace>
  <inkml:trace contextRef="#ctx0" brushRef="#br0" timeOffset="386.22">414 32 12551 0 0,'-2'-1'1766'0'0,"5"2"133"0"0,9 7 456 0 0,-8-4-2300 0 0,-1 1 1 0 0,0-1-1 0 0,0 1 0 0 0,-1 1 0 0 0,1-1 0 0 0,-1 0 0 0 0,0 1 1 0 0,0-1-1 0 0,0 1 0 0 0,-2-1 0 0 0,2 2 0 0 0,-1-1 0 0 0,0-1 1 0 0,0 1-1 0 0,-1 10 0 0 0,0-4 112 0 0,-1-1 0 0 0,0 0 0 0 0,0 0 1 0 0,-1 1-1 0 0,0-1 0 0 0,-1 0 0 0 0,-5 13 0 0 0,6-17-267 0 0,-2 6 443 0 0,-1 1 1 0 0,-4 20-1 0 0,9-31-587 0 0,0 0-1 0 0,-1 1 1 0 0,1-1 0 0 0,-1 0 0 0 0,1 0 0 0 0,0 0 0 0 0,1 0-1 0 0,-1 0 1 0 0,0 0 0 0 0,1 0 0 0 0,-1 0 0 0 0,0 1 0 0 0,1-1 0 0 0,0 0-1 0 0,1 0 1 0 0,-1 0 0 0 0,1 2 0 0 0,1-1-1131 0 0</inkml:trace>
  <inkml:trace contextRef="#ctx0" brushRef="#br0" timeOffset="621.15">470 53 13935 0 0,'0'0'90'0'0,"-1"0"-1"0"0,1 0 0 0 0,-1 0 1 0 0,1 0-1 0 0,-1 0 0 0 0,0-1 1 0 0,1 1-1 0 0,0 0 0 0 0,0 0 1 0 0,-1-1-1 0 0,1 1 0 0 0,-1-1 1 0 0,1 1-1 0 0,0 0 0 0 0,-1-1 1 0 0,1 1-1 0 0,-1-1 0 0 0,1 1 1 0 0,0-1-1 0 0,-1 1 0 0 0,1-1 1 0 0,0 0 28 0 0,0 1 0 0 0,0 0 0 0 0,0-1 0 0 0,0 1 0 0 0,0-1 0 0 0,0 1 0 0 0,0 0 1 0 0,1-1-1 0 0,-1 1 0 0 0,0-1 0 0 0,0 1 0 0 0,0 0 0 0 0,1-1 0 0 0,-1 1 0 0 0,0 0 0 0 0,0-1 1 0 0,1 1-1 0 0,-1 0 0 0 0,0 0 0 0 0,1-1 0 0 0,-1 1 0 0 0,1 0 0 0 0,12-8 2230 0 0,-6 5-2418 0 0,70-12 1514 0 0,-42 10-2943 0 0,1-2-6430 0 0</inkml:trace>
  <inkml:trace contextRef="#ctx0" brushRef="#br0" timeOffset="915.24">474 230 17279 0 0,'18'4'4783'0'0,"17"-2"-3283"0"0,-18-3-1161 0 0,29-6 1 0 0,-29 4-870 0 0,26-2 1 0 0,-34 7-1448 0 0</inkml:trace>
  <inkml:trace contextRef="#ctx0" brushRef="#br0" timeOffset="1154.08">427 422 17047 0 0,'3'2'423'0'0,"1"0"0"0"0,-2 1-1 0 0,2-2 1 0 0,-1 1 0 0 0,0-1-1 0 0,0 0 1 0 0,1-1 0 0 0,-1 1-1 0 0,1 0 1 0 0,-1-1 0 0 0,5 0-1 0 0,5 1 323 0 0,16 4 940 0 0,41-1-1 0 0,-57-4-2139 0 0,0-1 0 0 0,0 0-1 0 0,0-2 1 0 0,0 0 0 0 0,19-7 0 0 0,-22 4-536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19:45:15.56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0 316 16351 0 0,'20'6'5823'0'0,"-6"-5"-5317"0"0,-2-2 1 0 0,2 0-1 0 0,0 0 1 0 0,21-6-1 0 0,4-1-840 0 0,6 2-486 0 0,1-1-3769 0 0,-31 5-2447 0 0</inkml:trace>
  <inkml:trace contextRef="#ctx0" brushRef="#br0" timeOffset="311.04">73 134 14743 0 0,'0'-2'69'0'0,"0"2"0"0"0,0-1 1 0 0,0 1-1 0 0,0-1 0 0 0,1 1 0 0 0,-1 0 0 0 0,0-1 0 0 0,0 1 0 0 0,1 0 0 0 0,-1-1 0 0 0,0 1 0 0 0,0 0 0 0 0,1-1 0 0 0,-1 1 1 0 0,0 0-1 0 0,0-1 0 0 0,0 1 0 0 0,1 0 0 0 0,-1 0 0 0 0,0-1 0 0 0,1 1 0 0 0,-1 0 0 0 0,1 0 0 0 0,-1 0 0 0 0,0 0 1 0 0,1 0-1 0 0,0-1 0 0 0,0 1 95 0 0,0 1 0 0 0,0-1-1 0 0,0 0 1 0 0,0 0 0 0 0,0 0 0 0 0,0 1 0 0 0,0-1 0 0 0,0 1 0 0 0,0-1 0 0 0,0 1 0 0 0,1 0-1 0 0,1 1 131 0 0,-1 1-1 0 0,0-1 0 0 0,1 0 1 0 0,-1 0-1 0 0,0 1 0 0 0,0-1 1 0 0,3 5-1 0 0,-3-2-121 0 0,0 0 0 0 0,1 0-1 0 0,-1 0 1 0 0,0 1 0 0 0,-1-1-1 0 0,1 2 1 0 0,-1-2 0 0 0,0 1-1 0 0,0 0 1 0 0,-1 0 0 0 0,0-1-1 0 0,1 1 1 0 0,-2 0 0 0 0,0 8-1 0 0,-3 4 89 0 0,1 0-1 0 0,-2 0 0 0 0,-7 20 0 0 0,2-1-912 0 0,9-12-2724 0 0</inkml:trace>
  <inkml:trace contextRef="#ctx0" brushRef="#br0" timeOffset="1165.48">707 50 16007 0 0,'-1'-3'334'0'0,"0"0"-1"0"0,0 1 0 0 0,0-1 1 0 0,-1 1-1 0 0,0-1 0 0 0,0 1 1 0 0,1 0-1 0 0,-4-5 0 0 0,4 7-235 0 0,0-1-1 0 0,0 1 0 0 0,0-1 1 0 0,0 1-1 0 0,1 0 0 0 0,0 0 1 0 0,-1-1-1 0 0,0 1 1 0 0,0 0-1 0 0,0 0 0 0 0,0 0 1 0 0,0 0-1 0 0,0 0 1 0 0,0 0-1 0 0,0 0 0 0 0,0 0 1 0 0,1 1-1 0 0,-1-1 0 0 0,0 0 1 0 0,0 0-1 0 0,0 1 1 0 0,0-1-1 0 0,0 1 0 0 0,0-1 1 0 0,0 1-1 0 0,1-1 0 0 0,-1 1 1 0 0,0 2-1 0 0,-4 1-46 0 0,1 0-1 0 0,1 0 1 0 0,-1 1-1 0 0,0 0 1 0 0,1-1-1 0 0,0 1 1 0 0,0 1-1 0 0,1-1 1 0 0,-1 0-1 0 0,-3 13 1 0 0,-1 6 271 0 0,-6 30 0 0 0,13-53-319 0 0,-6 30 307 0 0,-6 62 1 0 0,12-90-325 0 0,0 0-1 0 0,0 0 0 0 0,1 1 1 0 0,-1-1-1 0 0,1 0 0 0 0,-1 0 1 0 0,1 0-1 0 0,0 0 0 0 0,1 0 1 0 0,-2 0-1 0 0,1 0 0 0 0,1 0 1 0 0,0 0-1 0 0,0-1 1 0 0,-1 1-1 0 0,2 1 0 0 0,-2-2 1 0 0,1 0-1 0 0,0 1 0 0 0,1-1 1 0 0,-1 0-1 0 0,0 0 0 0 0,1-1 1 0 0,-1 1-1 0 0,1 0 1 0 0,-1-1-1 0 0,1 0 0 0 0,0 1 1 0 0,-1-1-1 0 0,2-1 0 0 0,-1 1 1 0 0,0 0-1 0 0,-1-1 0 0 0,1 1 1 0 0,1-1-1 0 0,-2 0 1 0 0,1 0-1 0 0,0 0 0 0 0,1-1 1 0 0,-2 1-1 0 0,1-1 0 0 0,0 0 1 0 0,-1 0-1 0 0,1 0 0 0 0,0 0 1 0 0,4-3-1 0 0,5-4-229 0 0,0 0-1 0 0,10-12 1 0 0,-18 16 253 0 0,1 0 1 0 0,-1-1 0 0 0,0 0-1 0 0,1 0 1 0 0,-2 0 0 0 0,1 0-1 0 0,3-9 1 0 0,-6 9 73 0 0,1 1 0 0 0,-1-1 0 0 0,0 1 0 0 0,0-1 0 0 0,-1 0 0 0 0,0 1 0 0 0,0-1-1 0 0,0-1 1 0 0,0 2 0 0 0,0-1 0 0 0,0 0 0 0 0,0 1 0 0 0,-1-1 0 0 0,-3-8 0 0 0,1 4 342 0 0,0-1-1 0 0,-1 2 1 0 0,0 0 0 0 0,1 0 0 0 0,-2 0 0 0 0,-8-13-1 0 0,7 14-545 0 0,-8-9-770 0 0,14 15 719 0 0,-1 1 0 0 0,1-1-1 0 0,0 1 1 0 0,0-1 0 0 0,-1 1-1 0 0,1-1 1 0 0,-1 0 0 0 0,1 1-1 0 0,0-1 1 0 0,0 0 0 0 0,-1 1-1 0 0,1-1 1 0 0,0 0 0 0 0,0 1-1 0 0,0-1 1 0 0,0 0 0 0 0,0 0-1 0 0,0 1 1 0 0,0-2 0 0 0</inkml:trace>
  <inkml:trace contextRef="#ctx0" brushRef="#br0" timeOffset="1754.07">1024 50 15775 0 0,'-4'-12'1505'0'0,"2"8"-922"0"0,1 0-1 0 0,-1 0 1 0 0,0 0 0 0 0,0 0 0 0 0,0 1 0 0 0,-5-6 0 0 0,7 8-562 0 0,-1 0 1 0 0,1 1-1 0 0,-1-1 0 0 0,1 1 1 0 0,-1 0-1 0 0,0-1 0 0 0,0 1 1 0 0,0 0-1 0 0,0-1 0 0 0,0 1 1 0 0,1 0-1 0 0,-1 0 0 0 0,0 0 1 0 0,0-1-1 0 0,1 1 0 0 0,-1 0 1 0 0,0 1-1 0 0,0-1 0 0 0,0 0 1 0 0,0 0-1 0 0,0 0 1 0 0,1 0-1 0 0,-1 1 0 0 0,0-1 1 0 0,0 0-1 0 0,0 1 0 0 0,0-1 1 0 0,1 1-1 0 0,0-1 0 0 0,-1 1 1 0 0,0-1-1 0 0,1 1 0 0 0,-1-1 1 0 0,0 1-1 0 0,1 0 0 0 0,-1-1 1 0 0,0 2-1 0 0,-5 5 139 0 0,-1 1 0 0 0,1 0 0 0 0,1 0 0 0 0,-1 1 0 0 0,2-1 0 0 0,-1 1 0 0 0,0 0 0 0 0,-4 15 0 0 0,8-19-55 0 0,-1 0 0 0 0,1 0 0 0 0,-1 0 0 0 0,1 0 0 0 0,0 0 0 0 0,1 1 0 0 0,-1 0 0 0 0,1-1 0 0 0,0 0 0 0 0,0 0 0 0 0,1 0 0 0 0,-1 1 0 0 0,1-1 0 0 0,0 0 0 0 0,1 0 0 0 0,-1 1 0 0 0,1-1 0 0 0,2 5 0 0 0,-3-8-62 0 0,0 0 0 0 0,0 0 0 0 0,0 0 0 0 0,1 0 0 0 0,-2-1 0 0 0,1 1 0 0 0,1 0 0 0 0,0-1 0 0 0,-1 1 0 0 0,1-1 0 0 0,0 0 0 0 0,-1 0 0 0 0,0 1 0 0 0,1-1 0 0 0,0 0 0 0 0,3 1 0 0 0,-3-2-53 0 0,0 0 1 0 0,0 0-1 0 0,0 0 0 0 0,-1 0 0 0 0,0 0 0 0 0,1 0 0 0 0,0 0 0 0 0,0 0 0 0 0,0-1 0 0 0,-1 1 0 0 0,1-1 0 0 0,-1 0 0 0 0,1 1 0 0 0,0-1 1 0 0,1-2-1 0 0,2 0-155 0 0,0-1 0 0 0,-2 0 0 0 0,2 0 0 0 0,-2 0 0 0 0,1 0 0 0 0,-1-1 0 0 0,0 1 0 0 0,0-2 0 0 0,0 1 0 0 0,0 0 0 0 0,2-7 0 0 0,1-8-306 0 0,1-2 0 0 0,-3 1 0 0 0,1-1-1 0 0,2-31 1 0 0,-5 48 1403 0 0,2 16 367 0 0,-2-5-1161 0 0,0 8-3 0 0,2-1-1 0 0,-2 0 1 0 0,0 2-1 0 0,-1-1 0 0 0,0 18 1 0 0,-6 71 160 0 0,-1-19-109 0 0,6-36 5 0 0,2 0-1 0 0,9 62 0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15679-D858-4527-8283-B4B42C1414B9}" name="Table2" displayName="Table2" ref="A1:B5" totalsRowShown="0" headerRowDxfId="21" dataDxfId="20">
  <autoFilter ref="A1:B5" xr:uid="{E6D15679-D858-4527-8283-B4B42C1414B9}"/>
  <tableColumns count="2">
    <tableColumn id="1" xr3:uid="{8629E529-313D-4838-9A18-8F4D9DEDBC37}" name="E (Employee Turnover)" dataDxfId="19"/>
    <tableColumn id="2" xr3:uid="{45EEE4C9-DE3C-48DA-A4B9-25C529470FBA}" name="C (Cost)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FA2F95-808A-484E-AC8A-156AA0AD95D0}" name="Table3" displayName="Table3" ref="A3:B22" totalsRowShown="0" headerRowDxfId="17" dataDxfId="16">
  <autoFilter ref="A3:B22" xr:uid="{7CFA2F95-808A-484E-AC8A-156AA0AD95D0}"/>
  <tableColumns count="2">
    <tableColumn id="1" xr3:uid="{85A2810F-F2BD-4D1F-AAD8-D080B665BB69}" name="Year" dataDxfId="15"/>
    <tableColumn id="2" xr3:uid="{8A889B43-50FE-45BD-8362-8FCED90B7DAD}" name="Subscribers" dataDxfId="14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F7C4E9-741F-496F-9AF6-DBB5384BCF75}" name="Table35" displayName="Table35" ref="A3:E22" totalsRowShown="0" headerRowDxfId="13" dataDxfId="12">
  <autoFilter ref="A3:E22" xr:uid="{7CFA2F95-808A-484E-AC8A-156AA0AD95D0}"/>
  <tableColumns count="5">
    <tableColumn id="1" xr3:uid="{EE0863F1-0667-4497-A78F-92FB972CFEE8}" name="Year" dataDxfId="11"/>
    <tableColumn id="2" xr3:uid="{543E7141-D11A-4833-A371-DA4A41F4DA75}" name="Subscribers (millions)" dataDxfId="10" dataCellStyle="Comma"/>
    <tableColumn id="4" xr3:uid="{E8CDE139-DB2D-4495-82A0-915A1E981714}" name="Estimated Subscribers" dataDxfId="9" dataCellStyle="Comma">
      <calculatedColumnFormula>Table35[[#This Row],[Year]]*1.116-2224</calculatedColumnFormula>
    </tableColumn>
    <tableColumn id="3" xr3:uid="{034FA064-EA3A-4068-AFB5-6E920ADE75DC}" name=" Error Perentage (EP)" dataDxfId="8">
      <calculatedColumnFormula>(Table35[[#This Row],[Subscribers (millions)]]-Table35[[#This Row],[Estimated Subscribers]])/Table35[[#This Row],[Subscribers (millions)]]</calculatedColumnFormula>
    </tableColumn>
    <tableColumn id="5" xr3:uid="{BCF6A397-D0DF-4C5C-B372-BC31BED89A8D}" name="Absolute EP (AEP)" dataDxfId="7">
      <calculatedColumnFormula>ABS(Table35[[#This Row],[ Error Perentage (EP)]])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A4B38D-74A5-4DE7-9E71-875097A4E376}" name="Table357" displayName="Table357" ref="A3:E22" totalsRowShown="0" headerRowDxfId="6" dataDxfId="5">
  <autoFilter ref="A3:E22" xr:uid="{7CFA2F95-808A-484E-AC8A-156AA0AD95D0}"/>
  <tableColumns count="5">
    <tableColumn id="1" xr3:uid="{249CB777-9A5F-4021-84E0-B3256ADAD6D3}" name="Year (Since 1994)" dataDxfId="4"/>
    <tableColumn id="2" xr3:uid="{0D9AE47D-B0C0-474F-AD29-87EE0219A136}" name="Subscribers (millions)" dataDxfId="3" dataCellStyle="Comma"/>
    <tableColumn id="4" xr3:uid="{2E42A1D7-31F0-4CBD-B8AD-92DD42230E78}" name="Estimated Subscribers" dataDxfId="2" dataCellStyle="Comma">
      <calculatedColumnFormula>Table357[[#This Row],[Year (Since 1994)]]*1.116+1.2194</calculatedColumnFormula>
    </tableColumn>
    <tableColumn id="3" xr3:uid="{D04571DA-69F3-4913-9111-6E9D34198F63}" name=" Error Perentage (EP)" dataDxfId="1">
      <calculatedColumnFormula>(Table357[[#This Row],[Subscribers (millions)]]-Table357[[#This Row],[Estimated Subscribers]])/Table357[[#This Row],[Subscribers (millions)]]</calculatedColumnFormula>
    </tableColumn>
    <tableColumn id="5" xr3:uid="{1C9CDF07-ABBF-4FF1-91F5-E5466F814DB0}" name="Absolute EP (AEP)" dataDxfId="0">
      <calculatedColumnFormula>ABS(Table357[[#This Row],[ Error Perentage (EP)]])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607E-9A5C-4B27-AFA2-8620C6540D98}">
  <dimension ref="A1:G42"/>
  <sheetViews>
    <sheetView zoomScale="115" zoomScaleNormal="115" workbookViewId="0">
      <selection activeCell="B2" sqref="B2"/>
    </sheetView>
  </sheetViews>
  <sheetFormatPr defaultRowHeight="14.4" x14ac:dyDescent="0.3"/>
  <cols>
    <col min="1" max="1" width="25.109375" style="2" customWidth="1"/>
    <col min="2" max="2" width="19.77734375" style="2" customWidth="1"/>
    <col min="6" max="6" width="11.21875" customWidth="1"/>
  </cols>
  <sheetData>
    <row r="1" spans="1:2" x14ac:dyDescent="0.3">
      <c r="A1" s="3" t="s">
        <v>0</v>
      </c>
      <c r="B1" s="1" t="s">
        <v>1</v>
      </c>
    </row>
    <row r="2" spans="1:2" x14ac:dyDescent="0.3">
      <c r="A2" s="2">
        <v>10</v>
      </c>
      <c r="B2" s="2">
        <v>250</v>
      </c>
    </row>
    <row r="3" spans="1:2" x14ac:dyDescent="0.3">
      <c r="A3" s="2">
        <v>20</v>
      </c>
      <c r="B3" s="2">
        <v>400</v>
      </c>
    </row>
    <row r="4" spans="1:2" x14ac:dyDescent="0.3">
      <c r="A4" s="2">
        <v>30</v>
      </c>
      <c r="B4" s="2">
        <v>550</v>
      </c>
    </row>
    <row r="5" spans="1:2" x14ac:dyDescent="0.3">
      <c r="A5" s="2">
        <v>40</v>
      </c>
      <c r="B5" s="2">
        <v>700</v>
      </c>
    </row>
    <row r="23" spans="1:7" x14ac:dyDescent="0.3">
      <c r="E23" t="s">
        <v>3</v>
      </c>
      <c r="G23">
        <v>15</v>
      </c>
    </row>
    <row r="24" spans="1:7" x14ac:dyDescent="0.3">
      <c r="E24" t="s">
        <v>4</v>
      </c>
      <c r="G24">
        <v>100</v>
      </c>
    </row>
    <row r="26" spans="1:7" x14ac:dyDescent="0.3">
      <c r="E26" t="s">
        <v>0</v>
      </c>
      <c r="G26">
        <v>53</v>
      </c>
    </row>
    <row r="27" spans="1:7" x14ac:dyDescent="0.3">
      <c r="E27" t="s">
        <v>2</v>
      </c>
      <c r="G27">
        <f xml:space="preserve"> G23*G26+G24</f>
        <v>895</v>
      </c>
    </row>
    <row r="31" spans="1:7" x14ac:dyDescent="0.3">
      <c r="A31" s="2">
        <v>2012</v>
      </c>
      <c r="B31" s="2">
        <v>27870</v>
      </c>
      <c r="C31">
        <f>B31/1000</f>
        <v>27.87</v>
      </c>
    </row>
    <row r="32" spans="1:7" x14ac:dyDescent="0.3">
      <c r="A32" s="2">
        <v>2013</v>
      </c>
      <c r="B32" s="2">
        <v>29004</v>
      </c>
      <c r="C32">
        <f t="shared" ref="C32:C35" si="0">B32/1000</f>
        <v>29.004000000000001</v>
      </c>
    </row>
    <row r="33" spans="1:3" x14ac:dyDescent="0.3">
      <c r="A33" s="2">
        <v>2014</v>
      </c>
      <c r="B33" s="2">
        <v>30138</v>
      </c>
      <c r="C33">
        <f t="shared" si="0"/>
        <v>30.138000000000002</v>
      </c>
    </row>
    <row r="34" spans="1:3" x14ac:dyDescent="0.3">
      <c r="A34" s="2">
        <v>2015</v>
      </c>
      <c r="B34" s="2">
        <v>31272</v>
      </c>
      <c r="C34">
        <f t="shared" si="0"/>
        <v>31.271999999999998</v>
      </c>
    </row>
    <row r="35" spans="1:3" x14ac:dyDescent="0.3">
      <c r="A35" s="2">
        <v>2016</v>
      </c>
      <c r="B35" s="2">
        <v>32406</v>
      </c>
      <c r="C35">
        <f t="shared" si="0"/>
        <v>32.405999999999999</v>
      </c>
    </row>
    <row r="38" spans="1:3" x14ac:dyDescent="0.3">
      <c r="A38" s="2">
        <v>2012</v>
      </c>
      <c r="B38" s="2">
        <v>27.87</v>
      </c>
    </row>
    <row r="39" spans="1:3" x14ac:dyDescent="0.3">
      <c r="A39" s="2">
        <v>2013</v>
      </c>
      <c r="B39" s="2">
        <v>29.004000000000001</v>
      </c>
    </row>
    <row r="40" spans="1:3" x14ac:dyDescent="0.3">
      <c r="A40" s="2">
        <v>2014</v>
      </c>
      <c r="B40" s="2">
        <v>30.138000000000002</v>
      </c>
    </row>
    <row r="41" spans="1:3" x14ac:dyDescent="0.3">
      <c r="A41" s="2">
        <v>2015</v>
      </c>
      <c r="B41" s="2">
        <v>31.271999999999998</v>
      </c>
    </row>
    <row r="42" spans="1:3" x14ac:dyDescent="0.3">
      <c r="A42" s="2">
        <v>2016</v>
      </c>
      <c r="B42" s="2">
        <v>32.405999999999999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CA1E-5734-4D0D-AF28-2EC54BB91DFC}">
  <dimension ref="A1:B35"/>
  <sheetViews>
    <sheetView topLeftCell="D1" zoomScale="119" zoomScaleNormal="300" workbookViewId="0">
      <selection activeCell="B26" sqref="B26"/>
    </sheetView>
  </sheetViews>
  <sheetFormatPr defaultRowHeight="14.4" x14ac:dyDescent="0.3"/>
  <cols>
    <col min="1" max="1" width="15.88671875" customWidth="1"/>
    <col min="2" max="2" width="18.5546875" style="5" customWidth="1"/>
  </cols>
  <sheetData>
    <row r="1" spans="1:2" x14ac:dyDescent="0.3">
      <c r="A1" t="s">
        <v>5</v>
      </c>
    </row>
    <row r="3" spans="1:2" x14ac:dyDescent="0.3">
      <c r="A3" s="4" t="s">
        <v>6</v>
      </c>
      <c r="B3" s="6" t="s">
        <v>7</v>
      </c>
    </row>
    <row r="4" spans="1:2" x14ac:dyDescent="0.3">
      <c r="A4" s="2">
        <v>1994</v>
      </c>
      <c r="B4" s="7">
        <v>320000</v>
      </c>
    </row>
    <row r="5" spans="1:2" x14ac:dyDescent="0.3">
      <c r="A5" s="2">
        <v>1995</v>
      </c>
      <c r="B5" s="7">
        <v>1200000</v>
      </c>
    </row>
    <row r="6" spans="1:2" x14ac:dyDescent="0.3">
      <c r="A6" s="2">
        <v>1996</v>
      </c>
      <c r="B6" s="7">
        <v>2300000</v>
      </c>
    </row>
    <row r="7" spans="1:2" x14ac:dyDescent="0.3">
      <c r="A7" s="2">
        <v>1997</v>
      </c>
      <c r="B7" s="7">
        <v>3301000</v>
      </c>
    </row>
    <row r="8" spans="1:2" x14ac:dyDescent="0.3">
      <c r="A8" s="2">
        <v>1998</v>
      </c>
      <c r="B8" s="7">
        <v>4458000</v>
      </c>
    </row>
    <row r="9" spans="1:2" x14ac:dyDescent="0.3">
      <c r="A9" s="2">
        <v>1999</v>
      </c>
      <c r="B9" s="7">
        <v>6679000</v>
      </c>
    </row>
    <row r="10" spans="1:2" x14ac:dyDescent="0.3">
      <c r="A10" s="2">
        <v>2000</v>
      </c>
      <c r="B10" s="7">
        <v>9554000</v>
      </c>
    </row>
    <row r="11" spans="1:2" x14ac:dyDescent="0.3">
      <c r="A11" s="2">
        <v>2001</v>
      </c>
      <c r="B11" s="7">
        <v>10218000</v>
      </c>
    </row>
    <row r="12" spans="1:2" x14ac:dyDescent="0.3">
      <c r="A12" s="2">
        <v>2002</v>
      </c>
      <c r="B12" s="7">
        <v>11181000</v>
      </c>
    </row>
    <row r="13" spans="1:2" x14ac:dyDescent="0.3">
      <c r="A13" s="2">
        <v>2003</v>
      </c>
      <c r="B13" s="7">
        <v>12290000</v>
      </c>
    </row>
    <row r="14" spans="1:2" x14ac:dyDescent="0.3">
      <c r="A14" s="2">
        <v>2004</v>
      </c>
      <c r="B14" s="7">
        <v>13000000</v>
      </c>
    </row>
    <row r="15" spans="1:2" x14ac:dyDescent="0.3">
      <c r="A15" s="2">
        <v>2005</v>
      </c>
      <c r="B15" s="7">
        <v>15000000</v>
      </c>
    </row>
    <row r="16" spans="1:2" x14ac:dyDescent="0.3">
      <c r="A16" s="2">
        <v>2006</v>
      </c>
      <c r="B16" s="7">
        <v>15950000</v>
      </c>
    </row>
    <row r="17" spans="1:2" x14ac:dyDescent="0.3">
      <c r="A17" s="2">
        <v>2007</v>
      </c>
      <c r="B17" s="7">
        <v>16830000</v>
      </c>
    </row>
    <row r="18" spans="1:2" x14ac:dyDescent="0.3">
      <c r="A18" s="2">
        <v>2008</v>
      </c>
      <c r="B18" s="7">
        <v>17620000</v>
      </c>
    </row>
    <row r="19" spans="1:2" x14ac:dyDescent="0.3">
      <c r="A19" s="2">
        <v>2009</v>
      </c>
      <c r="B19" s="7">
        <v>18081000</v>
      </c>
    </row>
    <row r="20" spans="1:2" x14ac:dyDescent="0.3">
      <c r="A20" s="2">
        <v>2010</v>
      </c>
      <c r="B20" s="7">
        <v>19200000</v>
      </c>
    </row>
    <row r="21" spans="1:2" x14ac:dyDescent="0.3">
      <c r="A21" s="2">
        <v>2012</v>
      </c>
      <c r="B21" s="7">
        <v>19900000</v>
      </c>
    </row>
    <row r="22" spans="1:2" x14ac:dyDescent="0.3">
      <c r="A22" s="2">
        <v>2014</v>
      </c>
      <c r="B22" s="7">
        <v>20265000</v>
      </c>
    </row>
    <row r="30" spans="1:2" x14ac:dyDescent="0.3">
      <c r="A30" t="s">
        <v>8</v>
      </c>
      <c r="B30" s="5">
        <v>1000000</v>
      </c>
    </row>
    <row r="31" spans="1:2" x14ac:dyDescent="0.3">
      <c r="A31" t="s">
        <v>4</v>
      </c>
      <c r="B31" s="8">
        <v>-2000000000</v>
      </c>
    </row>
    <row r="34" spans="1:2" x14ac:dyDescent="0.3">
      <c r="A34" t="s">
        <v>9</v>
      </c>
      <c r="B34" s="8">
        <v>2015</v>
      </c>
    </row>
    <row r="35" spans="1:2" x14ac:dyDescent="0.3">
      <c r="A35" t="s">
        <v>10</v>
      </c>
      <c r="B35" s="5">
        <f xml:space="preserve"> B30*B34+B31</f>
        <v>15000000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EA2A-9460-4A6A-8E23-2BD955ED7A3F}">
  <dimension ref="A1:F36"/>
  <sheetViews>
    <sheetView zoomScale="114" zoomScaleNormal="300" workbookViewId="0">
      <selection activeCell="C27" sqref="C27"/>
    </sheetView>
  </sheetViews>
  <sheetFormatPr defaultRowHeight="14.4" x14ac:dyDescent="0.3"/>
  <cols>
    <col min="1" max="1" width="15.88671875" customWidth="1"/>
    <col min="2" max="3" width="23.44140625" style="8" customWidth="1"/>
    <col min="4" max="4" width="34.109375" customWidth="1"/>
    <col min="5" max="5" width="20.77734375" customWidth="1"/>
  </cols>
  <sheetData>
    <row r="1" spans="1:5" x14ac:dyDescent="0.3">
      <c r="A1" t="s">
        <v>5</v>
      </c>
    </row>
    <row r="3" spans="1:5" x14ac:dyDescent="0.3">
      <c r="A3" s="4" t="s">
        <v>6</v>
      </c>
      <c r="B3" s="10" t="s">
        <v>11</v>
      </c>
      <c r="C3" s="10" t="s">
        <v>12</v>
      </c>
      <c r="D3" s="4" t="s">
        <v>13</v>
      </c>
      <c r="E3" s="4" t="s">
        <v>14</v>
      </c>
    </row>
    <row r="4" spans="1:5" x14ac:dyDescent="0.3">
      <c r="A4" s="2">
        <v>1994</v>
      </c>
      <c r="B4" s="9">
        <v>0.32</v>
      </c>
      <c r="C4" s="9">
        <f>Table35[[#This Row],[Year]]*1.116-2224</f>
        <v>1.3040000000000873</v>
      </c>
      <c r="D4" s="2">
        <f>(Table35[[#This Row],[Subscribers (millions)]]-Table35[[#This Row],[Estimated Subscribers]])/Table35[[#This Row],[Subscribers (millions)]]</f>
        <v>-3.0750000000002724</v>
      </c>
      <c r="E4" s="2">
        <f>ABS(Table35[[#This Row],[ Error Perentage (EP)]])</f>
        <v>3.0750000000002724</v>
      </c>
    </row>
    <row r="5" spans="1:5" x14ac:dyDescent="0.3">
      <c r="A5" s="2">
        <v>1995</v>
      </c>
      <c r="B5" s="9">
        <v>1.2</v>
      </c>
      <c r="C5" s="9">
        <f>Table35[[#This Row],[Year]]*1.116-2224</f>
        <v>2.4200000000000728</v>
      </c>
      <c r="D5" s="2">
        <f>(Table35[[#This Row],[Subscribers (millions)]]-Table35[[#This Row],[Estimated Subscribers]])/Table35[[#This Row],[Subscribers (millions)]]</f>
        <v>-1.0166666666667274</v>
      </c>
      <c r="E5" s="2">
        <f>ABS(Table35[[#This Row],[ Error Perentage (EP)]])</f>
        <v>1.0166666666667274</v>
      </c>
    </row>
    <row r="6" spans="1:5" x14ac:dyDescent="0.3">
      <c r="A6" s="2">
        <v>1996</v>
      </c>
      <c r="B6" s="9">
        <v>2.2999999999999998</v>
      </c>
      <c r="C6" s="9">
        <f>Table35[[#This Row],[Year]]*1.116-2224</f>
        <v>3.5360000000000582</v>
      </c>
      <c r="D6" s="2">
        <f>(Table35[[#This Row],[Subscribers (millions)]]-Table35[[#This Row],[Estimated Subscribers]])/Table35[[#This Row],[Subscribers (millions)]]</f>
        <v>-0.53739130434785154</v>
      </c>
      <c r="E6" s="2">
        <f>ABS(Table35[[#This Row],[ Error Perentage (EP)]])</f>
        <v>0.53739130434785154</v>
      </c>
    </row>
    <row r="7" spans="1:5" x14ac:dyDescent="0.3">
      <c r="A7" s="2">
        <v>1997</v>
      </c>
      <c r="B7" s="9">
        <v>3.3010000000000002</v>
      </c>
      <c r="C7" s="9">
        <f>Table35[[#This Row],[Year]]*1.116-2224</f>
        <v>4.6520000000000437</v>
      </c>
      <c r="D7" s="2">
        <f>(Table35[[#This Row],[Subscribers (millions)]]-Table35[[#This Row],[Estimated Subscribers]])/Table35[[#This Row],[Subscribers (millions)]]</f>
        <v>-0.40926991820661723</v>
      </c>
      <c r="E7" s="2">
        <f>ABS(Table35[[#This Row],[ Error Perentage (EP)]])</f>
        <v>0.40926991820661723</v>
      </c>
    </row>
    <row r="8" spans="1:5" x14ac:dyDescent="0.3">
      <c r="A8" s="2">
        <v>1998</v>
      </c>
      <c r="B8" s="9">
        <v>4.4580000000000002</v>
      </c>
      <c r="C8" s="9">
        <f>Table35[[#This Row],[Year]]*1.116-2224</f>
        <v>5.7680000000000291</v>
      </c>
      <c r="D8" s="2">
        <f>(Table35[[#This Row],[Subscribers (millions)]]-Table35[[#This Row],[Estimated Subscribers]])/Table35[[#This Row],[Subscribers (millions)]]</f>
        <v>-0.29385374607447934</v>
      </c>
      <c r="E8" s="2">
        <f>ABS(Table35[[#This Row],[ Error Perentage (EP)]])</f>
        <v>0.29385374607447934</v>
      </c>
    </row>
    <row r="9" spans="1:5" x14ac:dyDescent="0.3">
      <c r="A9" s="2">
        <v>1999</v>
      </c>
      <c r="B9" s="9">
        <v>6.6790000000000003</v>
      </c>
      <c r="C9" s="9">
        <f>Table35[[#This Row],[Year]]*1.116-2224</f>
        <v>6.8840000000000146</v>
      </c>
      <c r="D9" s="2">
        <f>(Table35[[#This Row],[Subscribers (millions)]]-Table35[[#This Row],[Estimated Subscribers]])/Table35[[#This Row],[Subscribers (millions)]]</f>
        <v>-3.0693217547539193E-2</v>
      </c>
      <c r="E9" s="2">
        <f>ABS(Table35[[#This Row],[ Error Perentage (EP)]])</f>
        <v>3.0693217547539193E-2</v>
      </c>
    </row>
    <row r="10" spans="1:5" x14ac:dyDescent="0.3">
      <c r="A10" s="2">
        <v>2000</v>
      </c>
      <c r="B10" s="9">
        <v>9.5540000000000003</v>
      </c>
      <c r="C10" s="9">
        <f>Table35[[#This Row],[Year]]*1.116-2224</f>
        <v>8</v>
      </c>
      <c r="D10" s="2">
        <f>(Table35[[#This Row],[Subscribers (millions)]]-Table35[[#This Row],[Estimated Subscribers]])/Table35[[#This Row],[Subscribers (millions)]]</f>
        <v>0.16265438559765547</v>
      </c>
      <c r="E10" s="2">
        <f>ABS(Table35[[#This Row],[ Error Perentage (EP)]])</f>
        <v>0.16265438559765547</v>
      </c>
    </row>
    <row r="11" spans="1:5" x14ac:dyDescent="0.3">
      <c r="A11" s="2">
        <v>2001</v>
      </c>
      <c r="B11" s="9">
        <v>10.218</v>
      </c>
      <c r="C11" s="9">
        <f>Table35[[#This Row],[Year]]*1.116-2224</f>
        <v>9.1159999999999854</v>
      </c>
      <c r="D11" s="2">
        <f>(Table35[[#This Row],[Subscribers (millions)]]-Table35[[#This Row],[Estimated Subscribers]])/Table35[[#This Row],[Subscribers (millions)]]</f>
        <v>0.10784889410843751</v>
      </c>
      <c r="E11" s="2">
        <f>ABS(Table35[[#This Row],[ Error Perentage (EP)]])</f>
        <v>0.10784889410843751</v>
      </c>
    </row>
    <row r="12" spans="1:5" x14ac:dyDescent="0.3">
      <c r="A12" s="2">
        <v>2002</v>
      </c>
      <c r="B12" s="9">
        <v>11.180999999999999</v>
      </c>
      <c r="C12" s="9">
        <f>Table35[[#This Row],[Year]]*1.116-2224</f>
        <v>10.232000000000426</v>
      </c>
      <c r="D12" s="2">
        <f>(Table35[[#This Row],[Subscribers (millions)]]-Table35[[#This Row],[Estimated Subscribers]])/Table35[[#This Row],[Subscribers (millions)]]</f>
        <v>8.4876129147623075E-2</v>
      </c>
      <c r="E12" s="2">
        <f>ABS(Table35[[#This Row],[ Error Perentage (EP)]])</f>
        <v>8.4876129147623075E-2</v>
      </c>
    </row>
    <row r="13" spans="1:5" x14ac:dyDescent="0.3">
      <c r="A13" s="2">
        <v>2003</v>
      </c>
      <c r="B13" s="9">
        <v>12.29</v>
      </c>
      <c r="C13" s="9">
        <f>Table35[[#This Row],[Year]]*1.116-2224</f>
        <v>11.348000000000411</v>
      </c>
      <c r="D13" s="2">
        <f>(Table35[[#This Row],[Subscribers (millions)]]-Table35[[#This Row],[Estimated Subscribers]])/Table35[[#This Row],[Subscribers (millions)]]</f>
        <v>7.6647681041463633E-2</v>
      </c>
      <c r="E13" s="2">
        <f>ABS(Table35[[#This Row],[ Error Perentage (EP)]])</f>
        <v>7.6647681041463633E-2</v>
      </c>
    </row>
    <row r="14" spans="1:5" x14ac:dyDescent="0.3">
      <c r="A14" s="2">
        <v>2004</v>
      </c>
      <c r="B14" s="9">
        <v>13</v>
      </c>
      <c r="C14" s="9">
        <f>Table35[[#This Row],[Year]]*1.116-2224</f>
        <v>12.464000000000397</v>
      </c>
      <c r="D14" s="2">
        <f>(Table35[[#This Row],[Subscribers (millions)]]-Table35[[#This Row],[Estimated Subscribers]])/Table35[[#This Row],[Subscribers (millions)]]</f>
        <v>4.1230769230738727E-2</v>
      </c>
      <c r="E14" s="2">
        <f>ABS(Table35[[#This Row],[ Error Perentage (EP)]])</f>
        <v>4.1230769230738727E-2</v>
      </c>
    </row>
    <row r="15" spans="1:5" x14ac:dyDescent="0.3">
      <c r="A15" s="2">
        <v>2005</v>
      </c>
      <c r="B15" s="9">
        <v>15</v>
      </c>
      <c r="C15" s="9">
        <f>Table35[[#This Row],[Year]]*1.116-2224</f>
        <v>13.580000000000382</v>
      </c>
      <c r="D15" s="2">
        <f>(Table35[[#This Row],[Subscribers (millions)]]-Table35[[#This Row],[Estimated Subscribers]])/Table35[[#This Row],[Subscribers (millions)]]</f>
        <v>9.4666666666641197E-2</v>
      </c>
      <c r="E15" s="2">
        <f>ABS(Table35[[#This Row],[ Error Perentage (EP)]])</f>
        <v>9.4666666666641197E-2</v>
      </c>
    </row>
    <row r="16" spans="1:5" x14ac:dyDescent="0.3">
      <c r="A16" s="2">
        <v>2006</v>
      </c>
      <c r="B16" s="9">
        <v>15.95</v>
      </c>
      <c r="C16" s="9">
        <f>Table35[[#This Row],[Year]]*1.116-2224</f>
        <v>14.696000000000367</v>
      </c>
      <c r="D16" s="2">
        <f>(Table35[[#This Row],[Subscribers (millions)]]-Table35[[#This Row],[Estimated Subscribers]])/Table35[[#This Row],[Subscribers (millions)]]</f>
        <v>7.8620689655149331E-2</v>
      </c>
      <c r="E16" s="2">
        <f>ABS(Table35[[#This Row],[ Error Perentage (EP)]])</f>
        <v>7.8620689655149331E-2</v>
      </c>
    </row>
    <row r="17" spans="1:6" x14ac:dyDescent="0.3">
      <c r="A17" s="2">
        <v>2007</v>
      </c>
      <c r="B17" s="9">
        <v>16.829999999999998</v>
      </c>
      <c r="C17" s="9">
        <f>Table35[[#This Row],[Year]]*1.116-2224</f>
        <v>15.812000000000353</v>
      </c>
      <c r="D17" s="2">
        <f>(Table35[[#This Row],[Subscribers (millions)]]-Table35[[#This Row],[Estimated Subscribers]])/Table35[[#This Row],[Subscribers (millions)]]</f>
        <v>6.0487225193086483E-2</v>
      </c>
      <c r="E17" s="2">
        <f>ABS(Table35[[#This Row],[ Error Perentage (EP)]])</f>
        <v>6.0487225193086483E-2</v>
      </c>
    </row>
    <row r="18" spans="1:6" x14ac:dyDescent="0.3">
      <c r="A18" s="2">
        <v>2008</v>
      </c>
      <c r="B18" s="9">
        <v>17.62</v>
      </c>
      <c r="C18" s="9">
        <f>Table35[[#This Row],[Year]]*1.116-2224</f>
        <v>16.928000000000338</v>
      </c>
      <c r="D18" s="2">
        <f>(Table35[[#This Row],[Subscribers (millions)]]-Table35[[#This Row],[Estimated Subscribers]])/Table35[[#This Row],[Subscribers (millions)]]</f>
        <v>3.9273552780911616E-2</v>
      </c>
      <c r="E18" s="2">
        <f>ABS(Table35[[#This Row],[ Error Perentage (EP)]])</f>
        <v>3.9273552780911616E-2</v>
      </c>
    </row>
    <row r="19" spans="1:6" x14ac:dyDescent="0.3">
      <c r="A19" s="2">
        <v>2009</v>
      </c>
      <c r="B19" s="9">
        <v>18.081</v>
      </c>
      <c r="C19" s="9">
        <f>Table35[[#This Row],[Year]]*1.116-2224</f>
        <v>18.044000000000324</v>
      </c>
      <c r="D19" s="2">
        <f>(Table35[[#This Row],[Subscribers (millions)]]-Table35[[#This Row],[Estimated Subscribers]])/Table35[[#This Row],[Subscribers (millions)]]</f>
        <v>2.046346994064252E-3</v>
      </c>
      <c r="E19" s="2">
        <f>ABS(Table35[[#This Row],[ Error Perentage (EP)]])</f>
        <v>2.046346994064252E-3</v>
      </c>
    </row>
    <row r="20" spans="1:6" x14ac:dyDescent="0.3">
      <c r="A20" s="2">
        <v>2010</v>
      </c>
      <c r="B20" s="9">
        <v>19.2</v>
      </c>
      <c r="C20" s="9">
        <f>Table35[[#This Row],[Year]]*1.116-2224</f>
        <v>19.160000000000309</v>
      </c>
      <c r="D20" s="2">
        <f>(Table35[[#This Row],[Subscribers (millions)]]-Table35[[#This Row],[Estimated Subscribers]])/Table35[[#This Row],[Subscribers (millions)]]</f>
        <v>2.0833333333171908E-3</v>
      </c>
      <c r="E20" s="2">
        <f>ABS(Table35[[#This Row],[ Error Perentage (EP)]])</f>
        <v>2.0833333333171908E-3</v>
      </c>
    </row>
    <row r="21" spans="1:6" x14ac:dyDescent="0.3">
      <c r="A21" s="2">
        <v>2012</v>
      </c>
      <c r="B21" s="9">
        <v>19.899999999999999</v>
      </c>
      <c r="C21" s="9">
        <f>Table35[[#This Row],[Year]]*1.116-2224</f>
        <v>21.39200000000028</v>
      </c>
      <c r="D21" s="2">
        <f>(Table35[[#This Row],[Subscribers (millions)]]-Table35[[#This Row],[Estimated Subscribers]])/Table35[[#This Row],[Subscribers (millions)]]</f>
        <v>-7.4974874371873446E-2</v>
      </c>
      <c r="E21" s="2">
        <f>ABS(Table35[[#This Row],[ Error Perentage (EP)]])</f>
        <v>7.4974874371873446E-2</v>
      </c>
    </row>
    <row r="22" spans="1:6" x14ac:dyDescent="0.3">
      <c r="A22" s="2">
        <v>2014</v>
      </c>
      <c r="B22" s="9">
        <v>20.265000000000001</v>
      </c>
      <c r="C22" s="9">
        <f>Table35[[#This Row],[Year]]*1.116-2224</f>
        <v>23.624000000000251</v>
      </c>
      <c r="D22" s="2">
        <f>(Table35[[#This Row],[Subscribers (millions)]]-Table35[[#This Row],[Estimated Subscribers]])/Table35[[#This Row],[Subscribers (millions)]]</f>
        <v>-0.16575376264496672</v>
      </c>
      <c r="E22" s="2">
        <f>ABS(Table35[[#This Row],[ Error Perentage (EP)]])</f>
        <v>0.16575376264496672</v>
      </c>
    </row>
    <row r="25" spans="1:6" x14ac:dyDescent="0.3">
      <c r="E25" t="s">
        <v>15</v>
      </c>
      <c r="F25">
        <f xml:space="preserve"> AVERAGE(Table35[Absolute EP (AEP)])</f>
        <v>0.33442311387417972</v>
      </c>
    </row>
    <row r="31" spans="1:6" x14ac:dyDescent="0.3">
      <c r="A31" t="s">
        <v>8</v>
      </c>
      <c r="B31" s="8">
        <v>1.1160000000000001</v>
      </c>
    </row>
    <row r="32" spans="1:6" x14ac:dyDescent="0.3">
      <c r="A32" t="s">
        <v>4</v>
      </c>
      <c r="B32" s="8">
        <v>-2224</v>
      </c>
    </row>
    <row r="35" spans="1:2" x14ac:dyDescent="0.3">
      <c r="A35" t="s">
        <v>9</v>
      </c>
      <c r="B35" s="8">
        <v>2015</v>
      </c>
    </row>
    <row r="36" spans="1:2" x14ac:dyDescent="0.3">
      <c r="A36" t="s">
        <v>10</v>
      </c>
      <c r="B36" s="8">
        <f xml:space="preserve"> B31*B35+B32</f>
        <v>24.740000000000236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4571-2D35-49CE-ADA1-D3B0803893CC}">
  <dimension ref="A1:F36"/>
  <sheetViews>
    <sheetView topLeftCell="A11" zoomScale="114" zoomScaleNormal="300" workbookViewId="0">
      <selection activeCell="C14" sqref="C14"/>
    </sheetView>
  </sheetViews>
  <sheetFormatPr defaultRowHeight="14.4" x14ac:dyDescent="0.3"/>
  <cols>
    <col min="1" max="1" width="17.5546875" customWidth="1"/>
    <col min="2" max="3" width="23.44140625" style="8" customWidth="1"/>
    <col min="4" max="4" width="34.109375" customWidth="1"/>
    <col min="5" max="5" width="20.77734375" customWidth="1"/>
  </cols>
  <sheetData>
    <row r="1" spans="1:5" x14ac:dyDescent="0.3">
      <c r="A1" t="s">
        <v>5</v>
      </c>
    </row>
    <row r="3" spans="1:5" x14ac:dyDescent="0.3">
      <c r="A3" s="4" t="s">
        <v>16</v>
      </c>
      <c r="B3" s="10" t="s">
        <v>11</v>
      </c>
      <c r="C3" s="10" t="s">
        <v>12</v>
      </c>
      <c r="D3" s="4" t="s">
        <v>13</v>
      </c>
      <c r="E3" s="4" t="s">
        <v>14</v>
      </c>
    </row>
    <row r="4" spans="1:5" x14ac:dyDescent="0.3">
      <c r="A4" s="2">
        <v>0</v>
      </c>
      <c r="B4" s="9">
        <v>0.32</v>
      </c>
      <c r="C4" s="9">
        <f>Table357[[#This Row],[Year (Since 1994)]]*1.116+1.2194</f>
        <v>1.2194</v>
      </c>
      <c r="D4" s="2">
        <f>(Table357[[#This Row],[Subscribers (millions)]]-Table357[[#This Row],[Estimated Subscribers]])/Table357[[#This Row],[Subscribers (millions)]]</f>
        <v>-2.8106249999999999</v>
      </c>
      <c r="E4" s="2">
        <f>ABS(Table357[[#This Row],[ Error Perentage (EP)]])</f>
        <v>2.8106249999999999</v>
      </c>
    </row>
    <row r="5" spans="1:5" x14ac:dyDescent="0.3">
      <c r="A5" s="2">
        <v>1</v>
      </c>
      <c r="B5" s="9">
        <v>1.2</v>
      </c>
      <c r="C5" s="9">
        <f>Table357[[#This Row],[Year (Since 1994)]]*1.116+1.2194</f>
        <v>2.3353999999999999</v>
      </c>
      <c r="D5" s="2">
        <f>(Table357[[#This Row],[Subscribers (millions)]]-Table357[[#This Row],[Estimated Subscribers]])/Table357[[#This Row],[Subscribers (millions)]]</f>
        <v>-0.94616666666666671</v>
      </c>
      <c r="E5" s="2">
        <f>ABS(Table357[[#This Row],[ Error Perentage (EP)]])</f>
        <v>0.94616666666666671</v>
      </c>
    </row>
    <row r="6" spans="1:5" x14ac:dyDescent="0.3">
      <c r="A6" s="2">
        <v>2</v>
      </c>
      <c r="B6" s="9">
        <v>2.2999999999999998</v>
      </c>
      <c r="C6" s="9">
        <f>Table357[[#This Row],[Year (Since 1994)]]*1.116+1.2194</f>
        <v>3.4514000000000005</v>
      </c>
      <c r="D6" s="2">
        <f>(Table357[[#This Row],[Subscribers (millions)]]-Table357[[#This Row],[Estimated Subscribers]])/Table357[[#This Row],[Subscribers (millions)]]</f>
        <v>-0.50060869565217425</v>
      </c>
      <c r="E6" s="2">
        <f>ABS(Table357[[#This Row],[ Error Perentage (EP)]])</f>
        <v>0.50060869565217425</v>
      </c>
    </row>
    <row r="7" spans="1:5" x14ac:dyDescent="0.3">
      <c r="A7" s="2">
        <v>3</v>
      </c>
      <c r="B7" s="9">
        <v>3.3010000000000002</v>
      </c>
      <c r="C7" s="9">
        <f>Table357[[#This Row],[Year (Since 1994)]]*1.116+1.2194</f>
        <v>4.5674000000000001</v>
      </c>
      <c r="D7" s="2">
        <f>(Table357[[#This Row],[Subscribers (millions)]]-Table357[[#This Row],[Estimated Subscribers]])/Table357[[#This Row],[Subscribers (millions)]]</f>
        <v>-0.38364132081187519</v>
      </c>
      <c r="E7" s="2">
        <f>ABS(Table357[[#This Row],[ Error Perentage (EP)]])</f>
        <v>0.38364132081187519</v>
      </c>
    </row>
    <row r="8" spans="1:5" x14ac:dyDescent="0.3">
      <c r="A8" s="2">
        <v>4</v>
      </c>
      <c r="B8" s="9">
        <v>4.4580000000000002</v>
      </c>
      <c r="C8" s="9">
        <f>Table357[[#This Row],[Year (Since 1994)]]*1.116+1.2194</f>
        <v>5.6834000000000007</v>
      </c>
      <c r="D8" s="2">
        <f>(Table357[[#This Row],[Subscribers (millions)]]-Table357[[#This Row],[Estimated Subscribers]])/Table357[[#This Row],[Subscribers (millions)]]</f>
        <v>-0.27487662628981618</v>
      </c>
      <c r="E8" s="2">
        <f>ABS(Table357[[#This Row],[ Error Perentage (EP)]])</f>
        <v>0.27487662628981618</v>
      </c>
    </row>
    <row r="9" spans="1:5" x14ac:dyDescent="0.3">
      <c r="A9" s="2">
        <v>5</v>
      </c>
      <c r="B9" s="9">
        <v>6.6790000000000003</v>
      </c>
      <c r="C9" s="9">
        <f>Table357[[#This Row],[Year (Since 1994)]]*1.116+1.2194</f>
        <v>6.7994000000000003</v>
      </c>
      <c r="D9" s="2">
        <f>(Table357[[#This Row],[Subscribers (millions)]]-Table357[[#This Row],[Estimated Subscribers]])/Table357[[#This Row],[Subscribers (millions)]]</f>
        <v>-1.8026650696212017E-2</v>
      </c>
      <c r="E9" s="2">
        <f>ABS(Table357[[#This Row],[ Error Perentage (EP)]])</f>
        <v>1.8026650696212017E-2</v>
      </c>
    </row>
    <row r="10" spans="1:5" x14ac:dyDescent="0.3">
      <c r="A10" s="2">
        <v>6</v>
      </c>
      <c r="B10" s="9">
        <v>9.5540000000000003</v>
      </c>
      <c r="C10" s="9">
        <f>Table357[[#This Row],[Year (Since 1994)]]*1.116+1.2194</f>
        <v>7.9154000000000009</v>
      </c>
      <c r="D10" s="2">
        <f>(Table357[[#This Row],[Subscribers (millions)]]-Table357[[#This Row],[Estimated Subscribers]])/Table357[[#This Row],[Subscribers (millions)]]</f>
        <v>0.17150931546996015</v>
      </c>
      <c r="E10" s="2">
        <f>ABS(Table357[[#This Row],[ Error Perentage (EP)]])</f>
        <v>0.17150931546996015</v>
      </c>
    </row>
    <row r="11" spans="1:5" x14ac:dyDescent="0.3">
      <c r="A11" s="2">
        <v>7</v>
      </c>
      <c r="B11" s="9">
        <v>10.218</v>
      </c>
      <c r="C11" s="9">
        <f>Table357[[#This Row],[Year (Since 1994)]]*1.116+1.2194</f>
        <v>9.0314000000000014</v>
      </c>
      <c r="D11" s="2">
        <f>(Table357[[#This Row],[Subscribers (millions)]]-Table357[[#This Row],[Estimated Subscribers]])/Table357[[#This Row],[Subscribers (millions)]]</f>
        <v>0.11612840086122515</v>
      </c>
      <c r="E11" s="2">
        <f>ABS(Table357[[#This Row],[ Error Perentage (EP)]])</f>
        <v>0.11612840086122515</v>
      </c>
    </row>
    <row r="12" spans="1:5" x14ac:dyDescent="0.3">
      <c r="A12" s="2">
        <v>8</v>
      </c>
      <c r="B12" s="9">
        <v>11.180999999999999</v>
      </c>
      <c r="C12" s="9">
        <f>Table357[[#This Row],[Year (Since 1994)]]*1.116+1.2194</f>
        <v>10.147400000000001</v>
      </c>
      <c r="D12" s="2">
        <f>(Table357[[#This Row],[Subscribers (millions)]]-Table357[[#This Row],[Estimated Subscribers]])/Table357[[#This Row],[Subscribers (millions)]]</f>
        <v>9.2442536445756035E-2</v>
      </c>
      <c r="E12" s="2">
        <f>ABS(Table357[[#This Row],[ Error Perentage (EP)]])</f>
        <v>9.2442536445756035E-2</v>
      </c>
    </row>
    <row r="13" spans="1:5" x14ac:dyDescent="0.3">
      <c r="A13" s="2">
        <v>9</v>
      </c>
      <c r="B13" s="9">
        <v>12.29</v>
      </c>
      <c r="C13" s="9">
        <f>Table357[[#This Row],[Year (Since 1994)]]*1.116+1.2194</f>
        <v>11.263400000000001</v>
      </c>
      <c r="D13" s="2">
        <f>(Table357[[#This Row],[Subscribers (millions)]]-Table357[[#This Row],[Estimated Subscribers]])/Table357[[#This Row],[Subscribers (millions)]]</f>
        <v>8.353132628152958E-2</v>
      </c>
      <c r="E13" s="2">
        <f>ABS(Table357[[#This Row],[ Error Perentage (EP)]])</f>
        <v>8.353132628152958E-2</v>
      </c>
    </row>
    <row r="14" spans="1:5" x14ac:dyDescent="0.3">
      <c r="A14" s="2">
        <v>10</v>
      </c>
      <c r="B14" s="9">
        <v>13</v>
      </c>
      <c r="C14" s="9">
        <f>Table357[[#This Row],[Year (Since 1994)]]*1.116+1.2194</f>
        <v>12.3794</v>
      </c>
      <c r="D14" s="2">
        <f>(Table357[[#This Row],[Subscribers (millions)]]-Table357[[#This Row],[Estimated Subscribers]])/Table357[[#This Row],[Subscribers (millions)]]</f>
        <v>4.7738461538461507E-2</v>
      </c>
      <c r="E14" s="2">
        <f>ABS(Table357[[#This Row],[ Error Perentage (EP)]])</f>
        <v>4.7738461538461507E-2</v>
      </c>
    </row>
    <row r="15" spans="1:5" x14ac:dyDescent="0.3">
      <c r="A15" s="2">
        <v>11</v>
      </c>
      <c r="B15" s="9">
        <v>15</v>
      </c>
      <c r="C15" s="9">
        <f>Table357[[#This Row],[Year (Since 1994)]]*1.116+1.2194</f>
        <v>13.495400000000002</v>
      </c>
      <c r="D15" s="2">
        <f>(Table357[[#This Row],[Subscribers (millions)]]-Table357[[#This Row],[Estimated Subscribers]])/Table357[[#This Row],[Subscribers (millions)]]</f>
        <v>0.10030666666666654</v>
      </c>
      <c r="E15" s="2">
        <f>ABS(Table357[[#This Row],[ Error Perentage (EP)]])</f>
        <v>0.10030666666666654</v>
      </c>
    </row>
    <row r="16" spans="1:5" x14ac:dyDescent="0.3">
      <c r="A16" s="2">
        <v>12</v>
      </c>
      <c r="B16" s="9">
        <v>15.95</v>
      </c>
      <c r="C16" s="9">
        <f>Table357[[#This Row],[Year (Since 1994)]]*1.116+1.2194</f>
        <v>14.611400000000001</v>
      </c>
      <c r="D16" s="2">
        <f>(Table357[[#This Row],[Subscribers (millions)]]-Table357[[#This Row],[Estimated Subscribers]])/Table357[[#This Row],[Subscribers (millions)]]</f>
        <v>8.3924764890282E-2</v>
      </c>
      <c r="E16" s="2">
        <f>ABS(Table357[[#This Row],[ Error Perentage (EP)]])</f>
        <v>8.3924764890282E-2</v>
      </c>
    </row>
    <row r="17" spans="1:6" x14ac:dyDescent="0.3">
      <c r="A17" s="2">
        <v>13</v>
      </c>
      <c r="B17" s="9">
        <v>16.829999999999998</v>
      </c>
      <c r="C17" s="9">
        <f>Table357[[#This Row],[Year (Since 1994)]]*1.116+1.2194</f>
        <v>15.727400000000001</v>
      </c>
      <c r="D17" s="2">
        <f>(Table357[[#This Row],[Subscribers (millions)]]-Table357[[#This Row],[Estimated Subscribers]])/Table357[[#This Row],[Subscribers (millions)]]</f>
        <v>6.5513963161021815E-2</v>
      </c>
      <c r="E17" s="2">
        <f>ABS(Table357[[#This Row],[ Error Perentage (EP)]])</f>
        <v>6.5513963161021815E-2</v>
      </c>
    </row>
    <row r="18" spans="1:6" x14ac:dyDescent="0.3">
      <c r="A18" s="2">
        <v>14</v>
      </c>
      <c r="B18" s="9">
        <v>17.62</v>
      </c>
      <c r="C18" s="9">
        <f>Table357[[#This Row],[Year (Since 1994)]]*1.116+1.2194</f>
        <v>16.843400000000003</v>
      </c>
      <c r="D18" s="2">
        <f>(Table357[[#This Row],[Subscribers (millions)]]-Table357[[#This Row],[Estimated Subscribers]])/Table357[[#This Row],[Subscribers (millions)]]</f>
        <v>4.4074914869466422E-2</v>
      </c>
      <c r="E18" s="2">
        <f>ABS(Table357[[#This Row],[ Error Perentage (EP)]])</f>
        <v>4.4074914869466422E-2</v>
      </c>
    </row>
    <row r="19" spans="1:6" x14ac:dyDescent="0.3">
      <c r="A19" s="2">
        <v>15</v>
      </c>
      <c r="B19" s="9">
        <v>18.081</v>
      </c>
      <c r="C19" s="9">
        <f>Table357[[#This Row],[Year (Since 1994)]]*1.116+1.2194</f>
        <v>17.959400000000002</v>
      </c>
      <c r="D19" s="2">
        <f>(Table357[[#This Row],[Subscribers (millions)]]-Table357[[#This Row],[Estimated Subscribers]])/Table357[[#This Row],[Subscribers (millions)]]</f>
        <v>6.7252917427131943E-3</v>
      </c>
      <c r="E19" s="2">
        <f>ABS(Table357[[#This Row],[ Error Perentage (EP)]])</f>
        <v>6.7252917427131943E-3</v>
      </c>
    </row>
    <row r="20" spans="1:6" x14ac:dyDescent="0.3">
      <c r="A20" s="2">
        <v>16</v>
      </c>
      <c r="B20" s="9">
        <v>19.2</v>
      </c>
      <c r="C20" s="9">
        <f>Table357[[#This Row],[Year (Since 1994)]]*1.116+1.2194</f>
        <v>19.075400000000002</v>
      </c>
      <c r="D20" s="2">
        <f>(Table357[[#This Row],[Subscribers (millions)]]-Table357[[#This Row],[Estimated Subscribers]])/Table357[[#This Row],[Subscribers (millions)]]</f>
        <v>6.4895833333331971E-3</v>
      </c>
      <c r="E20" s="2">
        <f>ABS(Table357[[#This Row],[ Error Perentage (EP)]])</f>
        <v>6.4895833333331971E-3</v>
      </c>
    </row>
    <row r="21" spans="1:6" x14ac:dyDescent="0.3">
      <c r="A21" s="2">
        <v>18</v>
      </c>
      <c r="B21" s="9">
        <v>19.899999999999999</v>
      </c>
      <c r="C21" s="9">
        <f>Table357[[#This Row],[Year (Since 1994)]]*1.116+1.2194</f>
        <v>21.307400000000001</v>
      </c>
      <c r="D21" s="2">
        <f>(Table357[[#This Row],[Subscribers (millions)]]-Table357[[#This Row],[Estimated Subscribers]])/Table357[[#This Row],[Subscribers (millions)]]</f>
        <v>-7.0723618090452398E-2</v>
      </c>
      <c r="E21" s="2">
        <f>ABS(Table357[[#This Row],[ Error Perentage (EP)]])</f>
        <v>7.0723618090452398E-2</v>
      </c>
    </row>
    <row r="22" spans="1:6" x14ac:dyDescent="0.3">
      <c r="A22" s="2">
        <v>20</v>
      </c>
      <c r="B22" s="9">
        <v>20.265000000000001</v>
      </c>
      <c r="C22" s="9">
        <f>Table357[[#This Row],[Year (Since 1994)]]*1.116+1.2194</f>
        <v>23.539400000000001</v>
      </c>
      <c r="D22" s="2">
        <f>(Table357[[#This Row],[Subscribers (millions)]]-Table357[[#This Row],[Estimated Subscribers]])/Table357[[#This Row],[Subscribers (millions)]]</f>
        <v>-0.16157907722674561</v>
      </c>
      <c r="E22" s="2">
        <f>ABS(Table357[[#This Row],[ Error Perentage (EP)]])</f>
        <v>0.16157907722674561</v>
      </c>
    </row>
    <row r="25" spans="1:6" x14ac:dyDescent="0.3">
      <c r="E25" t="s">
        <v>15</v>
      </c>
      <c r="F25">
        <f xml:space="preserve"> AVERAGE(Table357[Absolute EP (AEP)])</f>
        <v>0.31498067793128204</v>
      </c>
    </row>
    <row r="31" spans="1:6" x14ac:dyDescent="0.3">
      <c r="A31" t="s">
        <v>8</v>
      </c>
      <c r="B31" s="8">
        <v>1.1160000000000001</v>
      </c>
    </row>
    <row r="32" spans="1:6" x14ac:dyDescent="0.3">
      <c r="A32" t="s">
        <v>4</v>
      </c>
      <c r="B32" s="8">
        <v>1.2194</v>
      </c>
    </row>
    <row r="35" spans="1:2" x14ac:dyDescent="0.3">
      <c r="A35" t="s">
        <v>9</v>
      </c>
      <c r="B35" s="8">
        <v>21</v>
      </c>
    </row>
    <row r="36" spans="1:2" x14ac:dyDescent="0.3">
      <c r="A36" t="s">
        <v>10</v>
      </c>
      <c r="B36" s="8">
        <f xml:space="preserve"> B31*B35+B32</f>
        <v>24.655400000000004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A6BB-64B9-4D6B-A1A7-2DF780FED969}">
  <dimension ref="A1:A16"/>
  <sheetViews>
    <sheetView tabSelected="1" zoomScale="147" workbookViewId="0">
      <selection activeCell="A12" sqref="A12"/>
    </sheetView>
  </sheetViews>
  <sheetFormatPr defaultRowHeight="14.4" x14ac:dyDescent="0.3"/>
  <sheetData>
    <row r="1" spans="1:1" x14ac:dyDescent="0.3">
      <c r="A1" t="s">
        <v>30</v>
      </c>
    </row>
    <row r="3" spans="1:1" x14ac:dyDescent="0.3">
      <c r="A3" t="s">
        <v>29</v>
      </c>
    </row>
    <row r="4" spans="1:1" x14ac:dyDescent="0.3">
      <c r="A4" t="s">
        <v>23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26</v>
      </c>
    </row>
    <row r="8" spans="1:1" x14ac:dyDescent="0.3">
      <c r="A8" t="s">
        <v>27</v>
      </c>
    </row>
    <row r="9" spans="1:1" x14ac:dyDescent="0.3">
      <c r="A9" t="s">
        <v>28</v>
      </c>
    </row>
    <row r="11" spans="1:1" x14ac:dyDescent="0.3">
      <c r="A11" t="s">
        <v>17</v>
      </c>
    </row>
    <row r="12" spans="1:1" x14ac:dyDescent="0.3">
      <c r="A12" t="s">
        <v>18</v>
      </c>
    </row>
    <row r="13" spans="1:1" x14ac:dyDescent="0.3">
      <c r="A13" t="s">
        <v>19</v>
      </c>
    </row>
    <row r="14" spans="1:1" x14ac:dyDescent="0.3">
      <c r="A14" t="s">
        <v>20</v>
      </c>
    </row>
    <row r="15" spans="1:1" x14ac:dyDescent="0.3">
      <c r="A15" t="s">
        <v>21</v>
      </c>
    </row>
    <row r="16" spans="1:1" x14ac:dyDescent="0.3">
      <c r="A1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Turnover</vt:lpstr>
      <vt:lpstr>DirectTV</vt:lpstr>
      <vt:lpstr>DirectTV (2)</vt:lpstr>
      <vt:lpstr>DirectTV (3)</vt:lpstr>
      <vt:lpstr>Assignment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2025-02-06T19:28:40Z</dcterms:created>
  <dcterms:modified xsi:type="dcterms:W3CDTF">2025-02-13T19:19:19Z</dcterms:modified>
</cp:coreProperties>
</file>