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Universiteit\J2S2\MIngenieursproject\Git\team-9\Administration and Management\Logs\"/>
    </mc:Choice>
  </mc:AlternateContent>
  <bookViews>
    <workbookView xWindow="0" yWindow="0" windowWidth="28800" windowHeight="12795" tabRatio="500"/>
  </bookViews>
  <sheets>
    <sheet name="Logboek MIP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4" i="1" l="1"/>
  <c r="I34" i="1"/>
  <c r="J33" i="1" l="1"/>
  <c r="I33" i="1"/>
  <c r="J32" i="1" l="1"/>
  <c r="I32" i="1"/>
  <c r="I31" i="1" l="1"/>
  <c r="J30" i="1" l="1"/>
  <c r="I30" i="1"/>
  <c r="J29" i="1" l="1"/>
  <c r="I29" i="1"/>
  <c r="J28" i="1" l="1"/>
  <c r="K26" i="1" s="1"/>
  <c r="I28" i="1"/>
  <c r="K19" i="1" l="1"/>
  <c r="J27" i="1"/>
  <c r="I27" i="1"/>
  <c r="O3" i="1" l="1"/>
  <c r="J26" i="1"/>
  <c r="I26" i="1"/>
  <c r="K4" i="1"/>
  <c r="K3" i="1"/>
  <c r="K2" i="1" l="1"/>
  <c r="J25" i="1" l="1"/>
  <c r="J24" i="1"/>
  <c r="I25" i="1"/>
  <c r="I24" i="1"/>
  <c r="J23" i="1" l="1"/>
  <c r="I23" i="1"/>
  <c r="J22" i="1" l="1"/>
  <c r="I22" i="1"/>
  <c r="J21" i="1" l="1"/>
  <c r="I21" i="1"/>
  <c r="J20" i="1" l="1"/>
  <c r="I20" i="1"/>
  <c r="J19" i="1" l="1"/>
  <c r="I19" i="1"/>
  <c r="J18" i="1" l="1"/>
  <c r="I18" i="1"/>
  <c r="J17" i="1" l="1"/>
  <c r="I17" i="1"/>
  <c r="J16" i="1"/>
  <c r="I16" i="1"/>
  <c r="J15" i="1" l="1"/>
  <c r="I15" i="1"/>
  <c r="J14" i="1" l="1"/>
  <c r="J13" i="1"/>
  <c r="I14" i="1"/>
  <c r="I13" i="1"/>
  <c r="J12" i="1" l="1"/>
  <c r="I12" i="1"/>
  <c r="J11" i="1"/>
  <c r="I11" i="1"/>
  <c r="J5" i="1" l="1"/>
  <c r="J7" i="1"/>
  <c r="J8" i="1"/>
  <c r="J9" i="1"/>
  <c r="I10" i="1"/>
  <c r="I9" i="1"/>
  <c r="I8" i="1" l="1"/>
  <c r="I7" i="1" l="1"/>
  <c r="I6" i="1" l="1"/>
  <c r="I5" i="1" l="1"/>
  <c r="I2" i="1" l="1"/>
  <c r="I4" i="1"/>
  <c r="I3" i="1" l="1"/>
</calcChain>
</file>

<file path=xl/sharedStrings.xml><?xml version="1.0" encoding="utf-8"?>
<sst xmlns="http://schemas.openxmlformats.org/spreadsheetml/2006/main" count="131" uniqueCount="76">
  <si>
    <t>Datum</t>
  </si>
  <si>
    <t>Start</t>
  </si>
  <si>
    <t>Plaats</t>
  </si>
  <si>
    <t>Categorie</t>
  </si>
  <si>
    <t>Opmerkingen</t>
  </si>
  <si>
    <t>Omschrijving</t>
  </si>
  <si>
    <t>Verplichte contacturen</t>
  </si>
  <si>
    <t>Einde</t>
  </si>
  <si>
    <t>Projectwerk</t>
  </si>
  <si>
    <t>#uren</t>
  </si>
  <si>
    <t>Campus</t>
  </si>
  <si>
    <t>Totaal aantal uren:</t>
  </si>
  <si>
    <t>Week 1</t>
  </si>
  <si>
    <t>Week 2</t>
  </si>
  <si>
    <t>Tot # uren</t>
  </si>
  <si>
    <t>Inleidingsles en eerste brainstormsessie over het project</t>
  </si>
  <si>
    <t>Wo 22/03/2017</t>
  </si>
  <si>
    <t>Wo 29/03/2017</t>
  </si>
  <si>
    <t>Verder nadenken over analyses en diagrammen</t>
  </si>
  <si>
    <t>Python</t>
  </si>
  <si>
    <t>Thuis</t>
  </si>
  <si>
    <t>Python leren</t>
  </si>
  <si>
    <t>Python leren met Dodona</t>
  </si>
  <si>
    <t>Verplichte opdracht</t>
  </si>
  <si>
    <t>Ma 10/04/2017</t>
  </si>
  <si>
    <t>Analyse en diagrammen uitwerken</t>
  </si>
  <si>
    <t>Week 4</t>
  </si>
  <si>
    <t>Di 11/04/2017</t>
  </si>
  <si>
    <t>Klassediagram maken in Visual Paradigm</t>
  </si>
  <si>
    <t>Use-case diagram en analyse document maken</t>
  </si>
  <si>
    <t>Wo 12/04/2017</t>
  </si>
  <si>
    <t>Events bedenken</t>
  </si>
  <si>
    <t>Klasse Event maken</t>
  </si>
  <si>
    <t>Do 13/04/2017</t>
  </si>
  <si>
    <t>Klasse StarSystem deels afgewerkt</t>
  </si>
  <si>
    <t>Vr 14/04/2017</t>
  </si>
  <si>
    <t>Formules zitten uitproberen en aanpassen</t>
  </si>
  <si>
    <t>Methode voor focus geschreven</t>
  </si>
  <si>
    <t>Klein foutje eruit gehaald</t>
  </si>
  <si>
    <t>Za 15/04/2017</t>
  </si>
  <si>
    <t>Code wat gestructureerd</t>
  </si>
  <si>
    <t>Formules afgewerkt an namen voor planeten toegevoegd</t>
  </si>
  <si>
    <t>Helpen met implementatie GUI</t>
  </si>
  <si>
    <t>Week 5</t>
  </si>
  <si>
    <t>Ma 17/04/2017</t>
  </si>
  <si>
    <t>Achtegrond toegevoegd en knop next turn laten werken</t>
  </si>
  <si>
    <t>Progressbar laten veranderen en life quality formule verbeterd</t>
  </si>
  <si>
    <t>Wo 19/04/2017</t>
  </si>
  <si>
    <t>GUI verbeteren door verandering van variabelen te tonen en het tonen van message te verbeteren</t>
  </si>
  <si>
    <t>Do 20/04/2017</t>
  </si>
  <si>
    <t>"Turns" in Gui toegevoegd en music toegevoegd</t>
  </si>
  <si>
    <t>Vr 21/04/2017</t>
  </si>
  <si>
    <t>Sound-effects toegevoegd</t>
  </si>
  <si>
    <t>Za 22/04/2017</t>
  </si>
  <si>
    <t>Sound-effects toegevoegd voor breakthroughs</t>
  </si>
  <si>
    <t>Proberen om achtergronden te maken voor GUI</t>
  </si>
  <si>
    <t>Ma 24/04/2017</t>
  </si>
  <si>
    <t>Achtergronden aan het eindscherm toegevoegd</t>
  </si>
  <si>
    <t>Thuiswerk</t>
  </si>
  <si>
    <t>Muziek toegevoegd en laten loopen en fromattering voor getallen toegvoegd</t>
  </si>
  <si>
    <t>Week 6</t>
  </si>
  <si>
    <t>Auto next turn knop toegevoegd en geholpen met probleem bij het eindescherm</t>
  </si>
  <si>
    <t>Verplicht contacturen</t>
  </si>
  <si>
    <t>Do 27/04/2017</t>
  </si>
  <si>
    <t>Wo 26/04/2017</t>
  </si>
  <si>
    <t>Muziek en afbeelding aan het startscherm toegevoegd</t>
  </si>
  <si>
    <t>Za 29/30/2017</t>
  </si>
  <si>
    <t>Bugs gefixed voor loaden, loaden gaat nu op startscherm en huidig jaartal toegevoegd</t>
  </si>
  <si>
    <t>Mute voor sounds en geluid toegevoegd</t>
  </si>
  <si>
    <t>Week 7</t>
  </si>
  <si>
    <t>Wo 03/05/2017</t>
  </si>
  <si>
    <t>Bugs eruit gehaald en gekeken hoe het moet worden omgezet naar exe bestand</t>
  </si>
  <si>
    <t>Proberen om code om te zetten naar .exe bestand</t>
  </si>
  <si>
    <t>Week 8</t>
  </si>
  <si>
    <t>Wo 10/05/2017</t>
  </si>
  <si>
    <t>Finale aanpassingen aan bestanden en exeop schijf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</si>
</sst>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12" borderId="0" applyNumberFormat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0" fillId="7" borderId="1" xfId="0" applyFill="1" applyBorder="1"/>
    <xf numFmtId="0" fontId="0" fillId="7" borderId="2" xfId="0" applyFill="1" applyBorder="1"/>
    <xf numFmtId="0" fontId="1" fillId="0" borderId="6" xfId="0" applyFont="1" applyBorder="1"/>
    <xf numFmtId="20" fontId="2" fillId="5" borderId="4" xfId="0" applyNumberFormat="1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10" xfId="0" applyFill="1" applyBorder="1"/>
    <xf numFmtId="0" fontId="0" fillId="0" borderId="0" xfId="0" applyBorder="1"/>
    <xf numFmtId="0" fontId="2" fillId="5" borderId="12" xfId="0" applyFont="1" applyFill="1" applyBorder="1"/>
    <xf numFmtId="0" fontId="1" fillId="2" borderId="5" xfId="0" applyFont="1" applyFill="1" applyBorder="1"/>
    <xf numFmtId="0" fontId="1" fillId="6" borderId="5" xfId="0" applyFont="1" applyFill="1" applyBorder="1"/>
    <xf numFmtId="0" fontId="1" fillId="4" borderId="5" xfId="0" applyFont="1" applyFill="1" applyBorder="1"/>
    <xf numFmtId="0" fontId="1" fillId="7" borderId="5" xfId="0" applyFont="1" applyFill="1" applyBorder="1"/>
    <xf numFmtId="0" fontId="2" fillId="8" borderId="5" xfId="0" applyFont="1" applyFill="1" applyBorder="1"/>
    <xf numFmtId="0" fontId="4" fillId="12" borderId="11" xfId="1" applyFont="1" applyBorder="1"/>
    <xf numFmtId="20" fontId="4" fillId="12" borderId="11" xfId="1" applyNumberFormat="1" applyFont="1" applyBorder="1"/>
    <xf numFmtId="20" fontId="1" fillId="9" borderId="3" xfId="0" applyNumberFormat="1" applyFont="1" applyFill="1" applyBorder="1" applyAlignment="1">
      <alignment horizontal="center"/>
    </xf>
    <xf numFmtId="14" fontId="0" fillId="10" borderId="11" xfId="0" applyNumberFormat="1" applyFill="1" applyBorder="1"/>
    <xf numFmtId="20" fontId="0" fillId="10" borderId="11" xfId="0" applyNumberFormat="1" applyFill="1" applyBorder="1"/>
    <xf numFmtId="0" fontId="0" fillId="10" borderId="11" xfId="0" applyFill="1" applyBorder="1"/>
    <xf numFmtId="0" fontId="1" fillId="11" borderId="3" xfId="0" applyFont="1" applyFill="1" applyBorder="1" applyAlignment="1">
      <alignment horizontal="center"/>
    </xf>
    <xf numFmtId="20" fontId="1" fillId="11" borderId="3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11" borderId="0" xfId="0" applyFill="1"/>
    <xf numFmtId="20" fontId="1" fillId="13" borderId="3" xfId="0" applyNumberFormat="1" applyFont="1" applyFill="1" applyBorder="1" applyAlignment="1">
      <alignment horizontal="center"/>
    </xf>
    <xf numFmtId="0" fontId="0" fillId="13" borderId="0" xfId="0" applyFill="1"/>
    <xf numFmtId="0" fontId="0" fillId="7" borderId="11" xfId="0" applyFill="1" applyBorder="1"/>
    <xf numFmtId="0" fontId="0" fillId="10" borderId="13" xfId="0" applyFill="1" applyBorder="1"/>
    <xf numFmtId="0" fontId="0" fillId="10" borderId="14" xfId="0" applyFill="1" applyBorder="1"/>
    <xf numFmtId="0" fontId="4" fillId="12" borderId="15" xfId="1" applyFont="1" applyBorder="1"/>
    <xf numFmtId="0" fontId="0" fillId="10" borderId="15" xfId="0" applyFill="1" applyBorder="1"/>
    <xf numFmtId="0" fontId="2" fillId="5" borderId="16" xfId="0" applyFont="1" applyFill="1" applyBorder="1"/>
    <xf numFmtId="20" fontId="0" fillId="7" borderId="17" xfId="0" applyNumberFormat="1" applyFill="1" applyBorder="1"/>
    <xf numFmtId="20" fontId="0" fillId="7" borderId="13" xfId="0" applyNumberFormat="1" applyFill="1" applyBorder="1"/>
    <xf numFmtId="20" fontId="0" fillId="7" borderId="14" xfId="0" applyNumberFormat="1" applyFill="1" applyBorder="1"/>
    <xf numFmtId="0" fontId="0" fillId="10" borderId="17" xfId="0" applyFill="1" applyBorder="1"/>
    <xf numFmtId="0" fontId="0" fillId="7" borderId="17" xfId="0" applyFill="1" applyBorder="1"/>
  </cellXfs>
  <cellStyles count="2">
    <cellStyle name="Neutraal" xfId="1" builtinId="2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F1" zoomScaleNormal="100" workbookViewId="0">
      <selection activeCell="M23" sqref="M23"/>
    </sheetView>
  </sheetViews>
  <sheetFormatPr defaultColWidth="10.75" defaultRowHeight="15.75" x14ac:dyDescent="0.25"/>
  <cols>
    <col min="2" max="2" width="15.25" customWidth="1"/>
    <col min="3" max="3" width="6.875" bestFit="1" customWidth="1"/>
    <col min="4" max="4" width="7.875" bestFit="1" customWidth="1"/>
    <col min="5" max="5" width="7.875" customWidth="1"/>
    <col min="6" max="6" width="24.75" customWidth="1"/>
    <col min="7" max="7" width="82.625" customWidth="1"/>
    <col min="8" max="8" width="35.75" bestFit="1" customWidth="1"/>
    <col min="9" max="9" width="10.75" customWidth="1"/>
  </cols>
  <sheetData>
    <row r="1" spans="1:16" ht="16.5" thickBot="1" x14ac:dyDescent="0.3">
      <c r="A1" s="1"/>
      <c r="B1" s="12" t="s">
        <v>0</v>
      </c>
      <c r="C1" s="13" t="s">
        <v>1</v>
      </c>
      <c r="D1" s="14" t="s">
        <v>7</v>
      </c>
      <c r="E1" s="15" t="s">
        <v>2</v>
      </c>
      <c r="F1" s="16" t="s">
        <v>3</v>
      </c>
      <c r="G1" s="16" t="s">
        <v>5</v>
      </c>
      <c r="H1" s="17" t="s">
        <v>4</v>
      </c>
      <c r="I1" s="35" t="s">
        <v>9</v>
      </c>
      <c r="J1" s="4"/>
      <c r="K1" s="5" t="s">
        <v>14</v>
      </c>
      <c r="M1" s="6"/>
      <c r="N1" s="7"/>
      <c r="O1" s="7"/>
      <c r="P1" s="8"/>
    </row>
    <row r="2" spans="1:16" ht="16.5" thickBot="1" x14ac:dyDescent="0.3">
      <c r="A2" s="26" t="s">
        <v>19</v>
      </c>
      <c r="B2" s="18"/>
      <c r="C2" s="19">
        <v>0</v>
      </c>
      <c r="D2" s="19">
        <v>0.625</v>
      </c>
      <c r="E2" s="18" t="s">
        <v>20</v>
      </c>
      <c r="F2" s="18" t="s">
        <v>21</v>
      </c>
      <c r="G2" s="18" t="s">
        <v>22</v>
      </c>
      <c r="H2" s="33" t="s">
        <v>23</v>
      </c>
      <c r="I2" s="36">
        <f t="shared" ref="I2:I34" si="0">D2-C2</f>
        <v>0.625</v>
      </c>
      <c r="J2" s="11">
        <v>15</v>
      </c>
      <c r="K2" s="30">
        <f>SUM(J2)</f>
        <v>15</v>
      </c>
      <c r="M2" s="9"/>
      <c r="N2" s="2" t="s">
        <v>11</v>
      </c>
      <c r="O2" s="3"/>
      <c r="P2" s="10"/>
    </row>
    <row r="3" spans="1:16" x14ac:dyDescent="0.25">
      <c r="A3" s="24" t="s">
        <v>12</v>
      </c>
      <c r="B3" s="21" t="s">
        <v>16</v>
      </c>
      <c r="C3" s="22">
        <v>0.65625</v>
      </c>
      <c r="D3" s="22">
        <v>0.73958333333333337</v>
      </c>
      <c r="E3" s="23" t="s">
        <v>10</v>
      </c>
      <c r="F3" s="23" t="s">
        <v>8</v>
      </c>
      <c r="G3" s="23" t="s">
        <v>15</v>
      </c>
      <c r="H3" s="34" t="s">
        <v>6</v>
      </c>
      <c r="I3" s="37">
        <f t="shared" si="0"/>
        <v>8.333333333333337E-2</v>
      </c>
      <c r="J3">
        <v>2</v>
      </c>
      <c r="K3" s="30">
        <f>SUM(J3)</f>
        <v>2</v>
      </c>
      <c r="O3">
        <f>SUM(K2:K26)</f>
        <v>92.47499998666666</v>
      </c>
    </row>
    <row r="4" spans="1:16" x14ac:dyDescent="0.25">
      <c r="A4" s="20" t="s">
        <v>13</v>
      </c>
      <c r="B4" s="21" t="s">
        <v>17</v>
      </c>
      <c r="C4" s="22">
        <v>0.65625</v>
      </c>
      <c r="D4" s="22">
        <v>0.73958333333333337</v>
      </c>
      <c r="E4" s="23" t="s">
        <v>10</v>
      </c>
      <c r="F4" s="23" t="s">
        <v>8</v>
      </c>
      <c r="G4" s="23" t="s">
        <v>18</v>
      </c>
      <c r="H4" s="34" t="s">
        <v>6</v>
      </c>
      <c r="I4" s="37">
        <f t="shared" si="0"/>
        <v>8.333333333333337E-2</v>
      </c>
      <c r="J4" s="11">
        <v>2</v>
      </c>
      <c r="K4" s="30">
        <f>SUM(J4:J18)</f>
        <v>36.074999986666668</v>
      </c>
    </row>
    <row r="5" spans="1:16" x14ac:dyDescent="0.25">
      <c r="A5" s="25"/>
      <c r="B5" s="23" t="s">
        <v>24</v>
      </c>
      <c r="C5" s="22">
        <v>0.58333333333333337</v>
      </c>
      <c r="D5" s="22">
        <v>0.68541666666666667</v>
      </c>
      <c r="E5" s="23" t="s">
        <v>20</v>
      </c>
      <c r="F5" s="23" t="s">
        <v>8</v>
      </c>
      <c r="G5" s="23" t="s">
        <v>25</v>
      </c>
      <c r="H5" s="34" t="s">
        <v>58</v>
      </c>
      <c r="I5" s="37">
        <f t="shared" si="0"/>
        <v>0.1020833333333333</v>
      </c>
      <c r="J5">
        <f>2+(27/60)</f>
        <v>2.4500000000000002</v>
      </c>
      <c r="K5" s="31"/>
    </row>
    <row r="6" spans="1:16" x14ac:dyDescent="0.25">
      <c r="A6" s="27"/>
      <c r="B6" s="23"/>
      <c r="C6" s="22">
        <v>0.8125</v>
      </c>
      <c r="D6" s="22">
        <v>0.89583333333333337</v>
      </c>
      <c r="E6" s="23"/>
      <c r="F6" s="23"/>
      <c r="G6" s="23"/>
      <c r="H6" s="34"/>
      <c r="I6" s="37">
        <f t="shared" si="0"/>
        <v>8.333333333333337E-2</v>
      </c>
      <c r="J6">
        <v>2</v>
      </c>
      <c r="K6" s="31"/>
    </row>
    <row r="7" spans="1:16" x14ac:dyDescent="0.25">
      <c r="A7" s="27"/>
      <c r="B7" s="23" t="s">
        <v>27</v>
      </c>
      <c r="C7" s="22">
        <v>0.58333333333333337</v>
      </c>
      <c r="D7" s="22">
        <v>0.73333333333333339</v>
      </c>
      <c r="E7" s="23" t="s">
        <v>20</v>
      </c>
      <c r="F7" s="23" t="s">
        <v>8</v>
      </c>
      <c r="G7" s="23" t="s">
        <v>28</v>
      </c>
      <c r="H7" s="34" t="s">
        <v>58</v>
      </c>
      <c r="I7" s="37">
        <f t="shared" si="0"/>
        <v>0.15000000000000002</v>
      </c>
      <c r="J7">
        <f>3+(36/60)</f>
        <v>3.6</v>
      </c>
      <c r="K7" s="31"/>
    </row>
    <row r="8" spans="1:16" x14ac:dyDescent="0.25">
      <c r="A8" s="27"/>
      <c r="B8" s="23"/>
      <c r="C8" s="22">
        <v>0.80555555555555547</v>
      </c>
      <c r="D8" s="22">
        <v>0.95000000000000007</v>
      </c>
      <c r="E8" s="23"/>
      <c r="F8" s="23"/>
      <c r="G8" s="23" t="s">
        <v>29</v>
      </c>
      <c r="H8" s="34"/>
      <c r="I8" s="37">
        <f t="shared" si="0"/>
        <v>0.1444444444444446</v>
      </c>
      <c r="J8">
        <f>3+(28/60)</f>
        <v>3.4666666666666668</v>
      </c>
      <c r="K8" s="31"/>
    </row>
    <row r="9" spans="1:16" x14ac:dyDescent="0.25">
      <c r="A9" s="27"/>
      <c r="B9" s="23" t="s">
        <v>30</v>
      </c>
      <c r="C9" s="22">
        <v>0.56597222222222221</v>
      </c>
      <c r="D9" s="22">
        <v>0.67708333333333337</v>
      </c>
      <c r="E9" s="23" t="s">
        <v>20</v>
      </c>
      <c r="F9" s="23" t="s">
        <v>8</v>
      </c>
      <c r="G9" s="23" t="s">
        <v>31</v>
      </c>
      <c r="H9" s="34" t="s">
        <v>58</v>
      </c>
      <c r="I9" s="37">
        <f t="shared" si="0"/>
        <v>0.11111111111111116</v>
      </c>
      <c r="J9">
        <f>2.66666666</f>
        <v>2.6666666600000002</v>
      </c>
      <c r="K9" s="31"/>
    </row>
    <row r="10" spans="1:16" x14ac:dyDescent="0.25">
      <c r="A10" s="27"/>
      <c r="B10" s="23"/>
      <c r="C10" s="22">
        <v>0.80555555555555547</v>
      </c>
      <c r="D10" s="22">
        <v>0.91666666666666663</v>
      </c>
      <c r="E10" s="23"/>
      <c r="F10" s="23"/>
      <c r="G10" s="23" t="s">
        <v>32</v>
      </c>
      <c r="H10" s="34"/>
      <c r="I10" s="37">
        <f t="shared" si="0"/>
        <v>0.11111111111111116</v>
      </c>
      <c r="J10">
        <v>2.6666666600000002</v>
      </c>
      <c r="K10" s="31"/>
    </row>
    <row r="11" spans="1:16" x14ac:dyDescent="0.25">
      <c r="A11" s="25" t="s">
        <v>26</v>
      </c>
      <c r="B11" s="23" t="s">
        <v>33</v>
      </c>
      <c r="C11" s="22">
        <v>0.57291666666666663</v>
      </c>
      <c r="D11" s="22">
        <v>0.74305555555555547</v>
      </c>
      <c r="E11" s="23" t="s">
        <v>20</v>
      </c>
      <c r="F11" s="23" t="s">
        <v>8</v>
      </c>
      <c r="G11" s="23" t="s">
        <v>34</v>
      </c>
      <c r="H11" s="34" t="s">
        <v>58</v>
      </c>
      <c r="I11" s="37">
        <f t="shared" si="0"/>
        <v>0.17013888888888884</v>
      </c>
      <c r="J11">
        <f>4+(0.5/60)</f>
        <v>4.0083333333333337</v>
      </c>
      <c r="K11" s="31"/>
    </row>
    <row r="12" spans="1:16" x14ac:dyDescent="0.25">
      <c r="A12" s="27"/>
      <c r="B12" s="23"/>
      <c r="C12" s="22">
        <v>0.80902777777777779</v>
      </c>
      <c r="D12" s="22">
        <v>0.875</v>
      </c>
      <c r="E12" s="23"/>
      <c r="F12" s="23"/>
      <c r="G12" s="23" t="s">
        <v>34</v>
      </c>
      <c r="H12" s="34"/>
      <c r="I12" s="37">
        <f t="shared" si="0"/>
        <v>6.597222222222221E-2</v>
      </c>
      <c r="J12">
        <f>1+(35/60)</f>
        <v>1.5833333333333335</v>
      </c>
      <c r="K12" s="31"/>
    </row>
    <row r="13" spans="1:16" x14ac:dyDescent="0.25">
      <c r="A13" s="27"/>
      <c r="B13" s="23" t="s">
        <v>35</v>
      </c>
      <c r="C13" s="22">
        <v>0.375</v>
      </c>
      <c r="D13" s="22">
        <v>0.4375</v>
      </c>
      <c r="E13" s="23" t="s">
        <v>20</v>
      </c>
      <c r="F13" s="23" t="s">
        <v>8</v>
      </c>
      <c r="G13" s="23" t="s">
        <v>36</v>
      </c>
      <c r="H13" s="34" t="s">
        <v>58</v>
      </c>
      <c r="I13" s="37">
        <f t="shared" si="0"/>
        <v>6.25E-2</v>
      </c>
      <c r="J13">
        <f>1+0.5</f>
        <v>1.5</v>
      </c>
      <c r="K13" s="31"/>
    </row>
    <row r="14" spans="1:16" x14ac:dyDescent="0.25">
      <c r="A14" s="27"/>
      <c r="B14" s="23"/>
      <c r="C14" s="22">
        <v>0.58333333333333337</v>
      </c>
      <c r="D14" s="22">
        <v>0.65625</v>
      </c>
      <c r="E14" s="23"/>
      <c r="F14" s="23"/>
      <c r="G14" s="23" t="s">
        <v>37</v>
      </c>
      <c r="H14" s="34"/>
      <c r="I14" s="37">
        <f t="shared" si="0"/>
        <v>7.291666666666663E-2</v>
      </c>
      <c r="J14">
        <f>1.75</f>
        <v>1.75</v>
      </c>
      <c r="K14" s="31"/>
    </row>
    <row r="15" spans="1:16" x14ac:dyDescent="0.25">
      <c r="A15" s="27"/>
      <c r="B15" s="23"/>
      <c r="C15" s="22">
        <v>0.83333333333333337</v>
      </c>
      <c r="D15" s="22">
        <v>0.97430555555555554</v>
      </c>
      <c r="E15" s="23"/>
      <c r="F15" s="23"/>
      <c r="G15" s="23" t="s">
        <v>38</v>
      </c>
      <c r="H15" s="34"/>
      <c r="I15" s="37">
        <f t="shared" si="0"/>
        <v>0.14097222222222217</v>
      </c>
      <c r="J15">
        <f>3+(23/60)</f>
        <v>3.3833333333333333</v>
      </c>
      <c r="K15" s="31"/>
    </row>
    <row r="16" spans="1:16" x14ac:dyDescent="0.25">
      <c r="A16" s="27"/>
      <c r="B16" s="23" t="s">
        <v>39</v>
      </c>
      <c r="C16" s="22">
        <v>0.41666666666666669</v>
      </c>
      <c r="D16" s="22">
        <v>0.45833333333333331</v>
      </c>
      <c r="E16" s="23" t="s">
        <v>20</v>
      </c>
      <c r="F16" s="23" t="s">
        <v>8</v>
      </c>
      <c r="G16" s="23" t="s">
        <v>40</v>
      </c>
      <c r="H16" s="34" t="s">
        <v>58</v>
      </c>
      <c r="I16" s="37">
        <f t="shared" si="0"/>
        <v>4.166666666666663E-2</v>
      </c>
      <c r="J16">
        <f>1</f>
        <v>1</v>
      </c>
      <c r="K16" s="31"/>
    </row>
    <row r="17" spans="1:11" x14ac:dyDescent="0.25">
      <c r="A17" s="27"/>
      <c r="B17" s="23"/>
      <c r="C17" s="22">
        <v>0.58333333333333337</v>
      </c>
      <c r="D17" s="22">
        <v>0.66666666666666663</v>
      </c>
      <c r="E17" s="23"/>
      <c r="F17" s="23"/>
      <c r="G17" s="23" t="s">
        <v>41</v>
      </c>
      <c r="H17" s="34"/>
      <c r="I17" s="37">
        <f t="shared" si="0"/>
        <v>8.3333333333333259E-2</v>
      </c>
      <c r="J17">
        <f>2</f>
        <v>2</v>
      </c>
      <c r="K17" s="31"/>
    </row>
    <row r="18" spans="1:11" x14ac:dyDescent="0.25">
      <c r="A18" s="27"/>
      <c r="B18" s="23"/>
      <c r="C18" s="22">
        <v>0.85416666666666663</v>
      </c>
      <c r="D18" s="22">
        <v>0.9375</v>
      </c>
      <c r="E18" s="23"/>
      <c r="F18" s="23"/>
      <c r="G18" s="23" t="s">
        <v>42</v>
      </c>
      <c r="H18" s="34"/>
      <c r="I18" s="37">
        <f t="shared" si="0"/>
        <v>8.333333333333337E-2</v>
      </c>
      <c r="J18">
        <f>2</f>
        <v>2</v>
      </c>
      <c r="K18" s="31"/>
    </row>
    <row r="19" spans="1:11" x14ac:dyDescent="0.25">
      <c r="A19" s="29"/>
      <c r="B19" s="23" t="s">
        <v>44</v>
      </c>
      <c r="C19" s="22">
        <v>0.64583333333333337</v>
      </c>
      <c r="D19" s="22">
        <v>0.72916666666666663</v>
      </c>
      <c r="E19" s="23" t="s">
        <v>20</v>
      </c>
      <c r="F19" s="23" t="s">
        <v>8</v>
      </c>
      <c r="G19" s="23" t="s">
        <v>45</v>
      </c>
      <c r="H19" s="34" t="s">
        <v>58</v>
      </c>
      <c r="I19" s="37">
        <f t="shared" si="0"/>
        <v>8.3333333333333259E-2</v>
      </c>
      <c r="J19">
        <f>2</f>
        <v>2</v>
      </c>
      <c r="K19" s="30">
        <f>SUM(J19:J27)</f>
        <v>18.649999999999999</v>
      </c>
    </row>
    <row r="20" spans="1:11" x14ac:dyDescent="0.25">
      <c r="A20" s="29"/>
      <c r="B20" s="23"/>
      <c r="C20" s="22">
        <v>0.79166666666666663</v>
      </c>
      <c r="D20" s="22">
        <v>0.84930555555555554</v>
      </c>
      <c r="E20" s="23"/>
      <c r="F20" s="23"/>
      <c r="G20" s="23" t="s">
        <v>46</v>
      </c>
      <c r="H20" s="34"/>
      <c r="I20" s="37">
        <f t="shared" si="0"/>
        <v>5.7638888888888906E-2</v>
      </c>
      <c r="J20">
        <f>1+(23/60)</f>
        <v>1.3833333333333333</v>
      </c>
      <c r="K20" s="39"/>
    </row>
    <row r="21" spans="1:11" x14ac:dyDescent="0.25">
      <c r="A21" s="29"/>
      <c r="B21" s="23" t="s">
        <v>47</v>
      </c>
      <c r="C21" s="22">
        <v>0.5625</v>
      </c>
      <c r="D21" s="22">
        <v>0.73958333333333337</v>
      </c>
      <c r="E21" s="23" t="s">
        <v>10</v>
      </c>
      <c r="F21" s="23" t="s">
        <v>8</v>
      </c>
      <c r="G21" s="23" t="s">
        <v>48</v>
      </c>
      <c r="H21" s="34" t="s">
        <v>6</v>
      </c>
      <c r="I21" s="37">
        <f t="shared" si="0"/>
        <v>0.17708333333333337</v>
      </c>
      <c r="J21">
        <f>4 +(15/60)</f>
        <v>4.25</v>
      </c>
      <c r="K21" s="31"/>
    </row>
    <row r="22" spans="1:11" x14ac:dyDescent="0.25">
      <c r="A22" s="29"/>
      <c r="B22" s="23" t="s">
        <v>49</v>
      </c>
      <c r="C22" s="22">
        <v>0.76250000000000007</v>
      </c>
      <c r="D22" s="22">
        <v>0.84027777777777779</v>
      </c>
      <c r="E22" s="23" t="s">
        <v>20</v>
      </c>
      <c r="F22" s="23" t="s">
        <v>8</v>
      </c>
      <c r="G22" s="23" t="s">
        <v>50</v>
      </c>
      <c r="H22" s="34" t="s">
        <v>58</v>
      </c>
      <c r="I22" s="37">
        <f t="shared" si="0"/>
        <v>7.7777777777777724E-2</v>
      </c>
      <c r="J22">
        <f xml:space="preserve"> 1 + (52/60)</f>
        <v>1.8666666666666667</v>
      </c>
      <c r="K22" s="31"/>
    </row>
    <row r="23" spans="1:11" x14ac:dyDescent="0.25">
      <c r="A23" s="28" t="s">
        <v>43</v>
      </c>
      <c r="B23" s="23" t="s">
        <v>51</v>
      </c>
      <c r="C23" s="22">
        <v>0.77083333333333337</v>
      </c>
      <c r="D23" s="22">
        <v>0.84513888888888899</v>
      </c>
      <c r="E23" s="23" t="s">
        <v>20</v>
      </c>
      <c r="F23" s="23" t="s">
        <v>8</v>
      </c>
      <c r="G23" s="23" t="s">
        <v>52</v>
      </c>
      <c r="H23" s="34" t="s">
        <v>58</v>
      </c>
      <c r="I23" s="37">
        <f t="shared" si="0"/>
        <v>7.4305555555555625E-2</v>
      </c>
      <c r="J23">
        <f>1+(47/60)</f>
        <v>1.7833333333333332</v>
      </c>
      <c r="K23" s="31"/>
    </row>
    <row r="24" spans="1:11" x14ac:dyDescent="0.25">
      <c r="A24" s="29"/>
      <c r="B24" s="23" t="s">
        <v>53</v>
      </c>
      <c r="C24" s="22">
        <v>0.52083333333333337</v>
      </c>
      <c r="D24" s="22">
        <v>0.64583333333333337</v>
      </c>
      <c r="E24" s="23" t="s">
        <v>20</v>
      </c>
      <c r="F24" s="23" t="s">
        <v>8</v>
      </c>
      <c r="G24" s="23" t="s">
        <v>54</v>
      </c>
      <c r="H24" s="34" t="s">
        <v>58</v>
      </c>
      <c r="I24" s="37">
        <f t="shared" si="0"/>
        <v>0.125</v>
      </c>
      <c r="J24">
        <f>3</f>
        <v>3</v>
      </c>
      <c r="K24" s="31"/>
    </row>
    <row r="25" spans="1:11" x14ac:dyDescent="0.25">
      <c r="A25" s="29"/>
      <c r="B25" s="23"/>
      <c r="C25" s="22">
        <v>0.85416666666666663</v>
      </c>
      <c r="D25" s="22">
        <v>0.91111111111111109</v>
      </c>
      <c r="E25" s="23" t="s">
        <v>20</v>
      </c>
      <c r="F25" s="23"/>
      <c r="G25" s="23" t="s">
        <v>55</v>
      </c>
      <c r="H25" s="34"/>
      <c r="I25" s="37">
        <f t="shared" si="0"/>
        <v>5.6944444444444464E-2</v>
      </c>
      <c r="J25">
        <f>1+(22/60)</f>
        <v>1.3666666666666667</v>
      </c>
      <c r="K25" s="31"/>
    </row>
    <row r="26" spans="1:11" x14ac:dyDescent="0.25">
      <c r="A26" s="25" t="s">
        <v>60</v>
      </c>
      <c r="B26" s="23" t="s">
        <v>56</v>
      </c>
      <c r="C26" s="22">
        <v>0.54166666666666663</v>
      </c>
      <c r="D26" s="22">
        <v>0.625</v>
      </c>
      <c r="E26" s="23" t="s">
        <v>20</v>
      </c>
      <c r="F26" s="23" t="s">
        <v>8</v>
      </c>
      <c r="G26" s="23" t="s">
        <v>57</v>
      </c>
      <c r="H26" s="34" t="s">
        <v>58</v>
      </c>
      <c r="I26" s="37">
        <f t="shared" si="0"/>
        <v>8.333333333333337E-2</v>
      </c>
      <c r="J26">
        <f>2</f>
        <v>2</v>
      </c>
      <c r="K26" s="40">
        <f>SUM(J26:J34)</f>
        <v>20.75</v>
      </c>
    </row>
    <row r="27" spans="1:11" x14ac:dyDescent="0.25">
      <c r="A27" s="27"/>
      <c r="B27" s="23"/>
      <c r="C27" s="22">
        <v>0.875</v>
      </c>
      <c r="D27" s="22">
        <v>0.91666666666666663</v>
      </c>
      <c r="E27" s="23"/>
      <c r="F27" s="23"/>
      <c r="G27" s="23" t="s">
        <v>59</v>
      </c>
      <c r="H27" s="23"/>
      <c r="I27" s="37">
        <f t="shared" si="0"/>
        <v>4.166666666666663E-2</v>
      </c>
      <c r="J27">
        <f>1</f>
        <v>1</v>
      </c>
      <c r="K27" s="39"/>
    </row>
    <row r="28" spans="1:11" x14ac:dyDescent="0.25">
      <c r="A28" s="27"/>
      <c r="B28" s="23" t="s">
        <v>64</v>
      </c>
      <c r="C28" s="22">
        <v>0.5625</v>
      </c>
      <c r="D28" s="22">
        <v>0.73958333333333337</v>
      </c>
      <c r="E28" s="23" t="s">
        <v>10</v>
      </c>
      <c r="F28" s="23" t="s">
        <v>8</v>
      </c>
      <c r="G28" s="23" t="s">
        <v>61</v>
      </c>
      <c r="H28" s="23" t="s">
        <v>62</v>
      </c>
      <c r="I28" s="37">
        <f t="shared" si="0"/>
        <v>0.17708333333333337</v>
      </c>
      <c r="J28">
        <f>4+(15/60)</f>
        <v>4.25</v>
      </c>
      <c r="K28" s="31"/>
    </row>
    <row r="29" spans="1:11" x14ac:dyDescent="0.25">
      <c r="A29" s="27"/>
      <c r="B29" s="23" t="s">
        <v>63</v>
      </c>
      <c r="C29" s="22">
        <v>0.79166666666666663</v>
      </c>
      <c r="D29" s="22">
        <v>0.83333333333333337</v>
      </c>
      <c r="E29" s="23" t="s">
        <v>20</v>
      </c>
      <c r="F29" s="23" t="s">
        <v>8</v>
      </c>
      <c r="G29" s="23" t="s">
        <v>65</v>
      </c>
      <c r="H29" s="23" t="s">
        <v>58</v>
      </c>
      <c r="I29" s="37">
        <f t="shared" si="0"/>
        <v>4.1666666666666741E-2</v>
      </c>
      <c r="J29">
        <f>1</f>
        <v>1</v>
      </c>
      <c r="K29" s="31"/>
    </row>
    <row r="30" spans="1:11" x14ac:dyDescent="0.25">
      <c r="A30" s="27"/>
      <c r="B30" s="23" t="s">
        <v>66</v>
      </c>
      <c r="C30" s="22">
        <v>0.41666666666666669</v>
      </c>
      <c r="D30" s="22">
        <v>0.45833333333333331</v>
      </c>
      <c r="E30" s="23" t="s">
        <v>20</v>
      </c>
      <c r="F30" s="23" t="s">
        <v>8</v>
      </c>
      <c r="G30" s="23" t="s">
        <v>67</v>
      </c>
      <c r="H30" s="23" t="s">
        <v>58</v>
      </c>
      <c r="I30" s="37">
        <f t="shared" si="0"/>
        <v>4.166666666666663E-2</v>
      </c>
      <c r="J30">
        <f>1</f>
        <v>1</v>
      </c>
      <c r="K30" s="31"/>
    </row>
    <row r="31" spans="1:11" x14ac:dyDescent="0.25">
      <c r="A31" s="27"/>
      <c r="B31" s="23"/>
      <c r="C31" s="22">
        <v>0.8222222222222223</v>
      </c>
      <c r="D31" s="22">
        <v>0.86388888888888893</v>
      </c>
      <c r="E31" s="23"/>
      <c r="F31" s="23"/>
      <c r="G31" s="23" t="s">
        <v>68</v>
      </c>
      <c r="H31" s="23"/>
      <c r="I31" s="37">
        <f t="shared" si="0"/>
        <v>4.166666666666663E-2</v>
      </c>
      <c r="J31">
        <v>1</v>
      </c>
      <c r="K31" s="31"/>
    </row>
    <row r="32" spans="1:11" x14ac:dyDescent="0.25">
      <c r="A32" s="28" t="s">
        <v>69</v>
      </c>
      <c r="B32" s="23" t="s">
        <v>70</v>
      </c>
      <c r="C32" s="22">
        <v>0.5625</v>
      </c>
      <c r="D32" s="22">
        <v>0.73958333333333337</v>
      </c>
      <c r="E32" s="23" t="s">
        <v>10</v>
      </c>
      <c r="F32" s="23" t="s">
        <v>8</v>
      </c>
      <c r="G32" s="23" t="s">
        <v>71</v>
      </c>
      <c r="H32" s="23" t="s">
        <v>6</v>
      </c>
      <c r="I32" s="37">
        <f t="shared" si="0"/>
        <v>0.17708333333333337</v>
      </c>
      <c r="J32">
        <f>4 +(15/60)</f>
        <v>4.25</v>
      </c>
      <c r="K32" s="31"/>
    </row>
    <row r="33" spans="1:11" x14ac:dyDescent="0.25">
      <c r="A33" s="29"/>
      <c r="B33" s="23"/>
      <c r="C33" s="22">
        <v>0.79166666666666663</v>
      </c>
      <c r="D33" s="22">
        <v>0.875</v>
      </c>
      <c r="E33" s="23" t="s">
        <v>20</v>
      </c>
      <c r="F33" s="23"/>
      <c r="G33" s="23" t="s">
        <v>72</v>
      </c>
      <c r="H33" s="23"/>
      <c r="I33" s="37">
        <f t="shared" si="0"/>
        <v>8.333333333333337E-2</v>
      </c>
      <c r="J33">
        <f>2</f>
        <v>2</v>
      </c>
      <c r="K33" s="31"/>
    </row>
    <row r="34" spans="1:11" x14ac:dyDescent="0.25">
      <c r="A34" s="25" t="s">
        <v>73</v>
      </c>
      <c r="B34" s="23" t="s">
        <v>74</v>
      </c>
      <c r="C34" s="22">
        <v>0.5625</v>
      </c>
      <c r="D34" s="22">
        <v>0.73958333333333337</v>
      </c>
      <c r="E34" s="23" t="s">
        <v>10</v>
      </c>
      <c r="F34" s="23" t="s">
        <v>8</v>
      </c>
      <c r="G34" s="23" t="s">
        <v>75</v>
      </c>
      <c r="H34" s="23" t="s">
        <v>6</v>
      </c>
      <c r="I34" s="38">
        <f t="shared" si="0"/>
        <v>0.17708333333333337</v>
      </c>
      <c r="J34">
        <f>4+(15/60)</f>
        <v>4.25</v>
      </c>
      <c r="K34" s="32"/>
    </row>
    <row r="35" spans="1:11" x14ac:dyDescent="0.25">
      <c r="B35" s="11"/>
      <c r="C35" s="11"/>
    </row>
    <row r="36" spans="1:11" x14ac:dyDescent="0.25">
      <c r="B36" s="11"/>
      <c r="C36" s="11"/>
    </row>
    <row r="37" spans="1:11" x14ac:dyDescent="0.25">
      <c r="B37" s="11"/>
      <c r="C37" s="11"/>
    </row>
    <row r="38" spans="1:11" x14ac:dyDescent="0.25">
      <c r="B38" s="11"/>
      <c r="C38" s="11"/>
    </row>
    <row r="39" spans="1:11" x14ac:dyDescent="0.25">
      <c r="B39" s="11"/>
      <c r="C39" s="11"/>
    </row>
    <row r="40" spans="1:11" x14ac:dyDescent="0.25">
      <c r="B40" s="11"/>
      <c r="C40" s="11"/>
    </row>
    <row r="41" spans="1:11" x14ac:dyDescent="0.25">
      <c r="B41" s="11"/>
      <c r="C41" s="11"/>
    </row>
    <row r="42" spans="1:11" x14ac:dyDescent="0.25">
      <c r="B42" s="11"/>
      <c r="C42" s="11"/>
    </row>
    <row r="43" spans="1:11" x14ac:dyDescent="0.25">
      <c r="B43" s="11"/>
      <c r="C43" s="11"/>
    </row>
    <row r="44" spans="1:11" x14ac:dyDescent="0.25">
      <c r="B44" s="11"/>
      <c r="C44" s="11"/>
    </row>
    <row r="45" spans="1:11" x14ac:dyDescent="0.25">
      <c r="B45" s="11"/>
      <c r="C45" s="11"/>
    </row>
    <row r="46" spans="1:11" x14ac:dyDescent="0.25">
      <c r="B46" s="11"/>
      <c r="C46" s="11"/>
    </row>
    <row r="47" spans="1:11" x14ac:dyDescent="0.25">
      <c r="B47" s="11"/>
      <c r="C47" s="11"/>
    </row>
    <row r="48" spans="1:11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</row>
    <row r="54" spans="2:3" x14ac:dyDescent="0.25">
      <c r="B54" s="11"/>
    </row>
    <row r="55" spans="2:3" x14ac:dyDescent="0.25">
      <c r="B55" s="11"/>
    </row>
    <row r="56" spans="2:3" x14ac:dyDescent="0.25">
      <c r="B56" s="11"/>
    </row>
    <row r="57" spans="2:3" x14ac:dyDescent="0.25">
      <c r="B57" s="11"/>
    </row>
    <row r="58" spans="2:3" x14ac:dyDescent="0.25">
      <c r="B58" s="11"/>
    </row>
    <row r="59" spans="2:3" x14ac:dyDescent="0.25">
      <c r="B59" s="11"/>
    </row>
    <row r="60" spans="2:3" x14ac:dyDescent="0.25">
      <c r="B60" s="11"/>
      <c r="C6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 MIP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Van Huyneghem</dc:creator>
  <cp:lastModifiedBy>Jonathan Van Damme</cp:lastModifiedBy>
  <dcterms:created xsi:type="dcterms:W3CDTF">2016-02-07T17:21:51Z</dcterms:created>
  <dcterms:modified xsi:type="dcterms:W3CDTF">2017-05-10T15:04:17Z</dcterms:modified>
</cp:coreProperties>
</file>