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ek\Desktop\Modelica\Physiomodel\Physiomodel\Resources\Data\"/>
    </mc:Choice>
  </mc:AlternateContent>
  <bookViews>
    <workbookView xWindow="0" yWindow="0" windowWidth="23040" windowHeight="10848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  <c r="G11" i="1"/>
  <c r="G10" i="1"/>
  <c r="G9" i="1"/>
  <c r="G8" i="1"/>
  <c r="G7" i="1"/>
  <c r="G6" i="1"/>
  <c r="G5" i="1"/>
  <c r="G4" i="1"/>
  <c r="G3" i="1"/>
  <c r="G2" i="1"/>
  <c r="B18" i="1"/>
  <c r="F11" i="1"/>
  <c r="F10" i="1"/>
  <c r="F9" i="1"/>
  <c r="F8" i="1"/>
  <c r="F7" i="1"/>
  <c r="F6" i="1"/>
  <c r="F5" i="1"/>
  <c r="F4" i="1"/>
  <c r="F3" i="1"/>
  <c r="F2" i="1"/>
  <c r="E11" i="1"/>
  <c r="E10" i="1"/>
  <c r="E9" i="1"/>
  <c r="E8" i="1"/>
  <c r="E7" i="1"/>
  <c r="E6" i="1"/>
  <c r="E5" i="1"/>
  <c r="E4" i="1"/>
  <c r="E3" i="1"/>
  <c r="E2" i="1"/>
  <c r="D10" i="1"/>
  <c r="D9" i="1"/>
  <c r="D8" i="1"/>
  <c r="D6" i="1"/>
  <c r="D5" i="1"/>
  <c r="D4" i="1"/>
  <c r="D2" i="1"/>
  <c r="C11" i="1"/>
  <c r="C10" i="1"/>
  <c r="C9" i="1"/>
  <c r="C8" i="1"/>
  <c r="C7" i="1"/>
  <c r="C6" i="1"/>
  <c r="C5" i="1"/>
  <c r="C4" i="1"/>
  <c r="C3" i="1"/>
  <c r="C2" i="1"/>
  <c r="B21" i="1"/>
  <c r="D11" i="1" s="1"/>
  <c r="B17" i="1"/>
  <c r="D3" i="1" l="1"/>
  <c r="D7" i="1"/>
</calcChain>
</file>

<file path=xl/sharedStrings.xml><?xml version="1.0" encoding="utf-8"?>
<sst xmlns="http://schemas.openxmlformats.org/spreadsheetml/2006/main" count="31" uniqueCount="30">
  <si>
    <t>sleeping</t>
  </si>
  <si>
    <t>awake lying still</t>
  </si>
  <si>
    <t>sitting at rest</t>
  </si>
  <si>
    <t>standing relaxed</t>
  </si>
  <si>
    <t>dressing und undressing</t>
  </si>
  <si>
    <t>typewriting rapidly</t>
  </si>
  <si>
    <t>walking slowly</t>
  </si>
  <si>
    <t>swinmming</t>
  </si>
  <si>
    <t>running</t>
  </si>
  <si>
    <t>walking upstairs rapidly</t>
  </si>
  <si>
    <t>energy liberated per liter of oxygen</t>
  </si>
  <si>
    <t>cal/L</t>
  </si>
  <si>
    <t>mmol to liter STP</t>
  </si>
  <si>
    <t>mmol/L</t>
  </si>
  <si>
    <t>L/mol</t>
  </si>
  <si>
    <t>energy liberated per mol of oxygen</t>
  </si>
  <si>
    <t>cal/mol</t>
  </si>
  <si>
    <t>cal/min</t>
  </si>
  <si>
    <t>cal/h</t>
  </si>
  <si>
    <t>O2 mmol/min</t>
  </si>
  <si>
    <t>O2 ml/min</t>
  </si>
  <si>
    <t>blood flow</t>
  </si>
  <si>
    <t>L/min</t>
  </si>
  <si>
    <t>hemoglobin concentration</t>
  </si>
  <si>
    <t>respiration quotient</t>
  </si>
  <si>
    <t>CO2 mmol/min</t>
  </si>
  <si>
    <t>alveolar ventilation (at pCO2=40mmHg) L/min</t>
  </si>
  <si>
    <t>CO2 ml(37°)/min</t>
  </si>
  <si>
    <t>mmol to liter 37°C</t>
  </si>
  <si>
    <t>regulated alveolar pCO2 [mmHg]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</si>
</sst>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H12" sqref="H12"/>
    </sheetView>
  </sheetViews>
  <sheetFormatPr defaultRowHeight="14.4" x14ac:dyDescent="0.3"/>
  <cols>
    <col min="1" max="1" width="34.5546875" customWidth="1"/>
    <col min="2" max="2" width="6.6640625" customWidth="1"/>
    <col min="4" max="4" width="16.33203125" customWidth="1"/>
    <col min="6" max="7" width="13.109375" customWidth="1"/>
    <col min="8" max="8" width="12.44140625" customWidth="1"/>
  </cols>
  <sheetData>
    <row r="1" spans="1:9" x14ac:dyDescent="0.3">
      <c r="B1" t="s">
        <v>18</v>
      </c>
      <c r="C1" t="s">
        <v>17</v>
      </c>
      <c r="D1" t="s">
        <v>19</v>
      </c>
      <c r="E1" t="s">
        <v>20</v>
      </c>
      <c r="F1" t="s">
        <v>25</v>
      </c>
      <c r="G1" t="s">
        <v>27</v>
      </c>
      <c r="H1" t="s">
        <v>26</v>
      </c>
      <c r="I1" t="s">
        <v>29</v>
      </c>
    </row>
    <row r="2" spans="1:9" x14ac:dyDescent="0.3">
      <c r="A2" t="s">
        <v>0</v>
      </c>
      <c r="B2">
        <v>65</v>
      </c>
      <c r="C2">
        <f>B2/60</f>
        <v>1.0833333333333333</v>
      </c>
      <c r="D2">
        <f>1000*C2/$B$21</f>
        <v>10.023253949162054</v>
      </c>
      <c r="E2">
        <f>1000*C2/$B$19</f>
        <v>0.2245250431778929</v>
      </c>
      <c r="F2">
        <f>$B$15*D2</f>
        <v>8.0186031593296434</v>
      </c>
      <c r="G2">
        <f>F2*$B$18</f>
        <v>0.20396414178797595</v>
      </c>
      <c r="H2">
        <f>G2/(I2/760)</f>
        <v>3.8753186939715434</v>
      </c>
      <c r="I2">
        <v>40</v>
      </c>
    </row>
    <row r="3" spans="1:9" x14ac:dyDescent="0.3">
      <c r="A3" t="s">
        <v>1</v>
      </c>
      <c r="B3">
        <v>77</v>
      </c>
      <c r="C3">
        <f t="shared" ref="C3:C11" si="0">B3/60</f>
        <v>1.2833333333333334</v>
      </c>
      <c r="D3">
        <f t="shared" ref="D3:D11" si="1">1000*C3/$B$21</f>
        <v>11.873700832084282</v>
      </c>
      <c r="E3">
        <f t="shared" ref="E3:E11" si="2">1000*C3/$B$19</f>
        <v>0.26597582037996548</v>
      </c>
      <c r="F3">
        <f t="shared" ref="F3:F11" si="3">$B$15*D3</f>
        <v>9.4989606656674255</v>
      </c>
      <c r="G3">
        <f t="shared" ref="G3:G11" si="4">F3*$B$18</f>
        <v>0.24161906027191002</v>
      </c>
      <c r="H3">
        <f t="shared" ref="H3:H11" si="5">G3/(I3/760)</f>
        <v>4.5907621451662903</v>
      </c>
      <c r="I3">
        <v>40</v>
      </c>
    </row>
    <row r="4" spans="1:9" x14ac:dyDescent="0.3">
      <c r="A4" t="s">
        <v>2</v>
      </c>
      <c r="B4">
        <v>100</v>
      </c>
      <c r="C4">
        <f t="shared" si="0"/>
        <v>1.6666666666666667</v>
      </c>
      <c r="D4">
        <f t="shared" si="1"/>
        <v>15.420390691018547</v>
      </c>
      <c r="E4">
        <f t="shared" si="2"/>
        <v>0.34542314335060453</v>
      </c>
      <c r="F4">
        <f t="shared" si="3"/>
        <v>12.336312552814839</v>
      </c>
      <c r="G4">
        <f t="shared" si="4"/>
        <v>0.31379098736611694</v>
      </c>
      <c r="H4">
        <f t="shared" si="5"/>
        <v>5.9620287599562225</v>
      </c>
      <c r="I4">
        <v>40</v>
      </c>
    </row>
    <row r="5" spans="1:9" x14ac:dyDescent="0.3">
      <c r="A5" t="s">
        <v>3</v>
      </c>
      <c r="B5">
        <v>105</v>
      </c>
      <c r="C5">
        <f t="shared" si="0"/>
        <v>1.75</v>
      </c>
      <c r="D5">
        <f t="shared" si="1"/>
        <v>16.191410225569474</v>
      </c>
      <c r="E5">
        <f t="shared" si="2"/>
        <v>0.36269430051813473</v>
      </c>
      <c r="F5">
        <f t="shared" si="3"/>
        <v>12.953128180455579</v>
      </c>
      <c r="G5">
        <f t="shared" si="4"/>
        <v>0.32948053673442274</v>
      </c>
      <c r="H5">
        <f t="shared" si="5"/>
        <v>6.260130197954032</v>
      </c>
      <c r="I5">
        <v>40</v>
      </c>
    </row>
    <row r="6" spans="1:9" x14ac:dyDescent="0.3">
      <c r="A6" t="s">
        <v>4</v>
      </c>
      <c r="B6">
        <v>118</v>
      </c>
      <c r="C6">
        <f t="shared" si="0"/>
        <v>1.9666666666666666</v>
      </c>
      <c r="D6">
        <f t="shared" si="1"/>
        <v>18.196061015401884</v>
      </c>
      <c r="E6">
        <f t="shared" si="2"/>
        <v>0.40759930915371329</v>
      </c>
      <c r="F6">
        <f t="shared" si="3"/>
        <v>14.556848812321508</v>
      </c>
      <c r="G6">
        <f t="shared" si="4"/>
        <v>0.37027336509201797</v>
      </c>
      <c r="H6">
        <f t="shared" si="5"/>
        <v>7.0351939367483416</v>
      </c>
      <c r="I6">
        <v>40</v>
      </c>
    </row>
    <row r="7" spans="1:9" x14ac:dyDescent="0.3">
      <c r="A7" t="s">
        <v>5</v>
      </c>
      <c r="B7">
        <v>140</v>
      </c>
      <c r="C7">
        <f t="shared" si="0"/>
        <v>2.3333333333333335</v>
      </c>
      <c r="D7">
        <f t="shared" si="1"/>
        <v>21.588546967425966</v>
      </c>
      <c r="E7">
        <f t="shared" si="2"/>
        <v>0.4835924006908463</v>
      </c>
      <c r="F7">
        <f t="shared" si="3"/>
        <v>17.270837573940774</v>
      </c>
      <c r="G7">
        <f t="shared" si="4"/>
        <v>0.43930738231256372</v>
      </c>
      <c r="H7">
        <f t="shared" si="5"/>
        <v>8.1432587940865471</v>
      </c>
      <c r="I7">
        <v>41</v>
      </c>
    </row>
    <row r="8" spans="1:9" x14ac:dyDescent="0.3">
      <c r="A8" t="s">
        <v>6</v>
      </c>
      <c r="B8">
        <v>200</v>
      </c>
      <c r="C8">
        <f t="shared" si="0"/>
        <v>3.3333333333333335</v>
      </c>
      <c r="D8">
        <f t="shared" si="1"/>
        <v>30.840781382037093</v>
      </c>
      <c r="E8">
        <f t="shared" si="2"/>
        <v>0.69084628670120907</v>
      </c>
      <c r="F8">
        <f t="shared" si="3"/>
        <v>24.672625105629677</v>
      </c>
      <c r="G8">
        <f t="shared" si="4"/>
        <v>0.62758197473223387</v>
      </c>
      <c r="H8">
        <f t="shared" si="5"/>
        <v>11.35624525705947</v>
      </c>
      <c r="I8">
        <v>42</v>
      </c>
    </row>
    <row r="9" spans="1:9" x14ac:dyDescent="0.3">
      <c r="A9" t="s">
        <v>7</v>
      </c>
      <c r="B9">
        <v>500</v>
      </c>
      <c r="C9">
        <f t="shared" si="0"/>
        <v>8.3333333333333339</v>
      </c>
      <c r="D9">
        <f t="shared" si="1"/>
        <v>77.10195345509274</v>
      </c>
      <c r="E9">
        <f t="shared" si="2"/>
        <v>1.7271157167530227</v>
      </c>
      <c r="F9">
        <f t="shared" si="3"/>
        <v>61.681562764074194</v>
      </c>
      <c r="G9">
        <f t="shared" si="4"/>
        <v>1.5689549368305846</v>
      </c>
      <c r="H9">
        <f t="shared" si="5"/>
        <v>27.730366325377773</v>
      </c>
      <c r="I9">
        <v>43</v>
      </c>
    </row>
    <row r="10" spans="1:9" x14ac:dyDescent="0.3">
      <c r="A10" t="s">
        <v>8</v>
      </c>
      <c r="B10">
        <v>570</v>
      </c>
      <c r="C10">
        <f t="shared" si="0"/>
        <v>9.5</v>
      </c>
      <c r="D10">
        <f t="shared" si="1"/>
        <v>87.896226938805711</v>
      </c>
      <c r="E10">
        <f t="shared" si="2"/>
        <v>1.9689119170984455</v>
      </c>
      <c r="F10">
        <f t="shared" si="3"/>
        <v>70.316981551044577</v>
      </c>
      <c r="G10">
        <f t="shared" si="4"/>
        <v>1.7886086279868665</v>
      </c>
      <c r="H10">
        <f t="shared" si="5"/>
        <v>31.612617610930663</v>
      </c>
      <c r="I10">
        <v>43</v>
      </c>
    </row>
    <row r="11" spans="1:9" x14ac:dyDescent="0.3">
      <c r="A11" t="s">
        <v>9</v>
      </c>
      <c r="B11">
        <v>1100</v>
      </c>
      <c r="C11">
        <f t="shared" si="0"/>
        <v>18.333333333333332</v>
      </c>
      <c r="D11">
        <f t="shared" si="1"/>
        <v>169.62429760120401</v>
      </c>
      <c r="E11">
        <f t="shared" si="2"/>
        <v>3.799654576856649</v>
      </c>
      <c r="F11">
        <f t="shared" si="3"/>
        <v>135.6994380809632</v>
      </c>
      <c r="G11">
        <f t="shared" si="4"/>
        <v>3.4517008610272857</v>
      </c>
      <c r="H11">
        <f t="shared" si="5"/>
        <v>58.295392319571938</v>
      </c>
      <c r="I11">
        <v>45</v>
      </c>
    </row>
    <row r="15" spans="1:9" x14ac:dyDescent="0.3">
      <c r="A15" t="s">
        <v>24</v>
      </c>
      <c r="B15">
        <v>0.8</v>
      </c>
    </row>
    <row r="17" spans="1:3" x14ac:dyDescent="0.3">
      <c r="A17" t="s">
        <v>12</v>
      </c>
      <c r="B17">
        <f>8.314*273/101325</f>
        <v>2.2400414507772023E-2</v>
      </c>
      <c r="C17" t="s">
        <v>14</v>
      </c>
    </row>
    <row r="18" spans="1:3" x14ac:dyDescent="0.3">
      <c r="A18" t="s">
        <v>28</v>
      </c>
      <c r="B18">
        <f>8.314*310/101325</f>
        <v>2.5436368122378487E-2</v>
      </c>
      <c r="C18" t="s">
        <v>14</v>
      </c>
    </row>
    <row r="19" spans="1:3" x14ac:dyDescent="0.3">
      <c r="A19" t="s">
        <v>10</v>
      </c>
      <c r="B19">
        <v>4825</v>
      </c>
      <c r="C19" t="s">
        <v>11</v>
      </c>
    </row>
    <row r="21" spans="1:3" x14ac:dyDescent="0.3">
      <c r="A21" t="s">
        <v>15</v>
      </c>
      <c r="B21">
        <f>B19*B17</f>
        <v>108.08200000000001</v>
      </c>
      <c r="C21" t="s">
        <v>16</v>
      </c>
    </row>
    <row r="23" spans="1:3" x14ac:dyDescent="0.3">
      <c r="A23" t="s">
        <v>21</v>
      </c>
      <c r="B23" s="1">
        <v>5.4</v>
      </c>
      <c r="C23" t="s">
        <v>22</v>
      </c>
    </row>
    <row r="25" spans="1:3" x14ac:dyDescent="0.3">
      <c r="A25" t="s">
        <v>23</v>
      </c>
      <c r="B25">
        <v>8.4</v>
      </c>
      <c r="C25" t="s">
        <v>13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2014-11-06T14:35:58Z</dcterms:created>
  <dcterms:modified xsi:type="dcterms:W3CDTF">2014-11-06T15:46:46Z</dcterms:modified>
</cp:coreProperties>
</file>