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9"/>
  <workbookPr/>
  <mc:AlternateContent xmlns:mc="http://schemas.openxmlformats.org/markup-compatibility/2006">
    <mc:Choice Requires="x15">
      <x15ac:absPath xmlns:x15ac="http://schemas.microsoft.com/office/spreadsheetml/2010/11/ac" url="C:\Users\bowle\OneDrive - Virginia Commonwealth University\VCU\INFO_664_Business_Intelligence\"/>
    </mc:Choice>
  </mc:AlternateContent>
  <xr:revisionPtr revIDLastSave="983" documentId="11_479DB51A5AE713D625C19BA3C576450AF3448C76" xr6:coauthVersionLast="47" xr6:coauthVersionMax="47" xr10:uidLastSave="{CD041147-370C-46D8-971F-503ED4A00571}"/>
  <bookViews>
    <workbookView minimized="1" xWindow="-6340" yWindow="2380" windowWidth="13080" windowHeight="9570" xr2:uid="{00000000-000D-0000-FFFF-FFFF00000000}"/>
  </bookViews>
  <sheets>
    <sheet name="Problem" sheetId="3" r:id="rId1"/>
  </sheets>
  <definedNames>
    <definedName name="solver_adj" localSheetId="0" hidden="1">Problem!$D$62,Problem!$D$66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Problem!$D$67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Problem!$D$67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Problem!#REF!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250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3" l="1"/>
  <c r="D84" i="3" l="1"/>
  <c r="D85" i="3" s="1"/>
  <c r="C54" i="3"/>
  <c r="D50" i="3"/>
  <c r="D51" i="3" s="1"/>
  <c r="D52" i="3" s="1"/>
  <c r="D17" i="3"/>
  <c r="E50" i="3"/>
  <c r="E52" i="3"/>
  <c r="E51" i="3"/>
  <c r="D67" i="3" l="1"/>
  <c r="F62" i="3" l="1"/>
  <c r="D68" i="3"/>
  <c r="E18" i="3"/>
  <c r="E17" i="3"/>
  <c r="E19" i="3"/>
  <c r="G12" i="3" l="1"/>
  <c r="C21" i="3"/>
  <c r="D19" i="3"/>
  <c r="E28" i="3"/>
</calcChain>
</file>

<file path=xl/sharedStrings.xml><?xml version="1.0" encoding="utf-8"?>
<sst xmlns="http://schemas.openxmlformats.org/spreadsheetml/2006/main" count="70" uniqueCount="43">
  <si>
    <t>Car Loan Negotiation process: (5 questions)</t>
  </si>
  <si>
    <t>You liked a car that currently costs $15,000 at a dealership.</t>
  </si>
  <si>
    <t>The dealership is also offering you a loan for 4% APR for 5 year term.</t>
  </si>
  <si>
    <r>
      <t xml:space="preserve">"The annual percentage rate (APR) is the amount of interest on your total mortgage loan amount that you'll pay </t>
    </r>
    <r>
      <rPr>
        <sz val="11"/>
        <color rgb="FFFF0000"/>
        <rFont val="Calibri"/>
        <family val="2"/>
        <scheme val="minor"/>
      </rPr>
      <t>annually</t>
    </r>
    <r>
      <rPr>
        <sz val="11"/>
        <color theme="1"/>
        <rFont val="Calibri"/>
        <family val="2"/>
        <scheme val="minor"/>
      </rPr>
      <t xml:space="preserve"> (averaged over the full term of the loan)"</t>
    </r>
  </si>
  <si>
    <t>Your goal is to keep your monthly payment to $250/month</t>
  </si>
  <si>
    <t>Question 1:</t>
  </si>
  <si>
    <t>Structure the problem using excel and calculate the monthly payment as per current terms</t>
  </si>
  <si>
    <t xml:space="preserve">Model: </t>
  </si>
  <si>
    <t>Formulas</t>
  </si>
  <si>
    <t xml:space="preserve">Answer: </t>
  </si>
  <si>
    <t>Price</t>
  </si>
  <si>
    <t>APR</t>
  </si>
  <si>
    <t>Years</t>
  </si>
  <si>
    <t>Periods / year</t>
  </si>
  <si>
    <t>Periods (Term in months)</t>
  </si>
  <si>
    <t>PMT</t>
  </si>
  <si>
    <t>Total Cost</t>
  </si>
  <si>
    <t xml:space="preserve">Answer for Question 1: </t>
  </si>
  <si>
    <t>Question 2:</t>
  </si>
  <si>
    <t>Create a 2 way data table with rate % range from 2% to 6% at increments of 0.5% and columns for cost of the car from 10K to 20K</t>
  </si>
  <si>
    <t>Apply conditional formatting to highlight the options between $250 to $300.</t>
  </si>
  <si>
    <t>1K incriments</t>
  </si>
  <si>
    <r>
      <t>Analyze the options based on</t>
    </r>
    <r>
      <rPr>
        <sz val="11"/>
        <color rgb="FFFF0000"/>
        <rFont val="Calibri"/>
        <family val="2"/>
        <scheme val="minor"/>
      </rPr>
      <t xml:space="preserve"> interest rate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cost</t>
    </r>
    <r>
      <rPr>
        <sz val="11"/>
        <color theme="1"/>
        <rFont val="Calibri"/>
        <family val="2"/>
        <scheme val="minor"/>
      </rPr>
      <t xml:space="preserve"> of the car.</t>
    </r>
  </si>
  <si>
    <t>PMT / month</t>
  </si>
  <si>
    <t>Price for car</t>
  </si>
  <si>
    <t xml:space="preserve">Answer to Question 2: </t>
  </si>
  <si>
    <t xml:space="preserve">As the APR Increases, your payments increase by greater and greater amounts because that increases Total cost of car. </t>
  </si>
  <si>
    <t xml:space="preserve">Using this sensitivity analysis you can see what changes effect optimal solutions. Optimal solutions for your goal ($250/month payment) and these incriments would be the darkest shade of green possible (APR at the lowest price for car). </t>
  </si>
  <si>
    <t>Question 3:</t>
  </si>
  <si>
    <r>
      <t>To meet your goal of $250/month payment, what should be your counter offer of</t>
    </r>
    <r>
      <rPr>
        <sz val="11"/>
        <color rgb="FFFF0000"/>
        <rFont val="Calibri"/>
        <family val="2"/>
        <scheme val="minor"/>
      </rPr>
      <t xml:space="preserve"> car cost</t>
    </r>
    <r>
      <rPr>
        <sz val="11"/>
        <color theme="1"/>
        <rFont val="Calibri"/>
        <family val="2"/>
        <scheme val="minor"/>
      </rPr>
      <t xml:space="preserve"> to the dealer?</t>
    </r>
  </si>
  <si>
    <t xml:space="preserve">Answer to Question 3: </t>
  </si>
  <si>
    <t>(Using "Goal Seek")</t>
  </si>
  <si>
    <t>Question 4:</t>
  </si>
  <si>
    <t>If the dealer doesn't agree, then what new interest rate discount you should ask for?</t>
  </si>
  <si>
    <t>months / year</t>
  </si>
  <si>
    <t>monthly payments</t>
  </si>
  <si>
    <t xml:space="preserve">Answer to Question 4: </t>
  </si>
  <si>
    <t xml:space="preserve">If the dealer doesn’t agree to drop the price, ask for %0 interest rate to keep your $250/month payment. Ask for other models of the car, trim packages, any other option to lower the price. </t>
  </si>
  <si>
    <t>You can offer to meet the dealer "half way" at 2.5% APR on $14,000 and still make your $250/month.</t>
  </si>
  <si>
    <t>Question 5:</t>
  </si>
  <si>
    <t>If the dealer still doesn't agree, then how many more months in your payment term you should ask for?</t>
  </si>
  <si>
    <t xml:space="preserve">Answer to Question 5: </t>
  </si>
  <si>
    <t xml:space="preserve">You should ask for a "little more" than 7 months extra for a total of about 67.1 months.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</si>
</sst>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9" fontId="0" fillId="0" borderId="0" xfId="1" applyFont="1"/>
    <xf numFmtId="0" fontId="3" fillId="0" borderId="0" xfId="0" applyFont="1"/>
    <xf numFmtId="44" fontId="0" fillId="0" borderId="0" xfId="2" applyFont="1"/>
    <xf numFmtId="8" fontId="0" fillId="0" borderId="0" xfId="0" applyNumberFormat="1"/>
    <xf numFmtId="8" fontId="3" fillId="0" borderId="0" xfId="0" applyNumberFormat="1" applyFont="1"/>
    <xf numFmtId="44" fontId="0" fillId="0" borderId="0" xfId="0" applyNumberFormat="1"/>
    <xf numFmtId="1" fontId="0" fillId="0" borderId="0" xfId="1" applyNumberFormat="1" applyFont="1"/>
    <xf numFmtId="165" fontId="0" fillId="0" borderId="1" xfId="2" applyNumberFormat="1" applyFont="1" applyBorder="1"/>
    <xf numFmtId="164" fontId="0" fillId="0" borderId="2" xfId="1" applyNumberFormat="1" applyFont="1" applyBorder="1"/>
    <xf numFmtId="8" fontId="0" fillId="0" borderId="3" xfId="0" applyNumberFormat="1" applyBorder="1"/>
    <xf numFmtId="0" fontId="0" fillId="0" borderId="0" xfId="0" applyAlignment="1">
      <alignment vertical="top"/>
    </xf>
    <xf numFmtId="2" fontId="0" fillId="0" borderId="0" xfId="1" applyNumberFormat="1" applyFont="1"/>
    <xf numFmtId="0" fontId="1" fillId="0" borderId="0" xfId="0" applyFont="1" applyAlignment="1">
      <alignment vertical="center"/>
    </xf>
    <xf numFmtId="44" fontId="0" fillId="2" borderId="0" xfId="2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777875</xdr:colOff>
      <xdr:row>44</xdr:row>
      <xdr:rowOff>71437</xdr:rowOff>
    </xdr:from>
    <xdr:to>
      <xdr:col>8</xdr:col>
      <xdr:colOff>311437</xdr:colOff>
      <xdr:row>51</xdr:row>
      <xdr:rowOff>147834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2575EE-05E7-49E0-A27A-53A63870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2813" y="8453437"/>
          <a:ext cx="2057687" cy="1409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87"/>
  <sheetViews>
    <sheetView tabSelected="1" zoomScale="90" zoomScaleNormal="90" workbookViewId="0">
      <selection activeCell="E28" sqref="E28"/>
    </sheetView>
  </sheetViews>
  <sheetFormatPr defaultRowHeight="14.45"/>
  <cols>
    <col min="1" max="1" width="3.85546875" customWidth="1"/>
    <col min="2" max="2" width="23.5703125" customWidth="1"/>
    <col min="3" max="3" width="24.85546875" customWidth="1"/>
    <col min="4" max="4" width="11.7109375" bestFit="1" customWidth="1"/>
    <col min="5" max="5" width="14.28515625" customWidth="1"/>
    <col min="6" max="6" width="13.5703125" customWidth="1"/>
    <col min="7" max="7" width="11.85546875" bestFit="1" customWidth="1"/>
    <col min="8" max="18" width="12.42578125" bestFit="1" customWidth="1"/>
    <col min="19" max="19" width="11.7109375" bestFit="1" customWidth="1"/>
  </cols>
  <sheetData>
    <row r="1" spans="2:7">
      <c r="B1" s="1" t="s">
        <v>0</v>
      </c>
    </row>
    <row r="3" spans="2:7">
      <c r="B3" t="s">
        <v>1</v>
      </c>
    </row>
    <row r="5" spans="2:7">
      <c r="B5" t="s">
        <v>2</v>
      </c>
    </row>
    <row r="6" spans="2:7">
      <c r="B6" t="s">
        <v>3</v>
      </c>
    </row>
    <row r="8" spans="2:7">
      <c r="B8" t="s">
        <v>4</v>
      </c>
    </row>
    <row r="10" spans="2:7">
      <c r="B10" t="s">
        <v>5</v>
      </c>
      <c r="C10" t="s">
        <v>6</v>
      </c>
    </row>
    <row r="12" spans="2:7">
      <c r="C12" s="1" t="s">
        <v>7</v>
      </c>
      <c r="E12" s="1" t="s">
        <v>8</v>
      </c>
      <c r="F12" s="3" t="s">
        <v>9</v>
      </c>
      <c r="G12" s="6">
        <f>D18</f>
        <v>276.24783082899529</v>
      </c>
    </row>
    <row r="13" spans="2:7">
      <c r="C13" t="s">
        <v>10</v>
      </c>
      <c r="D13" s="4">
        <v>15000</v>
      </c>
    </row>
    <row r="14" spans="2:7">
      <c r="C14" t="s">
        <v>11</v>
      </c>
      <c r="D14" s="2">
        <v>0.04</v>
      </c>
    </row>
    <row r="15" spans="2:7">
      <c r="C15" t="s">
        <v>12</v>
      </c>
      <c r="D15" s="8">
        <v>5</v>
      </c>
    </row>
    <row r="16" spans="2:7">
      <c r="C16" t="s">
        <v>13</v>
      </c>
      <c r="D16">
        <v>12</v>
      </c>
    </row>
    <row r="17" spans="2:21">
      <c r="C17" t="s">
        <v>14</v>
      </c>
      <c r="D17">
        <f>D15*D16</f>
        <v>60</v>
      </c>
      <c r="E17" t="str">
        <f t="shared" ref="E17:E19" ca="1" si="0">_xlfn.FORMULATEXT(D17)</f>
        <v>=D15*D16</v>
      </c>
    </row>
    <row r="18" spans="2:21">
      <c r="C18" t="s">
        <v>15</v>
      </c>
      <c r="D18" s="5">
        <f>PMT(D14/D16,D17,-D13)</f>
        <v>276.24783082899529</v>
      </c>
      <c r="E18" t="str">
        <f t="shared" ca="1" si="0"/>
        <v>=PMT(D14/D16,D17,-D13)</v>
      </c>
    </row>
    <row r="19" spans="2:21">
      <c r="C19" t="s">
        <v>16</v>
      </c>
      <c r="D19" s="5">
        <f>D18*D17</f>
        <v>16574.869849739716</v>
      </c>
      <c r="E19" t="str">
        <f t="shared" ca="1" si="0"/>
        <v>=D18*D17</v>
      </c>
    </row>
    <row r="20" spans="2:21">
      <c r="D20" s="5"/>
    </row>
    <row r="21" spans="2:21">
      <c r="B21" t="s">
        <v>17</v>
      </c>
      <c r="C21" s="5">
        <f>D18</f>
        <v>276.24783082899529</v>
      </c>
      <c r="D21" s="5"/>
    </row>
    <row r="22" spans="2:21">
      <c r="B22" s="3"/>
    </row>
    <row r="23" spans="2:21">
      <c r="B23" t="s">
        <v>18</v>
      </c>
      <c r="C23" t="s">
        <v>19</v>
      </c>
    </row>
    <row r="24" spans="2:21">
      <c r="C24" t="s">
        <v>20</v>
      </c>
      <c r="J24" s="3" t="s">
        <v>21</v>
      </c>
      <c r="Q24" s="7"/>
    </row>
    <row r="25" spans="2:21">
      <c r="C25" t="s">
        <v>22</v>
      </c>
      <c r="Q25" s="7"/>
    </row>
    <row r="26" spans="2:21">
      <c r="Q26" s="7"/>
    </row>
    <row r="27" spans="2:21">
      <c r="E27" s="1" t="s">
        <v>23</v>
      </c>
      <c r="F27" s="17" t="s">
        <v>24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2:21">
      <c r="E28" s="11">
        <f>D18</f>
        <v>276.24783082899529</v>
      </c>
      <c r="F28" s="9">
        <v>10000</v>
      </c>
      <c r="G28" s="9">
        <v>11000</v>
      </c>
      <c r="H28" s="9">
        <v>12000</v>
      </c>
      <c r="I28" s="9">
        <v>13000</v>
      </c>
      <c r="J28" s="9">
        <v>14000</v>
      </c>
      <c r="K28" s="9">
        <v>15000</v>
      </c>
      <c r="L28" s="9">
        <v>16000</v>
      </c>
      <c r="M28" s="9">
        <v>17000</v>
      </c>
      <c r="N28" s="9">
        <v>18000</v>
      </c>
      <c r="O28" s="9">
        <v>19000</v>
      </c>
      <c r="P28" s="9">
        <v>20000</v>
      </c>
    </row>
    <row r="29" spans="2:21">
      <c r="D29" s="16" t="s">
        <v>11</v>
      </c>
      <c r="E29" s="10">
        <v>0.02</v>
      </c>
      <c r="F29" s="4">
        <f t="dataTable" ref="F29:P37" dt2D="1" dtr="1" r1="D13" r2="D14"/>
        <v>175.27760053244378</v>
      </c>
      <c r="G29" s="4">
        <v>192.80536058568819</v>
      </c>
      <c r="H29" s="4">
        <v>210.33312063893257</v>
      </c>
      <c r="I29" s="4">
        <v>227.86088069217692</v>
      </c>
      <c r="J29" s="4">
        <v>245.3886407454213</v>
      </c>
      <c r="K29" s="4">
        <v>262.91640079866568</v>
      </c>
      <c r="L29" s="4">
        <v>280.44416085191011</v>
      </c>
      <c r="M29" s="4">
        <v>297.97192090515449</v>
      </c>
      <c r="N29" s="4">
        <v>315.49968095839887</v>
      </c>
      <c r="O29" s="4">
        <v>333.02744101164319</v>
      </c>
      <c r="P29" s="4">
        <v>350.55520106488757</v>
      </c>
      <c r="Q29" s="7"/>
    </row>
    <row r="30" spans="2:21">
      <c r="D30" s="16"/>
      <c r="E30" s="10">
        <v>2.5000000000000001E-2</v>
      </c>
      <c r="F30" s="4">
        <v>177.47361605480276</v>
      </c>
      <c r="G30" s="4">
        <v>195.22097766028304</v>
      </c>
      <c r="H30" s="4">
        <v>212.96833926576332</v>
      </c>
      <c r="I30" s="4">
        <v>230.71570087124357</v>
      </c>
      <c r="J30" s="4">
        <v>248.46306247672385</v>
      </c>
      <c r="K30" s="4">
        <v>266.2104240822041</v>
      </c>
      <c r="L30" s="4">
        <v>283.95778568768441</v>
      </c>
      <c r="M30" s="4">
        <v>301.70514729316466</v>
      </c>
      <c r="N30" s="4">
        <v>319.45250889864496</v>
      </c>
      <c r="O30" s="4">
        <v>337.19987050412522</v>
      </c>
      <c r="P30" s="4">
        <v>354.94723210960552</v>
      </c>
      <c r="Q30" s="7"/>
      <c r="R30" s="7"/>
      <c r="S30" s="7"/>
      <c r="T30" s="7"/>
      <c r="U30" s="7"/>
    </row>
    <row r="31" spans="2:21">
      <c r="D31" s="16"/>
      <c r="E31" s="10">
        <v>0.03</v>
      </c>
      <c r="F31" s="4">
        <v>179.68690664063138</v>
      </c>
      <c r="G31" s="4">
        <v>197.65559730469454</v>
      </c>
      <c r="H31" s="4">
        <v>215.62428796875767</v>
      </c>
      <c r="I31" s="4">
        <v>233.59297863282083</v>
      </c>
      <c r="J31" s="4">
        <v>251.56166929688393</v>
      </c>
      <c r="K31" s="4">
        <v>269.53035996094707</v>
      </c>
      <c r="L31" s="4">
        <v>287.49905062501023</v>
      </c>
      <c r="M31" s="4">
        <v>305.46774128907333</v>
      </c>
      <c r="N31" s="4">
        <v>323.43643195313649</v>
      </c>
      <c r="O31" s="4">
        <v>341.40512261719959</v>
      </c>
      <c r="P31" s="4">
        <v>359.37381328126276</v>
      </c>
      <c r="Q31" s="7"/>
      <c r="R31" s="7"/>
      <c r="S31" s="7"/>
      <c r="T31" s="7"/>
      <c r="U31" s="7"/>
    </row>
    <row r="32" spans="2:21">
      <c r="D32" s="16"/>
      <c r="E32" s="10">
        <v>3.5000000000000003E-2</v>
      </c>
      <c r="F32" s="4">
        <v>181.917449702564</v>
      </c>
      <c r="G32" s="4">
        <v>200.10919467282039</v>
      </c>
      <c r="H32" s="4">
        <v>218.30093964307679</v>
      </c>
      <c r="I32" s="4">
        <v>236.49268461333318</v>
      </c>
      <c r="J32" s="4">
        <v>254.68442958358958</v>
      </c>
      <c r="K32" s="4">
        <v>272.876174553846</v>
      </c>
      <c r="L32" s="4">
        <v>291.06791952410236</v>
      </c>
      <c r="M32" s="4">
        <v>309.25966449435879</v>
      </c>
      <c r="N32" s="4">
        <v>327.45140946461521</v>
      </c>
      <c r="O32" s="4">
        <v>345.64315443487158</v>
      </c>
      <c r="P32" s="4">
        <v>363.834899405128</v>
      </c>
      <c r="Q32" s="7"/>
      <c r="R32" s="7"/>
      <c r="S32" s="7"/>
      <c r="T32" s="7"/>
      <c r="U32" s="7"/>
    </row>
    <row r="33" spans="2:21">
      <c r="D33" s="16"/>
      <c r="E33" s="10">
        <v>0.04</v>
      </c>
      <c r="F33" s="4">
        <v>184.1652205526635</v>
      </c>
      <c r="G33" s="4">
        <v>202.5817426079299</v>
      </c>
      <c r="H33" s="4">
        <v>220.99826466319624</v>
      </c>
      <c r="I33" s="4">
        <v>239.41478671846258</v>
      </c>
      <c r="J33" s="4">
        <v>257.83130877372895</v>
      </c>
      <c r="K33" s="4">
        <v>276.24783082899529</v>
      </c>
      <c r="L33" s="4">
        <v>294.66435288426163</v>
      </c>
      <c r="M33" s="4">
        <v>313.08087493952797</v>
      </c>
      <c r="N33" s="4">
        <v>331.49739699479431</v>
      </c>
      <c r="O33" s="4">
        <v>349.91391905006066</v>
      </c>
      <c r="P33" s="4">
        <v>368.330441105327</v>
      </c>
      <c r="Q33" s="7"/>
      <c r="R33" s="7"/>
      <c r="S33" s="7"/>
      <c r="T33" s="7"/>
      <c r="U33" s="7"/>
    </row>
    <row r="34" spans="2:21">
      <c r="D34" s="16"/>
      <c r="E34" s="10">
        <v>4.4999999999999998E-2</v>
      </c>
      <c r="F34" s="4">
        <v>186.43019241516649</v>
      </c>
      <c r="G34" s="4">
        <v>205.07321165668313</v>
      </c>
      <c r="H34" s="4">
        <v>223.7162308981998</v>
      </c>
      <c r="I34" s="4">
        <v>242.35925013971644</v>
      </c>
      <c r="J34" s="4">
        <v>261.00226938123308</v>
      </c>
      <c r="K34" s="4">
        <v>279.64528862274972</v>
      </c>
      <c r="L34" s="4">
        <v>298.28830786426636</v>
      </c>
      <c r="M34" s="4">
        <v>316.93132710578305</v>
      </c>
      <c r="N34" s="4">
        <v>335.5743463472997</v>
      </c>
      <c r="O34" s="4">
        <v>354.21736558881634</v>
      </c>
      <c r="P34" s="4">
        <v>372.86038483033298</v>
      </c>
      <c r="Q34" s="7"/>
      <c r="R34" s="7"/>
      <c r="S34" s="7"/>
      <c r="T34" s="7"/>
      <c r="U34" s="7"/>
    </row>
    <row r="35" spans="2:21">
      <c r="D35" s="16"/>
      <c r="E35" s="10">
        <v>0.05</v>
      </c>
      <c r="F35" s="4">
        <v>188.71233644010937</v>
      </c>
      <c r="G35" s="4">
        <v>207.58357008412028</v>
      </c>
      <c r="H35" s="4">
        <v>226.45480372813122</v>
      </c>
      <c r="I35" s="4">
        <v>245.32603737214217</v>
      </c>
      <c r="J35" s="4">
        <v>264.19727101615308</v>
      </c>
      <c r="K35" s="4">
        <v>283.06850466016402</v>
      </c>
      <c r="L35" s="4">
        <v>301.93973830417497</v>
      </c>
      <c r="M35" s="4">
        <v>320.81097194818585</v>
      </c>
      <c r="N35" s="4">
        <v>339.68220559219679</v>
      </c>
      <c r="O35" s="4">
        <v>358.55343923620779</v>
      </c>
      <c r="P35" s="4">
        <v>377.42467288021874</v>
      </c>
      <c r="Q35" s="7"/>
      <c r="R35" s="7"/>
      <c r="S35" s="7"/>
      <c r="T35" s="7"/>
      <c r="U35" s="7"/>
    </row>
    <row r="36" spans="2:21">
      <c r="D36" s="16"/>
      <c r="E36" s="10">
        <v>5.5E-2</v>
      </c>
      <c r="F36" s="4">
        <v>191.01162171782241</v>
      </c>
      <c r="G36" s="4">
        <v>210.11278388960466</v>
      </c>
      <c r="H36" s="4">
        <v>229.21394606138691</v>
      </c>
      <c r="I36" s="4">
        <v>248.31510823316913</v>
      </c>
      <c r="J36" s="4">
        <v>267.41627040495138</v>
      </c>
      <c r="K36" s="4">
        <v>286.51743257673365</v>
      </c>
      <c r="L36" s="4">
        <v>305.61859474851587</v>
      </c>
      <c r="M36" s="4">
        <v>324.7197569202981</v>
      </c>
      <c r="N36" s="4">
        <v>343.82091909208037</v>
      </c>
      <c r="O36" s="4">
        <v>362.92208126386259</v>
      </c>
      <c r="P36" s="4">
        <v>382.02324343564482</v>
      </c>
      <c r="Q36" s="7"/>
      <c r="R36" s="7"/>
      <c r="S36" s="7"/>
      <c r="T36" s="7"/>
      <c r="U36" s="7"/>
    </row>
    <row r="37" spans="2:21">
      <c r="D37" s="16"/>
      <c r="E37" s="10">
        <v>0.06</v>
      </c>
      <c r="F37" s="4">
        <v>193.32801529427914</v>
      </c>
      <c r="G37" s="4">
        <v>212.66081682370708</v>
      </c>
      <c r="H37" s="4">
        <v>231.99361835313496</v>
      </c>
      <c r="I37" s="4">
        <v>251.32641988256287</v>
      </c>
      <c r="J37" s="4">
        <v>270.65922141199081</v>
      </c>
      <c r="K37" s="4">
        <v>289.99202294141872</v>
      </c>
      <c r="L37" s="4">
        <v>309.32482447084664</v>
      </c>
      <c r="M37" s="4">
        <v>328.65762600027455</v>
      </c>
      <c r="N37" s="4">
        <v>347.99042752970246</v>
      </c>
      <c r="O37" s="4">
        <v>367.32322905913037</v>
      </c>
      <c r="P37" s="4">
        <v>386.65603058855828</v>
      </c>
      <c r="Q37" s="7"/>
      <c r="R37" s="7"/>
      <c r="S37" s="7"/>
      <c r="T37" s="7"/>
      <c r="U37" s="7"/>
    </row>
    <row r="39" spans="2:21">
      <c r="B39" t="s">
        <v>25</v>
      </c>
      <c r="C39" t="s">
        <v>26</v>
      </c>
      <c r="D39" s="3"/>
    </row>
    <row r="40" spans="2:21">
      <c r="C40" t="s">
        <v>27</v>
      </c>
      <c r="E40" s="12"/>
      <c r="F40" s="12"/>
      <c r="G40" s="12"/>
      <c r="H40" s="12"/>
      <c r="I40" s="12"/>
      <c r="J40" s="12"/>
      <c r="K40" s="12"/>
      <c r="L40" s="12"/>
    </row>
    <row r="41" spans="2:21">
      <c r="E41" s="12"/>
      <c r="F41" s="12"/>
      <c r="G41" s="12"/>
      <c r="H41" s="12"/>
      <c r="I41" s="12"/>
      <c r="J41" s="12"/>
      <c r="K41" s="12"/>
      <c r="L41" s="12"/>
    </row>
    <row r="42" spans="2:21">
      <c r="E42" s="12"/>
      <c r="F42" s="12"/>
      <c r="G42" s="12"/>
      <c r="H42" s="12"/>
      <c r="I42" s="12"/>
      <c r="J42" s="12"/>
      <c r="K42" s="12"/>
      <c r="L42" s="12"/>
    </row>
    <row r="43" spans="2:21">
      <c r="B43" t="s">
        <v>28</v>
      </c>
      <c r="C43" t="s">
        <v>29</v>
      </c>
    </row>
    <row r="45" spans="2:21">
      <c r="C45" s="1" t="s">
        <v>7</v>
      </c>
      <c r="E45" s="1" t="s">
        <v>8</v>
      </c>
    </row>
    <row r="46" spans="2:21">
      <c r="C46" t="s">
        <v>10</v>
      </c>
      <c r="D46" s="4">
        <v>13574.767225308473</v>
      </c>
    </row>
    <row r="47" spans="2:21">
      <c r="C47" t="s">
        <v>11</v>
      </c>
      <c r="D47" s="2">
        <v>0.04</v>
      </c>
    </row>
    <row r="48" spans="2:21">
      <c r="C48" t="s">
        <v>12</v>
      </c>
      <c r="D48" s="8">
        <v>5</v>
      </c>
    </row>
    <row r="49" spans="2:17">
      <c r="C49" t="s">
        <v>13</v>
      </c>
      <c r="D49">
        <v>12</v>
      </c>
    </row>
    <row r="50" spans="2:17">
      <c r="C50" t="s">
        <v>14</v>
      </c>
      <c r="D50">
        <f>D48*D49</f>
        <v>60</v>
      </c>
      <c r="E50" t="str">
        <f t="shared" ref="E50:E52" ca="1" si="1">_xlfn.FORMULATEXT(D50)</f>
        <v>=D48*D49</v>
      </c>
    </row>
    <row r="51" spans="2:17">
      <c r="C51" t="s">
        <v>15</v>
      </c>
      <c r="D51" s="5">
        <f>PMT(D47/D49,D50,-D46)</f>
        <v>250.00000000000031</v>
      </c>
      <c r="E51" t="str">
        <f t="shared" ca="1" si="1"/>
        <v>=PMT(D47/D49,D50,-D46)</v>
      </c>
    </row>
    <row r="52" spans="2:17">
      <c r="C52" t="s">
        <v>16</v>
      </c>
      <c r="D52" s="5">
        <f>D51*D50</f>
        <v>15000.000000000018</v>
      </c>
      <c r="E52" t="str">
        <f t="shared" ca="1" si="1"/>
        <v>=D51*D50</v>
      </c>
    </row>
    <row r="53" spans="2:17">
      <c r="C53" s="4"/>
    </row>
    <row r="54" spans="2:17">
      <c r="B54" t="s">
        <v>30</v>
      </c>
      <c r="C54" s="7">
        <f>D46</f>
        <v>13574.767225308473</v>
      </c>
    </row>
    <row r="55" spans="2:17">
      <c r="C55" t="s">
        <v>31</v>
      </c>
    </row>
    <row r="57" spans="2:17">
      <c r="D57" s="14"/>
    </row>
    <row r="58" spans="2:17">
      <c r="B58" t="s">
        <v>32</v>
      </c>
      <c r="C58" t="s">
        <v>33</v>
      </c>
      <c r="D58" s="14"/>
    </row>
    <row r="59" spans="2:17">
      <c r="D59" s="14"/>
    </row>
    <row r="60" spans="2:17">
      <c r="D60" s="14"/>
    </row>
    <row r="61" spans="2:17">
      <c r="C61" s="1" t="s">
        <v>7</v>
      </c>
      <c r="E61" s="14"/>
      <c r="F61" s="1" t="s">
        <v>23</v>
      </c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2:17">
      <c r="C62" t="s">
        <v>10</v>
      </c>
      <c r="D62" s="4">
        <v>15000</v>
      </c>
      <c r="F62" s="5">
        <f>D67</f>
        <v>276.24783082899529</v>
      </c>
      <c r="G62" s="9">
        <v>10000</v>
      </c>
      <c r="H62" s="9">
        <v>11000</v>
      </c>
      <c r="I62" s="9">
        <v>12000</v>
      </c>
      <c r="J62" s="9">
        <v>13000</v>
      </c>
      <c r="K62" s="9">
        <v>14000</v>
      </c>
      <c r="L62" s="9">
        <v>15000</v>
      </c>
      <c r="M62" s="9">
        <v>16000</v>
      </c>
      <c r="N62" s="9">
        <v>17000</v>
      </c>
      <c r="O62" s="9">
        <v>18000</v>
      </c>
      <c r="P62" s="9">
        <v>19000</v>
      </c>
      <c r="Q62" s="9">
        <v>20000</v>
      </c>
    </row>
    <row r="63" spans="2:17">
      <c r="C63" t="s">
        <v>11</v>
      </c>
      <c r="D63" s="13">
        <v>0.04</v>
      </c>
      <c r="E63" s="16" t="s">
        <v>11</v>
      </c>
      <c r="F63" s="10">
        <v>0.02</v>
      </c>
      <c r="G63" s="4">
        <v>175.27760053244378</v>
      </c>
      <c r="H63" s="4">
        <v>192.80536058568819</v>
      </c>
      <c r="I63" s="4">
        <v>210.33312063893257</v>
      </c>
      <c r="J63" s="4">
        <v>227.86088069217692</v>
      </c>
      <c r="K63" s="4">
        <v>245.3886407454213</v>
      </c>
      <c r="L63" s="4">
        <v>262.91640079866568</v>
      </c>
      <c r="M63" s="4">
        <v>280.44416085191011</v>
      </c>
      <c r="N63" s="4">
        <v>297.97192090515449</v>
      </c>
      <c r="O63" s="4">
        <v>315.49968095839887</v>
      </c>
      <c r="P63" s="4">
        <v>333.02744101164319</v>
      </c>
      <c r="Q63" s="4">
        <v>350.55520106488757</v>
      </c>
    </row>
    <row r="64" spans="2:17">
      <c r="C64" t="s">
        <v>12</v>
      </c>
      <c r="D64" s="8">
        <v>5</v>
      </c>
      <c r="E64" s="16"/>
      <c r="F64" s="10">
        <v>2.5000000000000001E-2</v>
      </c>
      <c r="G64" s="4">
        <v>177.47361605480276</v>
      </c>
      <c r="H64" s="4">
        <v>195.22097766028304</v>
      </c>
      <c r="I64" s="4">
        <v>212.96833926576332</v>
      </c>
      <c r="J64" s="4">
        <v>230.71570087124357</v>
      </c>
      <c r="K64" s="4">
        <v>248.46306247672385</v>
      </c>
      <c r="L64" s="4">
        <v>266.2104240822041</v>
      </c>
      <c r="M64" s="4">
        <v>283.95778568768441</v>
      </c>
      <c r="N64" s="4">
        <v>301.70514729316466</v>
      </c>
      <c r="O64" s="4">
        <v>319.45250889864496</v>
      </c>
      <c r="P64" s="4">
        <v>337.19987050412522</v>
      </c>
      <c r="Q64" s="4">
        <v>354.94723210960552</v>
      </c>
    </row>
    <row r="65" spans="2:19">
      <c r="C65" t="s">
        <v>34</v>
      </c>
      <c r="D65">
        <v>12</v>
      </c>
      <c r="E65" s="16"/>
      <c r="F65" s="10">
        <v>0.03</v>
      </c>
      <c r="G65" s="4">
        <v>179.68690664063138</v>
      </c>
      <c r="H65" s="4">
        <v>197.65559730469454</v>
      </c>
      <c r="I65" s="4">
        <v>215.62428796875767</v>
      </c>
      <c r="J65" s="4">
        <v>233.59297863282083</v>
      </c>
      <c r="K65" s="4">
        <v>251.56166929688393</v>
      </c>
      <c r="L65" s="4">
        <v>269.53035996094707</v>
      </c>
      <c r="M65" s="4">
        <v>287.49905062501023</v>
      </c>
      <c r="N65" s="4">
        <v>305.46774128907333</v>
      </c>
      <c r="O65" s="4">
        <v>323.43643195313649</v>
      </c>
      <c r="P65" s="4">
        <v>341.40512261719959</v>
      </c>
      <c r="Q65" s="4">
        <v>359.37381328126276</v>
      </c>
    </row>
    <row r="66" spans="2:19">
      <c r="C66" t="s">
        <v>35</v>
      </c>
      <c r="D66">
        <v>60</v>
      </c>
      <c r="E66" s="16"/>
      <c r="F66" s="10">
        <v>3.5000000000000003E-2</v>
      </c>
      <c r="G66" s="4">
        <v>181.917449702564</v>
      </c>
      <c r="H66" s="4">
        <v>200.10919467282039</v>
      </c>
      <c r="I66" s="4">
        <v>218.30093964307679</v>
      </c>
      <c r="J66" s="4">
        <v>236.49268461333318</v>
      </c>
      <c r="K66" s="4">
        <v>254.68442958358958</v>
      </c>
      <c r="L66" s="4">
        <v>272.876174553846</v>
      </c>
      <c r="M66" s="4">
        <v>291.06791952410236</v>
      </c>
      <c r="N66" s="4">
        <v>309.25966449435879</v>
      </c>
      <c r="O66" s="4">
        <v>327.45140946461521</v>
      </c>
      <c r="P66" s="4">
        <v>345.64315443487158</v>
      </c>
      <c r="Q66" s="4">
        <v>363.834899405128</v>
      </c>
    </row>
    <row r="67" spans="2:19">
      <c r="C67" t="s">
        <v>15</v>
      </c>
      <c r="D67" s="5">
        <f>PMT(D63/D65,D66,-D62)</f>
        <v>276.24783082899529</v>
      </c>
      <c r="E67" s="16"/>
      <c r="F67" s="10">
        <v>0.04</v>
      </c>
      <c r="G67" s="4">
        <v>184.1652205526635</v>
      </c>
      <c r="H67" s="4">
        <v>202.5817426079299</v>
      </c>
      <c r="I67" s="4">
        <v>220.99826466319624</v>
      </c>
      <c r="J67" s="4">
        <v>239.41478671846258</v>
      </c>
      <c r="K67" s="4">
        <v>257.83130877372895</v>
      </c>
      <c r="L67" s="15">
        <v>276.24783082899529</v>
      </c>
      <c r="M67" s="4">
        <v>294.66435288426163</v>
      </c>
      <c r="N67" s="4">
        <v>313.08087493952797</v>
      </c>
      <c r="O67" s="4">
        <v>331.49739699479431</v>
      </c>
      <c r="P67" s="4">
        <v>349.91391905006066</v>
      </c>
      <c r="Q67" s="4">
        <v>368.330441105327</v>
      </c>
    </row>
    <row r="68" spans="2:19">
      <c r="C68" t="s">
        <v>16</v>
      </c>
      <c r="D68" s="5">
        <f>D66*D67</f>
        <v>16574.869849739716</v>
      </c>
      <c r="E68" s="16"/>
      <c r="F68" s="10">
        <v>4.4999999999999998E-2</v>
      </c>
      <c r="G68" s="4">
        <v>186.43019241516649</v>
      </c>
      <c r="H68" s="4">
        <v>205.07321165668313</v>
      </c>
      <c r="I68" s="4">
        <v>223.7162308981998</v>
      </c>
      <c r="J68" s="4">
        <v>242.35925013971644</v>
      </c>
      <c r="K68" s="4">
        <v>261.00226938123308</v>
      </c>
      <c r="L68" s="4">
        <v>279.64528862274972</v>
      </c>
      <c r="M68" s="4">
        <v>298.28830786426636</v>
      </c>
      <c r="N68" s="4">
        <v>316.93132710578305</v>
      </c>
      <c r="O68" s="4">
        <v>335.5743463472997</v>
      </c>
      <c r="P68" s="4">
        <v>354.21736558881634</v>
      </c>
      <c r="Q68" s="4">
        <v>372.86038483033298</v>
      </c>
    </row>
    <row r="69" spans="2:19">
      <c r="E69" s="16"/>
      <c r="F69" s="10">
        <v>0.05</v>
      </c>
      <c r="G69" s="4">
        <v>188.71233644010937</v>
      </c>
      <c r="H69" s="4">
        <v>207.58357008412028</v>
      </c>
      <c r="I69" s="4">
        <v>226.45480372813122</v>
      </c>
      <c r="J69" s="4">
        <v>245.32603737214217</v>
      </c>
      <c r="K69" s="4">
        <v>264.19727101615308</v>
      </c>
      <c r="L69" s="4">
        <v>283.06850466016402</v>
      </c>
      <c r="M69" s="4">
        <v>301.93973830417497</v>
      </c>
      <c r="N69" s="4">
        <v>320.81097194818585</v>
      </c>
      <c r="O69" s="4">
        <v>339.68220559219679</v>
      </c>
      <c r="P69" s="4">
        <v>358.55343923620779</v>
      </c>
      <c r="Q69" s="4">
        <v>377.42467288021874</v>
      </c>
    </row>
    <row r="70" spans="2:19">
      <c r="E70" s="16"/>
      <c r="F70" s="10">
        <v>5.5E-2</v>
      </c>
      <c r="G70" s="4">
        <v>191.01162171782241</v>
      </c>
      <c r="H70" s="4">
        <v>210.11278388960466</v>
      </c>
      <c r="I70" s="4">
        <v>229.21394606138691</v>
      </c>
      <c r="J70" s="4">
        <v>248.31510823316913</v>
      </c>
      <c r="K70" s="4">
        <v>267.41627040495138</v>
      </c>
      <c r="L70" s="4">
        <v>286.51743257673365</v>
      </c>
      <c r="M70" s="4">
        <v>305.61859474851587</v>
      </c>
      <c r="N70" s="4">
        <v>324.7197569202981</v>
      </c>
      <c r="O70" s="4">
        <v>343.82091909208037</v>
      </c>
      <c r="P70" s="4">
        <v>362.92208126386259</v>
      </c>
      <c r="Q70" s="4">
        <v>382.02324343564482</v>
      </c>
    </row>
    <row r="71" spans="2:19">
      <c r="C71" s="1"/>
      <c r="E71" s="16"/>
      <c r="F71" s="10">
        <v>0.06</v>
      </c>
      <c r="G71" s="4">
        <v>193.32801529427914</v>
      </c>
      <c r="H71" s="4">
        <v>212.66081682370708</v>
      </c>
      <c r="I71" s="4">
        <v>231.99361835313496</v>
      </c>
      <c r="J71" s="4">
        <v>251.32641988256287</v>
      </c>
      <c r="K71" s="4">
        <v>270.65922141199081</v>
      </c>
      <c r="L71" s="4">
        <v>289.99202294141872</v>
      </c>
      <c r="M71" s="4">
        <v>309.32482447084664</v>
      </c>
      <c r="N71" s="4">
        <v>328.65762600027455</v>
      </c>
      <c r="O71" s="4">
        <v>347.99042752970246</v>
      </c>
      <c r="P71" s="4">
        <v>367.32322905913037</v>
      </c>
      <c r="Q71" s="4">
        <v>386.65603058855828</v>
      </c>
    </row>
    <row r="72" spans="2:19">
      <c r="D72" s="4"/>
    </row>
    <row r="73" spans="2:19">
      <c r="B73" t="s">
        <v>36</v>
      </c>
      <c r="C73" t="s">
        <v>37</v>
      </c>
      <c r="S73" s="4"/>
    </row>
    <row r="74" spans="2:19">
      <c r="C74" t="s">
        <v>38</v>
      </c>
      <c r="S74" s="4"/>
    </row>
    <row r="76" spans="2:19">
      <c r="B76" t="s">
        <v>39</v>
      </c>
      <c r="C76" t="s">
        <v>40</v>
      </c>
    </row>
    <row r="78" spans="2:19">
      <c r="C78" s="1" t="s">
        <v>7</v>
      </c>
    </row>
    <row r="79" spans="2:19">
      <c r="C79" t="s">
        <v>10</v>
      </c>
      <c r="D79" s="4">
        <v>15000</v>
      </c>
    </row>
    <row r="80" spans="2:19">
      <c r="C80" t="s">
        <v>11</v>
      </c>
      <c r="D80" s="13">
        <v>0.04</v>
      </c>
    </row>
    <row r="81" spans="2:4">
      <c r="C81" t="s">
        <v>12</v>
      </c>
      <c r="D81" s="8">
        <v>5</v>
      </c>
    </row>
    <row r="82" spans="2:4">
      <c r="C82" t="s">
        <v>34</v>
      </c>
      <c r="D82">
        <v>12</v>
      </c>
    </row>
    <row r="83" spans="2:4">
      <c r="C83" t="s">
        <v>35</v>
      </c>
      <c r="D83">
        <v>67.054574626626703</v>
      </c>
    </row>
    <row r="84" spans="2:4">
      <c r="C84" t="s">
        <v>15</v>
      </c>
      <c r="D84" s="5">
        <f>PMT(D80/D82,D83,-D79)</f>
        <v>250.00000220320717</v>
      </c>
    </row>
    <row r="85" spans="2:4">
      <c r="C85" t="s">
        <v>16</v>
      </c>
      <c r="D85" s="5">
        <f>D83*D84</f>
        <v>16763.643804391795</v>
      </c>
    </row>
    <row r="87" spans="2:4">
      <c r="B87" t="s">
        <v>41</v>
      </c>
      <c r="C87" t="s">
        <v>42</v>
      </c>
    </row>
  </sheetData>
  <mergeCells count="4">
    <mergeCell ref="E63:E71"/>
    <mergeCell ref="F27:P27"/>
    <mergeCell ref="D29:D37"/>
    <mergeCell ref="G61:Q61"/>
  </mergeCells>
  <conditionalFormatting sqref="F29:P37">
    <cfRule type="cellIs" dxfId="3" priority="13" operator="between">
      <formula>250</formula>
      <formula>300</formula>
    </cfRule>
  </conditionalFormatting>
  <conditionalFormatting sqref="J31:J37 I37 K29:K37 L29:L34 M2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3:I71 O63:Q71">
    <cfRule type="cellIs" dxfId="2" priority="5" operator="between">
      <formula>250</formula>
      <formula>300</formula>
    </cfRule>
  </conditionalFormatting>
  <conditionalFormatting sqref="G63:Q71">
    <cfRule type="cellIs" dxfId="1" priority="3" operator="lessThan">
      <formula>250</formula>
    </cfRule>
    <cfRule type="cellIs" dxfId="0" priority="4" operator="lessThan">
      <formula>250</formula>
    </cfRule>
  </conditionalFormatting>
  <conditionalFormatting sqref="R30:AB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9:AB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29355B05507429E9D311D98E8DCFB" ma:contentTypeVersion="13" ma:contentTypeDescription="Create a new document." ma:contentTypeScope="" ma:versionID="20d98fa95155fb49aa98314cec660fff">
  <xsd:schema xmlns:xsd="http://www.w3.org/2001/XMLSchema" xmlns:xs="http://www.w3.org/2001/XMLSchema" xmlns:p="http://schemas.microsoft.com/office/2006/metadata/properties" xmlns:ns3="51279281-d8b5-4bc3-aca5-10d2efb39b86" xmlns:ns4="653d1be3-d303-4421-8bdd-5a0c45789b14" targetNamespace="http://schemas.microsoft.com/office/2006/metadata/properties" ma:root="true" ma:fieldsID="10fcf10d0de13637f34f44c490563368" ns3:_="" ns4:_="">
    <xsd:import namespace="51279281-d8b5-4bc3-aca5-10d2efb39b86"/>
    <xsd:import namespace="653d1be3-d303-4421-8bdd-5a0c45789b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79281-d8b5-4bc3-aca5-10d2efb39b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d1be3-d303-4421-8bdd-5a0c45789b1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300CF5-DDFF-4138-8DC2-E4985D953AF6}"/>
</file>

<file path=customXml/itemProps2.xml><?xml version="1.0" encoding="utf-8"?>
<ds:datastoreItem xmlns:ds="http://schemas.openxmlformats.org/officeDocument/2006/customXml" ds:itemID="{67B72F37-9B44-40B6-8DC1-6C34874A75B8}"/>
</file>

<file path=customXml/itemProps3.xml><?xml version="1.0" encoding="utf-8"?>
<ds:datastoreItem xmlns:ds="http://schemas.openxmlformats.org/officeDocument/2006/customXml" ds:itemID="{98DE22D8-A630-4618-980B-0BEF60168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blunionsolutions</dc:creator>
  <cp:keywords/>
  <dc:description/>
  <cp:lastModifiedBy>Bryce E Bowles</cp:lastModifiedBy>
  <cp:revision/>
  <dcterms:created xsi:type="dcterms:W3CDTF">2019-01-19T17:45:51Z</dcterms:created>
  <dcterms:modified xsi:type="dcterms:W3CDTF">2021-11-17T00:30:30Z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0x010100ECA29355B05507429E9D311D98E8DCFB</vt:lpwstr>
  </property>
</Properties>
</file>