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curams-my.sharepoint.com/personal/bowlesbe_vcu_edu/Documents/VCU/SCMA_691_Decision_Risk_Analytics/Midterm/"/>
    </mc:Choice>
  </mc:AlternateContent>
  <xr:revisionPtr revIDLastSave="207" documentId="8_{7A74D28F-85F7-45B6-99E1-7731CC9F6845}" xr6:coauthVersionLast="47" xr6:coauthVersionMax="47" xr10:uidLastSave="{BB9B8B98-3110-43AF-8344-1A8516071145}"/>
  <bookViews>
    <workbookView xWindow="-110" yWindow="-110" windowWidth="19420" windowHeight="11620" xr2:uid="{01F5BBAA-87DC-4A6D-8909-FCAFB2D859F7}"/>
  </bookViews>
  <sheets>
    <sheet name="Sheet1" sheetId="1" r:id="rId1"/>
    <sheet name="treeCalc_1" sheetId="2" state="hidden" r:id="rId2"/>
  </sheets>
  <definedNames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J15" i="2" s="1"/>
  <c r="D26" i="1"/>
  <c r="K21" i="2" s="1"/>
  <c r="E25" i="1"/>
  <c r="J22" i="2" s="1"/>
  <c r="J24" i="2"/>
  <c r="K20" i="2"/>
  <c r="J20" i="2"/>
  <c r="O20" i="2"/>
  <c r="J23" i="2"/>
  <c r="J21" i="2"/>
  <c r="O21" i="2"/>
  <c r="J19" i="2"/>
  <c r="O19" i="2"/>
  <c r="E11" i="1"/>
  <c r="J17" i="2" s="1"/>
  <c r="J18" i="2"/>
  <c r="K17" i="2"/>
  <c r="J16" i="2"/>
  <c r="O16" i="2"/>
  <c r="K14" i="2"/>
  <c r="J13" i="2"/>
  <c r="O13" i="2"/>
  <c r="J12" i="2"/>
  <c r="O12" i="2"/>
  <c r="K11" i="2"/>
  <c r="J11" i="2"/>
  <c r="O11" i="2"/>
  <c r="E14" i="1"/>
  <c r="K18" i="2" s="1"/>
  <c r="E6" i="1"/>
  <c r="K15" i="2" s="1"/>
  <c r="J14" i="2"/>
  <c r="B11" i="2"/>
  <c r="B2" i="2"/>
  <c r="F2" i="2"/>
  <c r="E18" i="1"/>
  <c r="E27" i="1"/>
  <c r="C17" i="1"/>
  <c r="D23" i="1"/>
  <c r="E21" i="1"/>
  <c r="F25" i="1"/>
  <c r="F6" i="1"/>
  <c r="C22" i="1"/>
  <c r="F19" i="1"/>
  <c r="F14" i="1"/>
  <c r="F10" i="1"/>
  <c r="E13" i="1"/>
  <c r="F24" i="1"/>
  <c r="F2" i="1"/>
  <c r="D12" i="1"/>
  <c r="F18" i="1"/>
  <c r="F29" i="1"/>
  <c r="D4" i="1"/>
  <c r="C8" i="1"/>
  <c r="D9" i="1"/>
  <c r="E28" i="1"/>
  <c r="E5" i="1"/>
  <c r="F3" i="1"/>
  <c r="F7" i="1"/>
  <c r="F28" i="1"/>
  <c r="F11" i="1"/>
  <c r="F15" i="1"/>
  <c r="E24" i="1"/>
  <c r="A24" i="2" l="1"/>
  <c r="A22" i="2"/>
  <c r="A21" i="2"/>
  <c r="A23" i="2"/>
  <c r="A12" i="2"/>
  <c r="A16" i="2"/>
  <c r="A18" i="2"/>
  <c r="A20" i="2"/>
  <c r="A14" i="2"/>
  <c r="A11" i="2"/>
  <c r="A15" i="2"/>
  <c r="A17" i="2"/>
  <c r="A19" i="2"/>
  <c r="A13" i="2"/>
</calcChain>
</file>

<file path=xl/sharedStrings.xml><?xml version="1.0" encoding="utf-8"?>
<sst xmlns="http://schemas.openxmlformats.org/spreadsheetml/2006/main" count="119" uniqueCount="66">
  <si>
    <t>Chance</t>
  </si>
  <si>
    <t>Decision</t>
  </si>
  <si>
    <t>Name</t>
  </si>
  <si>
    <t>Purchase Ticket</t>
  </si>
  <si>
    <t>Ptree1 Compatibility</t>
  </si>
  <si>
    <t>Output Label</t>
  </si>
  <si>
    <t/>
  </si>
  <si>
    <t>R-Value Ref.</t>
  </si>
  <si>
    <t>SheetRef</t>
  </si>
  <si>
    <t>Eval. Function</t>
  </si>
  <si>
    <t>GenInfo</t>
  </si>
  <si>
    <t>0,1,1,0,0,Exponential, 0,0,0,0,-1,-1,.0001</t>
  </si>
  <si>
    <t>Creation Version</t>
  </si>
  <si>
    <t>8.1.1</t>
  </si>
  <si>
    <t>Output Value NF</t>
  </si>
  <si>
    <t>&lt;NF&gt;</t>
  </si>
  <si>
    <t>Def. Link</t>
  </si>
  <si>
    <t>=</t>
  </si>
  <si>
    <t>Required Version</t>
  </si>
  <si>
    <t>5.0.0</t>
  </si>
  <si>
    <t>Output Prob NF</t>
  </si>
  <si>
    <t>Automatic</t>
  </si>
  <si>
    <t>EXT REFS</t>
  </si>
  <si>
    <t>Recommended Version</t>
  </si>
  <si>
    <t>Input Value NF</t>
  </si>
  <si>
    <t>Def. Form</t>
  </si>
  <si>
    <t>Last Modified By Version</t>
  </si>
  <si>
    <t>Input Prob NF</t>
  </si>
  <si>
    <t>Calc Macro</t>
  </si>
  <si>
    <t>Model GUID</t>
  </si>
  <si>
    <t>132FF939</t>
  </si>
  <si>
    <t>Highest#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</si>
  <si>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</si>
  <si>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</si>
  <si>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</si>
  <si>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</si>
  <si>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</si>
  <si>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</si>
  <si>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</si>
  <si>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</si>
  <si>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</si>
  <si>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</si>
  <si>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</si>
  <si>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</si>
  <si>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</si>
  <si>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</si>
  <si>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</si>
  <si>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DEFAULT</t>
  </si>
  <si>
    <t>2,0,0,2,2,9,0,0,0</t>
  </si>
  <si>
    <t>0</t>
  </si>
  <si>
    <t>Buy now - July 1st</t>
  </si>
  <si>
    <t>2,0,0,2,3,6,1,0,0</t>
  </si>
  <si>
    <t>One-way Ticket</t>
  </si>
  <si>
    <t>1,0,0,2,4,5,2,0,0</t>
  </si>
  <si>
    <t>Get Sister's Ticket</t>
  </si>
  <si>
    <t>4,0,0,0,3,0,0</t>
  </si>
  <si>
    <t>Don't get her ticket</t>
  </si>
  <si>
    <t>Round-trip Ticket</t>
  </si>
  <si>
    <t>1,0,0,2,7,8,2,0,0</t>
  </si>
  <si>
    <t>4,0,0,0,6,0,0</t>
  </si>
  <si>
    <t>Buy Later (Aug)</t>
  </si>
  <si>
    <t>1,0,0,2,10,11,1,0,0</t>
  </si>
  <si>
    <t>2,0,0,1,14,9,0,0</t>
  </si>
  <si>
    <t>2,0,0,2,12,13,9,0,0</t>
  </si>
  <si>
    <t>4,0,0,0,11,0,0</t>
  </si>
  <si>
    <t>4,0,0,0,10,0,0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</si>
</sst>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8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4" fontId="7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244285</xdr:colOff>
      <xdr:row>18</xdr:row>
      <xdr:rowOff>58420</xdr:rowOff>
    </xdr:from>
    <xdr:to>
      <xdr:col>5</xdr:col>
      <xdr:colOff>8064</xdr:colOff>
      <xdr:row>18</xdr:row>
      <xdr:rowOff>58420</xdr:rowOff>
    </xdr:to>
    <xdr:cxnSp macro="_xll.PtreeEvent_ObjectClick">
      <xdr:nvCxnSpPr>
        <xdr:cNvPr id="128" name="PTObj_DBranchHLine_1_14">
          <a:extLst>
            <a:ext uri="{FF2B5EF4-FFF2-40B4-BE49-F238E27FC236}">
              <a16:creationId xmlns:a16="http://schemas.microsoft.com/office/drawing/2014/main" id="{32FE7A8B-E0A6-4251-BC72-BBA62C29ED1A}"/>
            </a:ext>
          </a:extLst>
        </xdr:cNvPr>
        <xdr:cNvCxnSpPr/>
      </xdr:nvCxnSpPr>
      <xdr:spPr>
        <a:xfrm>
          <a:off x="5568760" y="3677920"/>
          <a:ext cx="187832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91885</xdr:colOff>
      <xdr:row>18</xdr:row>
      <xdr:rowOff>58420</xdr:rowOff>
    </xdr:from>
    <xdr:to>
      <xdr:col>4</xdr:col>
      <xdr:colOff>244285</xdr:colOff>
      <xdr:row>20</xdr:row>
      <xdr:rowOff>51753</xdr:rowOff>
    </xdr:to>
    <xdr:cxnSp macro="_xll.PtreeEvent_ObjectClick">
      <xdr:nvCxnSpPr>
        <xdr:cNvPr id="127" name="PTObj_DBranchDLine_1_14">
          <a:extLst>
            <a:ext uri="{FF2B5EF4-FFF2-40B4-BE49-F238E27FC236}">
              <a16:creationId xmlns:a16="http://schemas.microsoft.com/office/drawing/2014/main" id="{2C2891EA-451B-45DD-9799-987D6C39540E}"/>
            </a:ext>
          </a:extLst>
        </xdr:cNvPr>
        <xdr:cNvCxnSpPr/>
      </xdr:nvCxnSpPr>
      <xdr:spPr>
        <a:xfrm flipV="1">
          <a:off x="5416360" y="3677920"/>
          <a:ext cx="152400" cy="35528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244285</xdr:colOff>
      <xdr:row>20</xdr:row>
      <xdr:rowOff>58420</xdr:rowOff>
    </xdr:from>
    <xdr:to>
      <xdr:col>4</xdr:col>
      <xdr:colOff>6477</xdr:colOff>
      <xdr:row>20</xdr:row>
      <xdr:rowOff>58420</xdr:rowOff>
    </xdr:to>
    <xdr:cxnSp macro="_xll.PtreeEvent_ObjectClick">
      <xdr:nvCxnSpPr>
        <xdr:cNvPr id="124" name="PTObj_DBranchHLine_1_10">
          <a:extLst>
            <a:ext uri="{FF2B5EF4-FFF2-40B4-BE49-F238E27FC236}">
              <a16:creationId xmlns:a16="http://schemas.microsoft.com/office/drawing/2014/main" id="{47013246-A3BF-41A0-B9CC-D5E20F7FDFF5}"/>
            </a:ext>
          </a:extLst>
        </xdr:cNvPr>
        <xdr:cNvCxnSpPr/>
      </xdr:nvCxnSpPr>
      <xdr:spPr>
        <a:xfrm>
          <a:off x="3949510" y="3677920"/>
          <a:ext cx="13814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91885</xdr:colOff>
      <xdr:row>20</xdr:row>
      <xdr:rowOff>58420</xdr:rowOff>
    </xdr:from>
    <xdr:to>
      <xdr:col>3</xdr:col>
      <xdr:colOff>244285</xdr:colOff>
      <xdr:row>22</xdr:row>
      <xdr:rowOff>62865</xdr:rowOff>
    </xdr:to>
    <xdr:cxnSp macro="_xll.PtreeEvent_ObjectClick">
      <xdr:nvCxnSpPr>
        <xdr:cNvPr id="123" name="PTObj_DBranchDLine_1_10">
          <a:extLst>
            <a:ext uri="{FF2B5EF4-FFF2-40B4-BE49-F238E27FC236}">
              <a16:creationId xmlns:a16="http://schemas.microsoft.com/office/drawing/2014/main" id="{48F38980-EF2F-40E3-8CC8-AEADEC86D58D}"/>
            </a:ext>
          </a:extLst>
        </xdr:cNvPr>
        <xdr:cNvCxnSpPr/>
      </xdr:nvCxnSpPr>
      <xdr:spPr>
        <a:xfrm flipV="1">
          <a:off x="3797110" y="3677920"/>
          <a:ext cx="152400" cy="36639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244285</xdr:colOff>
      <xdr:row>28</xdr:row>
      <xdr:rowOff>83820</xdr:rowOff>
    </xdr:from>
    <xdr:to>
      <xdr:col>5</xdr:col>
      <xdr:colOff>8064</xdr:colOff>
      <xdr:row>28</xdr:row>
      <xdr:rowOff>83820</xdr:rowOff>
    </xdr:to>
    <xdr:cxnSp macro="_xll.PtreeEvent_ObjectClick">
      <xdr:nvCxnSpPr>
        <xdr:cNvPr id="120" name="PTObj_DBranchHLine_1_13">
          <a:extLst>
            <a:ext uri="{FF2B5EF4-FFF2-40B4-BE49-F238E27FC236}">
              <a16:creationId xmlns:a16="http://schemas.microsoft.com/office/drawing/2014/main" id="{5E35C0EB-22D9-4C19-BDF3-A59BCC0FCE60}"/>
            </a:ext>
          </a:extLst>
        </xdr:cNvPr>
        <xdr:cNvCxnSpPr/>
      </xdr:nvCxnSpPr>
      <xdr:spPr>
        <a:xfrm>
          <a:off x="5568760" y="5151120"/>
          <a:ext cx="187832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91885</xdr:colOff>
      <xdr:row>26</xdr:row>
      <xdr:rowOff>70803</xdr:rowOff>
    </xdr:from>
    <xdr:to>
      <xdr:col>4</xdr:col>
      <xdr:colOff>244285</xdr:colOff>
      <xdr:row>28</xdr:row>
      <xdr:rowOff>83820</xdr:rowOff>
    </xdr:to>
    <xdr:cxnSp macro="_xll.PtreeEvent_ObjectClick">
      <xdr:nvCxnSpPr>
        <xdr:cNvPr id="119" name="PTObj_DBranchDLine_1_13">
          <a:extLst>
            <a:ext uri="{FF2B5EF4-FFF2-40B4-BE49-F238E27FC236}">
              <a16:creationId xmlns:a16="http://schemas.microsoft.com/office/drawing/2014/main" id="{2F44C0E5-87CB-46AD-AF53-012757FC971A}"/>
            </a:ext>
          </a:extLst>
        </xdr:cNvPr>
        <xdr:cNvCxnSpPr/>
      </xdr:nvCxnSpPr>
      <xdr:spPr>
        <a:xfrm>
          <a:off x="5416360" y="4776153"/>
          <a:ext cx="152400" cy="374967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244285</xdr:colOff>
      <xdr:row>24</xdr:row>
      <xdr:rowOff>71120</xdr:rowOff>
    </xdr:from>
    <xdr:to>
      <xdr:col>5</xdr:col>
      <xdr:colOff>6477</xdr:colOff>
      <xdr:row>24</xdr:row>
      <xdr:rowOff>71120</xdr:rowOff>
    </xdr:to>
    <xdr:cxnSp macro="_xll.PtreeEvent_ObjectClick">
      <xdr:nvCxnSpPr>
        <xdr:cNvPr id="116" name="PTObj_DBranchHLine_1_12">
          <a:extLst>
            <a:ext uri="{FF2B5EF4-FFF2-40B4-BE49-F238E27FC236}">
              <a16:creationId xmlns:a16="http://schemas.microsoft.com/office/drawing/2014/main" id="{F1463201-3387-4A0C-8329-023FDAC6AC31}"/>
            </a:ext>
          </a:extLst>
        </xdr:cNvPr>
        <xdr:cNvCxnSpPr/>
      </xdr:nvCxnSpPr>
      <xdr:spPr>
        <a:xfrm>
          <a:off x="5568760" y="4414520"/>
          <a:ext cx="18767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91885</xdr:colOff>
      <xdr:row>24</xdr:row>
      <xdr:rowOff>71120</xdr:rowOff>
    </xdr:from>
    <xdr:to>
      <xdr:col>4</xdr:col>
      <xdr:colOff>244285</xdr:colOff>
      <xdr:row>26</xdr:row>
      <xdr:rowOff>70803</xdr:rowOff>
    </xdr:to>
    <xdr:cxnSp macro="_xll.PtreeEvent_ObjectClick">
      <xdr:nvCxnSpPr>
        <xdr:cNvPr id="115" name="PTObj_DBranchDLine_1_12">
          <a:extLst>
            <a:ext uri="{FF2B5EF4-FFF2-40B4-BE49-F238E27FC236}">
              <a16:creationId xmlns:a16="http://schemas.microsoft.com/office/drawing/2014/main" id="{1F7F9136-405E-4691-947A-F05DB91F3176}"/>
            </a:ext>
          </a:extLst>
        </xdr:cNvPr>
        <xdr:cNvCxnSpPr/>
      </xdr:nvCxnSpPr>
      <xdr:spPr>
        <a:xfrm flipV="1">
          <a:off x="5416360" y="4414520"/>
          <a:ext cx="152400" cy="36163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244285</xdr:colOff>
      <xdr:row>26</xdr:row>
      <xdr:rowOff>77470</xdr:rowOff>
    </xdr:from>
    <xdr:to>
      <xdr:col>4</xdr:col>
      <xdr:colOff>6477</xdr:colOff>
      <xdr:row>26</xdr:row>
      <xdr:rowOff>77470</xdr:rowOff>
    </xdr:to>
    <xdr:cxnSp macro="_xll.PtreeEvent_ObjectClick">
      <xdr:nvCxnSpPr>
        <xdr:cNvPr id="112" name="PTObj_DBranchHLine_1_11">
          <a:extLst>
            <a:ext uri="{FF2B5EF4-FFF2-40B4-BE49-F238E27FC236}">
              <a16:creationId xmlns:a16="http://schemas.microsoft.com/office/drawing/2014/main" id="{0122465C-BC3C-42C3-8D36-DBB93969B188}"/>
            </a:ext>
          </a:extLst>
        </xdr:cNvPr>
        <xdr:cNvCxnSpPr/>
      </xdr:nvCxnSpPr>
      <xdr:spPr>
        <a:xfrm>
          <a:off x="3949510" y="4782820"/>
          <a:ext cx="13814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91885</xdr:colOff>
      <xdr:row>22</xdr:row>
      <xdr:rowOff>61278</xdr:rowOff>
    </xdr:from>
    <xdr:to>
      <xdr:col>3</xdr:col>
      <xdr:colOff>244285</xdr:colOff>
      <xdr:row>26</xdr:row>
      <xdr:rowOff>77470</xdr:rowOff>
    </xdr:to>
    <xdr:cxnSp macro="_xll.PtreeEvent_ObjectClick">
      <xdr:nvCxnSpPr>
        <xdr:cNvPr id="111" name="PTObj_DBranchDLine_1_11">
          <a:extLst>
            <a:ext uri="{FF2B5EF4-FFF2-40B4-BE49-F238E27FC236}">
              <a16:creationId xmlns:a16="http://schemas.microsoft.com/office/drawing/2014/main" id="{1C9AC341-2E7F-44AF-AC04-C463AC734E9A}"/>
            </a:ext>
          </a:extLst>
        </xdr:cNvPr>
        <xdr:cNvCxnSpPr/>
      </xdr:nvCxnSpPr>
      <xdr:spPr>
        <a:xfrm>
          <a:off x="3797110" y="4042728"/>
          <a:ext cx="152400" cy="74009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237935</xdr:colOff>
      <xdr:row>22</xdr:row>
      <xdr:rowOff>64770</xdr:rowOff>
    </xdr:from>
    <xdr:to>
      <xdr:col>3</xdr:col>
      <xdr:colOff>6477</xdr:colOff>
      <xdr:row>22</xdr:row>
      <xdr:rowOff>64770</xdr:rowOff>
    </xdr:to>
    <xdr:cxnSp macro="_xll.PtreeEvent_ObjectClick">
      <xdr:nvCxnSpPr>
        <xdr:cNvPr id="98" name="PTObj_DBranchHLine_1_9">
          <a:extLst>
            <a:ext uri="{FF2B5EF4-FFF2-40B4-BE49-F238E27FC236}">
              <a16:creationId xmlns:a16="http://schemas.microsoft.com/office/drawing/2014/main" id="{825E9B59-A5C2-4BAD-A267-D041E2EAFEAE}"/>
            </a:ext>
          </a:extLst>
        </xdr:cNvPr>
        <xdr:cNvCxnSpPr/>
      </xdr:nvCxnSpPr>
      <xdr:spPr>
        <a:xfrm>
          <a:off x="2504885" y="4046220"/>
          <a:ext cx="120681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85535</xdr:colOff>
      <xdr:row>16</xdr:row>
      <xdr:rowOff>46990</xdr:rowOff>
    </xdr:from>
    <xdr:to>
      <xdr:col>2</xdr:col>
      <xdr:colOff>237935</xdr:colOff>
      <xdr:row>22</xdr:row>
      <xdr:rowOff>64770</xdr:rowOff>
    </xdr:to>
    <xdr:cxnSp macro="_xll.PtreeEvent_ObjectClick">
      <xdr:nvCxnSpPr>
        <xdr:cNvPr id="97" name="PTObj_DBranchDLine_1_9">
          <a:extLst>
            <a:ext uri="{FF2B5EF4-FFF2-40B4-BE49-F238E27FC236}">
              <a16:creationId xmlns:a16="http://schemas.microsoft.com/office/drawing/2014/main" id="{E8EA4413-AFC9-441B-AEF7-958F6E01C880}"/>
            </a:ext>
          </a:extLst>
        </xdr:cNvPr>
        <xdr:cNvCxnSpPr/>
      </xdr:nvCxnSpPr>
      <xdr:spPr>
        <a:xfrm>
          <a:off x="2352485" y="3304540"/>
          <a:ext cx="152400" cy="741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247459</xdr:colOff>
      <xdr:row>14</xdr:row>
      <xdr:rowOff>45720</xdr:rowOff>
    </xdr:from>
    <xdr:to>
      <xdr:col>5</xdr:col>
      <xdr:colOff>127</xdr:colOff>
      <xdr:row>14</xdr:row>
      <xdr:rowOff>45720</xdr:rowOff>
    </xdr:to>
    <xdr:cxnSp macro="_xll.PtreeEvent_ObjectClick">
      <xdr:nvCxnSpPr>
        <xdr:cNvPr id="71" name="PTObj_DBranchHLine_1_8">
          <a:extLst>
            <a:ext uri="{FF2B5EF4-FFF2-40B4-BE49-F238E27FC236}">
              <a16:creationId xmlns:a16="http://schemas.microsoft.com/office/drawing/2014/main" id="{1B1BE630-8689-4F22-9B18-BBED244E847D}"/>
            </a:ext>
          </a:extLst>
        </xdr:cNvPr>
        <xdr:cNvCxnSpPr/>
      </xdr:nvCxnSpPr>
      <xdr:spPr>
        <a:xfrm>
          <a:off x="10162984" y="2941320"/>
          <a:ext cx="185769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95059</xdr:colOff>
      <xdr:row>12</xdr:row>
      <xdr:rowOff>32703</xdr:rowOff>
    </xdr:from>
    <xdr:to>
      <xdr:col>4</xdr:col>
      <xdr:colOff>247459</xdr:colOff>
      <xdr:row>14</xdr:row>
      <xdr:rowOff>45720</xdr:rowOff>
    </xdr:to>
    <xdr:cxnSp macro="_xll.PtreeEvent_ObjectClick">
      <xdr:nvCxnSpPr>
        <xdr:cNvPr id="70" name="PTObj_DBranchDLine_1_8">
          <a:extLst>
            <a:ext uri="{FF2B5EF4-FFF2-40B4-BE49-F238E27FC236}">
              <a16:creationId xmlns:a16="http://schemas.microsoft.com/office/drawing/2014/main" id="{80A4A2E8-B331-4BAE-851F-E4AF3B791851}"/>
            </a:ext>
          </a:extLst>
        </xdr:cNvPr>
        <xdr:cNvCxnSpPr/>
      </xdr:nvCxnSpPr>
      <xdr:spPr>
        <a:xfrm>
          <a:off x="10010584" y="2566353"/>
          <a:ext cx="152400" cy="374967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247459</xdr:colOff>
      <xdr:row>10</xdr:row>
      <xdr:rowOff>33020</xdr:rowOff>
    </xdr:from>
    <xdr:to>
      <xdr:col>5</xdr:col>
      <xdr:colOff>1715</xdr:colOff>
      <xdr:row>10</xdr:row>
      <xdr:rowOff>33020</xdr:rowOff>
    </xdr:to>
    <xdr:cxnSp macro="_xll.PtreeEvent_ObjectClick">
      <xdr:nvCxnSpPr>
        <xdr:cNvPr id="67" name="PTObj_DBranchHLine_1_7">
          <a:extLst>
            <a:ext uri="{FF2B5EF4-FFF2-40B4-BE49-F238E27FC236}">
              <a16:creationId xmlns:a16="http://schemas.microsoft.com/office/drawing/2014/main" id="{C1EBAA21-2D6A-405F-8B89-FB1305589DDB}"/>
            </a:ext>
          </a:extLst>
        </xdr:cNvPr>
        <xdr:cNvCxnSpPr/>
      </xdr:nvCxnSpPr>
      <xdr:spPr>
        <a:xfrm>
          <a:off x="10162984" y="2204720"/>
          <a:ext cx="185928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95059</xdr:colOff>
      <xdr:row>10</xdr:row>
      <xdr:rowOff>33020</xdr:rowOff>
    </xdr:from>
    <xdr:to>
      <xdr:col>4</xdr:col>
      <xdr:colOff>247459</xdr:colOff>
      <xdr:row>12</xdr:row>
      <xdr:rowOff>32703</xdr:rowOff>
    </xdr:to>
    <xdr:cxnSp macro="_xll.PtreeEvent_ObjectClick">
      <xdr:nvCxnSpPr>
        <xdr:cNvPr id="66" name="PTObj_DBranchDLine_1_7">
          <a:extLst>
            <a:ext uri="{FF2B5EF4-FFF2-40B4-BE49-F238E27FC236}">
              <a16:creationId xmlns:a16="http://schemas.microsoft.com/office/drawing/2014/main" id="{C208BB2F-CAA1-46D6-9337-64993F80A6A6}"/>
            </a:ext>
          </a:extLst>
        </xdr:cNvPr>
        <xdr:cNvCxnSpPr/>
      </xdr:nvCxnSpPr>
      <xdr:spPr>
        <a:xfrm flipV="1">
          <a:off x="10010584" y="2204720"/>
          <a:ext cx="152400" cy="36163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244284</xdr:colOff>
      <xdr:row>12</xdr:row>
      <xdr:rowOff>39370</xdr:rowOff>
    </xdr:from>
    <xdr:to>
      <xdr:col>4</xdr:col>
      <xdr:colOff>9652</xdr:colOff>
      <xdr:row>12</xdr:row>
      <xdr:rowOff>39370</xdr:rowOff>
    </xdr:to>
    <xdr:cxnSp macro="_xll.PtreeEvent_ObjectClick">
      <xdr:nvCxnSpPr>
        <xdr:cNvPr id="63" name="PTObj_DBranchHLine_1_6">
          <a:extLst>
            <a:ext uri="{FF2B5EF4-FFF2-40B4-BE49-F238E27FC236}">
              <a16:creationId xmlns:a16="http://schemas.microsoft.com/office/drawing/2014/main" id="{8F327C6D-F1D1-4EF2-A9D2-E6A55FBEC923}"/>
            </a:ext>
          </a:extLst>
        </xdr:cNvPr>
        <xdr:cNvCxnSpPr/>
      </xdr:nvCxnSpPr>
      <xdr:spPr>
        <a:xfrm>
          <a:off x="8540559" y="2573020"/>
          <a:ext cx="129889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91884</xdr:colOff>
      <xdr:row>8</xdr:row>
      <xdr:rowOff>23178</xdr:rowOff>
    </xdr:from>
    <xdr:to>
      <xdr:col>3</xdr:col>
      <xdr:colOff>244284</xdr:colOff>
      <xdr:row>12</xdr:row>
      <xdr:rowOff>39370</xdr:rowOff>
    </xdr:to>
    <xdr:cxnSp macro="_xll.PtreeEvent_ObjectClick">
      <xdr:nvCxnSpPr>
        <xdr:cNvPr id="62" name="PTObj_DBranchDLine_1_6">
          <a:extLst>
            <a:ext uri="{FF2B5EF4-FFF2-40B4-BE49-F238E27FC236}">
              <a16:creationId xmlns:a16="http://schemas.microsoft.com/office/drawing/2014/main" id="{69CEFDDF-E590-4EC6-B570-0296130DA2ED}"/>
            </a:ext>
          </a:extLst>
        </xdr:cNvPr>
        <xdr:cNvCxnSpPr/>
      </xdr:nvCxnSpPr>
      <xdr:spPr>
        <a:xfrm>
          <a:off x="8388159" y="1832928"/>
          <a:ext cx="152400" cy="74009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244284</xdr:colOff>
      <xdr:row>6</xdr:row>
      <xdr:rowOff>20320</xdr:rowOff>
    </xdr:from>
    <xdr:to>
      <xdr:col>5</xdr:col>
      <xdr:colOff>8064</xdr:colOff>
      <xdr:row>6</xdr:row>
      <xdr:rowOff>20320</xdr:rowOff>
    </xdr:to>
    <xdr:cxnSp macro="_xll.PtreeEvent_ObjectClick">
      <xdr:nvCxnSpPr>
        <xdr:cNvPr id="59" name="PTObj_DBranchHLine_1_5">
          <a:extLst>
            <a:ext uri="{FF2B5EF4-FFF2-40B4-BE49-F238E27FC236}">
              <a16:creationId xmlns:a16="http://schemas.microsoft.com/office/drawing/2014/main" id="{C82F213F-1A8C-4297-AD4D-7990E92FDFE7}"/>
            </a:ext>
          </a:extLst>
        </xdr:cNvPr>
        <xdr:cNvCxnSpPr/>
      </xdr:nvCxnSpPr>
      <xdr:spPr>
        <a:xfrm>
          <a:off x="10074084" y="1468120"/>
          <a:ext cx="18497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91884</xdr:colOff>
      <xdr:row>4</xdr:row>
      <xdr:rowOff>10477</xdr:rowOff>
    </xdr:from>
    <xdr:to>
      <xdr:col>4</xdr:col>
      <xdr:colOff>244284</xdr:colOff>
      <xdr:row>6</xdr:row>
      <xdr:rowOff>20320</xdr:rowOff>
    </xdr:to>
    <xdr:cxnSp macro="_xll.PtreeEvent_ObjectClick">
      <xdr:nvCxnSpPr>
        <xdr:cNvPr id="58" name="PTObj_DBranchDLine_1_5">
          <a:extLst>
            <a:ext uri="{FF2B5EF4-FFF2-40B4-BE49-F238E27FC236}">
              <a16:creationId xmlns:a16="http://schemas.microsoft.com/office/drawing/2014/main" id="{B51A734E-8FC3-4C6C-AE1F-196DACAC1B8F}"/>
            </a:ext>
          </a:extLst>
        </xdr:cNvPr>
        <xdr:cNvCxnSpPr/>
      </xdr:nvCxnSpPr>
      <xdr:spPr>
        <a:xfrm>
          <a:off x="9921684" y="1096327"/>
          <a:ext cx="152400" cy="37179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244284</xdr:colOff>
      <xdr:row>2</xdr:row>
      <xdr:rowOff>7620</xdr:rowOff>
    </xdr:from>
    <xdr:to>
      <xdr:col>5</xdr:col>
      <xdr:colOff>8064</xdr:colOff>
      <xdr:row>2</xdr:row>
      <xdr:rowOff>7620</xdr:rowOff>
    </xdr:to>
    <xdr:cxnSp macro="_xll.PtreeEvent_ObjectClick">
      <xdr:nvCxnSpPr>
        <xdr:cNvPr id="55" name="PTObj_DBranchHLine_1_4">
          <a:extLst>
            <a:ext uri="{FF2B5EF4-FFF2-40B4-BE49-F238E27FC236}">
              <a16:creationId xmlns:a16="http://schemas.microsoft.com/office/drawing/2014/main" id="{81974015-6BEB-455A-BD59-3310F797FD12}"/>
            </a:ext>
          </a:extLst>
        </xdr:cNvPr>
        <xdr:cNvCxnSpPr/>
      </xdr:nvCxnSpPr>
      <xdr:spPr>
        <a:xfrm>
          <a:off x="10074084" y="731520"/>
          <a:ext cx="18497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91884</xdr:colOff>
      <xdr:row>2</xdr:row>
      <xdr:rowOff>7620</xdr:rowOff>
    </xdr:from>
    <xdr:to>
      <xdr:col>4</xdr:col>
      <xdr:colOff>244284</xdr:colOff>
      <xdr:row>4</xdr:row>
      <xdr:rowOff>10477</xdr:rowOff>
    </xdr:to>
    <xdr:cxnSp macro="_xll.PtreeEvent_ObjectClick">
      <xdr:nvCxnSpPr>
        <xdr:cNvPr id="54" name="PTObj_DBranchDLine_1_4">
          <a:extLst>
            <a:ext uri="{FF2B5EF4-FFF2-40B4-BE49-F238E27FC236}">
              <a16:creationId xmlns:a16="http://schemas.microsoft.com/office/drawing/2014/main" id="{5A6AE894-DFD9-4972-A05B-180F6C3BC9AE}"/>
            </a:ext>
          </a:extLst>
        </xdr:cNvPr>
        <xdr:cNvCxnSpPr/>
      </xdr:nvCxnSpPr>
      <xdr:spPr>
        <a:xfrm flipV="1">
          <a:off x="9921684" y="731520"/>
          <a:ext cx="152400" cy="364807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244284</xdr:colOff>
      <xdr:row>4</xdr:row>
      <xdr:rowOff>13970</xdr:rowOff>
    </xdr:from>
    <xdr:to>
      <xdr:col>4</xdr:col>
      <xdr:colOff>6477</xdr:colOff>
      <xdr:row>4</xdr:row>
      <xdr:rowOff>13970</xdr:rowOff>
    </xdr:to>
    <xdr:cxnSp macro="_xll.PtreeEvent_ObjectClick">
      <xdr:nvCxnSpPr>
        <xdr:cNvPr id="43" name="PTObj_DBranchHLine_1_3">
          <a:extLst>
            <a:ext uri="{FF2B5EF4-FFF2-40B4-BE49-F238E27FC236}">
              <a16:creationId xmlns:a16="http://schemas.microsoft.com/office/drawing/2014/main" id="{FC7262C0-B6CA-4CF7-A020-F47B42CFBE1A}"/>
            </a:ext>
          </a:extLst>
        </xdr:cNvPr>
        <xdr:cNvCxnSpPr/>
      </xdr:nvCxnSpPr>
      <xdr:spPr>
        <a:xfrm>
          <a:off x="8540559" y="1099820"/>
          <a:ext cx="122904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91884</xdr:colOff>
      <xdr:row>4</xdr:row>
      <xdr:rowOff>13970</xdr:rowOff>
    </xdr:from>
    <xdr:to>
      <xdr:col>3</xdr:col>
      <xdr:colOff>244284</xdr:colOff>
      <xdr:row>8</xdr:row>
      <xdr:rowOff>23178</xdr:rowOff>
    </xdr:to>
    <xdr:cxnSp macro="_xll.PtreeEvent_ObjectClick">
      <xdr:nvCxnSpPr>
        <xdr:cNvPr id="42" name="PTObj_DBranchDLine_1_3">
          <a:extLst>
            <a:ext uri="{FF2B5EF4-FFF2-40B4-BE49-F238E27FC236}">
              <a16:creationId xmlns:a16="http://schemas.microsoft.com/office/drawing/2014/main" id="{EDC9D606-1EBF-41AE-B692-833D3027EFDF}"/>
            </a:ext>
          </a:extLst>
        </xdr:cNvPr>
        <xdr:cNvCxnSpPr/>
      </xdr:nvCxnSpPr>
      <xdr:spPr>
        <a:xfrm flipV="1">
          <a:off x="8388159" y="1099820"/>
          <a:ext cx="152400" cy="73310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236347</xdr:colOff>
      <xdr:row>8</xdr:row>
      <xdr:rowOff>26670</xdr:rowOff>
    </xdr:from>
    <xdr:to>
      <xdr:col>3</xdr:col>
      <xdr:colOff>6477</xdr:colOff>
      <xdr:row>8</xdr:row>
      <xdr:rowOff>26670</xdr:rowOff>
    </xdr:to>
    <xdr:cxnSp macro="_xll.PtreeEvent_ObjectClick">
      <xdr:nvCxnSpPr>
        <xdr:cNvPr id="27" name="PTObj_DBranchHLine_1_2">
          <a:extLst>
            <a:ext uri="{FF2B5EF4-FFF2-40B4-BE49-F238E27FC236}">
              <a16:creationId xmlns:a16="http://schemas.microsoft.com/office/drawing/2014/main" id="{289126E0-ECB8-43BA-B331-0CF2B5F55D2F}"/>
            </a:ext>
          </a:extLst>
        </xdr:cNvPr>
        <xdr:cNvCxnSpPr/>
      </xdr:nvCxnSpPr>
      <xdr:spPr>
        <a:xfrm>
          <a:off x="2503297" y="1836420"/>
          <a:ext cx="5799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83947</xdr:colOff>
      <xdr:row>8</xdr:row>
      <xdr:rowOff>26670</xdr:rowOff>
    </xdr:from>
    <xdr:to>
      <xdr:col>2</xdr:col>
      <xdr:colOff>236347</xdr:colOff>
      <xdr:row>16</xdr:row>
      <xdr:rowOff>48578</xdr:rowOff>
    </xdr:to>
    <xdr:cxnSp macro="_xll.PtreeEvent_ObjectClick">
      <xdr:nvCxnSpPr>
        <xdr:cNvPr id="26" name="PTObj_DBranchDLine_1_2">
          <a:extLst>
            <a:ext uri="{FF2B5EF4-FFF2-40B4-BE49-F238E27FC236}">
              <a16:creationId xmlns:a16="http://schemas.microsoft.com/office/drawing/2014/main" id="{FC14E417-C6D1-42FA-8E09-B4C7D3F1495C}"/>
            </a:ext>
          </a:extLst>
        </xdr:cNvPr>
        <xdr:cNvCxnSpPr/>
      </xdr:nvCxnSpPr>
      <xdr:spPr>
        <a:xfrm flipV="1">
          <a:off x="2350897" y="1836420"/>
          <a:ext cx="152400" cy="146970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16</xdr:row>
      <xdr:rowOff>52070</xdr:rowOff>
    </xdr:from>
    <xdr:to>
      <xdr:col>2</xdr:col>
      <xdr:colOff>127</xdr:colOff>
      <xdr:row>16</xdr:row>
      <xdr:rowOff>52070</xdr:rowOff>
    </xdr:to>
    <xdr:cxnSp macro="_xll.PtreeEvent_ObjectClick">
      <xdr:nvCxnSpPr>
        <xdr:cNvPr id="19" name="PTObj_DBranchHLine_1_1">
          <a:extLst>
            <a:ext uri="{FF2B5EF4-FFF2-40B4-BE49-F238E27FC236}">
              <a16:creationId xmlns:a16="http://schemas.microsoft.com/office/drawing/2014/main" id="{27E66D56-B5DB-4209-B6C4-52AD5B8202EC}"/>
            </a:ext>
          </a:extLst>
        </xdr:cNvPr>
        <xdr:cNvCxnSpPr/>
      </xdr:nvCxnSpPr>
      <xdr:spPr>
        <a:xfrm>
          <a:off x="1143000" y="3309620"/>
          <a:ext cx="43827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127</xdr:colOff>
      <xdr:row>15</xdr:row>
      <xdr:rowOff>140970</xdr:rowOff>
    </xdr:from>
    <xdr:to>
      <xdr:col>2</xdr:col>
      <xdr:colOff>181102</xdr:colOff>
      <xdr:row>16</xdr:row>
      <xdr:rowOff>140970</xdr:rowOff>
    </xdr:to>
    <xdr:sp macro="_xll.PtreeEvent_ObjectClick" textlink="">
      <xdr:nvSpPr>
        <xdr:cNvPr id="18" name="PTObj_DNode_1_1">
          <a:extLst>
            <a:ext uri="{FF2B5EF4-FFF2-40B4-BE49-F238E27FC236}">
              <a16:creationId xmlns:a16="http://schemas.microsoft.com/office/drawing/2014/main" id="{3C92BACA-4389-4403-A67C-8F601702D74F}"/>
            </a:ext>
          </a:extLst>
        </xdr:cNvPr>
        <xdr:cNvSpPr/>
      </xdr:nvSpPr>
      <xdr:spPr>
        <a:xfrm>
          <a:off x="1581277" y="321754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215900</xdr:colOff>
      <xdr:row>15</xdr:row>
      <xdr:rowOff>142732</xdr:rowOff>
    </xdr:from>
    <xdr:ext cx="704775" cy="180627"/>
    <xdr:sp macro="_xll.PtreeEvent_ObjectClick" textlink="">
      <xdr:nvSpPr>
        <xdr:cNvPr id="24" name="PTObj_DBranchName_1_1">
          <a:extLst>
            <a:ext uri="{FF2B5EF4-FFF2-40B4-BE49-F238E27FC236}">
              <a16:creationId xmlns:a16="http://schemas.microsoft.com/office/drawing/2014/main" id="{A5C68BBB-C714-42E2-8D7E-96AD22B3A10E}"/>
            </a:ext>
          </a:extLst>
        </xdr:cNvPr>
        <xdr:cNvSpPr txBox="1"/>
      </xdr:nvSpPr>
      <xdr:spPr>
        <a:xfrm>
          <a:off x="1177925" y="2857357"/>
          <a:ext cx="70477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Purchase Ticket</a:t>
          </a:r>
        </a:p>
      </xdr:txBody>
    </xdr:sp>
    <xdr:clientData/>
  </xdr:oneCellAnchor>
  <xdr:twoCellAnchor editAs="oneCell">
    <xdr:from>
      <xdr:col>3</xdr:col>
      <xdr:colOff>3302</xdr:colOff>
      <xdr:row>7</xdr:row>
      <xdr:rowOff>115570</xdr:rowOff>
    </xdr:from>
    <xdr:to>
      <xdr:col>3</xdr:col>
      <xdr:colOff>187452</xdr:colOff>
      <xdr:row>8</xdr:row>
      <xdr:rowOff>125095</xdr:rowOff>
    </xdr:to>
    <xdr:sp macro="_xll.PtreeEvent_ObjectClick" textlink="">
      <xdr:nvSpPr>
        <xdr:cNvPr id="25" name="PTObj_DNode_1_2">
          <a:extLst>
            <a:ext uri="{FF2B5EF4-FFF2-40B4-BE49-F238E27FC236}">
              <a16:creationId xmlns:a16="http://schemas.microsoft.com/office/drawing/2014/main" id="{C5146284-CF9C-4479-BB44-BD2A197AB55E}"/>
            </a:ext>
          </a:extLst>
        </xdr:cNvPr>
        <xdr:cNvSpPr/>
      </xdr:nvSpPr>
      <xdr:spPr>
        <a:xfrm>
          <a:off x="8299577" y="174434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274447</xdr:colOff>
      <xdr:row>7</xdr:row>
      <xdr:rowOff>117332</xdr:rowOff>
    </xdr:from>
    <xdr:ext cx="800284" cy="180627"/>
    <xdr:sp macro="_xll.PtreeEvent_ObjectClick" textlink="">
      <xdr:nvSpPr>
        <xdr:cNvPr id="40" name="PTObj_DBranchName_1_2">
          <a:extLst>
            <a:ext uri="{FF2B5EF4-FFF2-40B4-BE49-F238E27FC236}">
              <a16:creationId xmlns:a16="http://schemas.microsoft.com/office/drawing/2014/main" id="{F5783673-21C7-4DD0-8D3D-B555AC330E5B}"/>
            </a:ext>
          </a:extLst>
        </xdr:cNvPr>
        <xdr:cNvSpPr txBox="1"/>
      </xdr:nvSpPr>
      <xdr:spPr>
        <a:xfrm>
          <a:off x="2541397" y="1746107"/>
          <a:ext cx="8002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Buy now - July 1st</a:t>
          </a:r>
        </a:p>
      </xdr:txBody>
    </xdr:sp>
    <xdr:clientData/>
  </xdr:oneCellAnchor>
  <xdr:twoCellAnchor editAs="oneCell">
    <xdr:from>
      <xdr:col>4</xdr:col>
      <xdr:colOff>3302</xdr:colOff>
      <xdr:row>3</xdr:row>
      <xdr:rowOff>102870</xdr:rowOff>
    </xdr:from>
    <xdr:to>
      <xdr:col>4</xdr:col>
      <xdr:colOff>187452</xdr:colOff>
      <xdr:row>4</xdr:row>
      <xdr:rowOff>106045</xdr:rowOff>
    </xdr:to>
    <xdr:sp macro="_xll.PtreeEvent_ObjectClick" textlink="">
      <xdr:nvSpPr>
        <xdr:cNvPr id="41" name="PTObj_DNode_1_3">
          <a:extLst>
            <a:ext uri="{FF2B5EF4-FFF2-40B4-BE49-F238E27FC236}">
              <a16:creationId xmlns:a16="http://schemas.microsoft.com/office/drawing/2014/main" id="{0211EDCE-EE8B-4197-9361-5E782EE4B6A6}"/>
            </a:ext>
          </a:extLst>
        </xdr:cNvPr>
        <xdr:cNvSpPr/>
      </xdr:nvSpPr>
      <xdr:spPr>
        <a:xfrm>
          <a:off x="9766427" y="10077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282384</xdr:colOff>
      <xdr:row>3</xdr:row>
      <xdr:rowOff>107807</xdr:rowOff>
    </xdr:from>
    <xdr:ext cx="700768" cy="180627"/>
    <xdr:sp macro="_xll.PtreeEvent_ObjectClick" textlink="">
      <xdr:nvSpPr>
        <xdr:cNvPr id="52" name="PTObj_DBranchName_1_3">
          <a:extLst>
            <a:ext uri="{FF2B5EF4-FFF2-40B4-BE49-F238E27FC236}">
              <a16:creationId xmlns:a16="http://schemas.microsoft.com/office/drawing/2014/main" id="{E96E3C45-1C66-4034-A5D4-B580098044DB}"/>
            </a:ext>
          </a:extLst>
        </xdr:cNvPr>
        <xdr:cNvSpPr txBox="1"/>
      </xdr:nvSpPr>
      <xdr:spPr>
        <a:xfrm>
          <a:off x="8578659" y="1012682"/>
          <a:ext cx="70076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One-way Ticket</a:t>
          </a:r>
        </a:p>
      </xdr:txBody>
    </xdr:sp>
    <xdr:clientData/>
  </xdr:oneCellAnchor>
  <xdr:twoCellAnchor editAs="oneCell">
    <xdr:from>
      <xdr:col>5</xdr:col>
      <xdr:colOff>3302</xdr:colOff>
      <xdr:row>1</xdr:row>
      <xdr:rowOff>99695</xdr:rowOff>
    </xdr:from>
    <xdr:to>
      <xdr:col>5</xdr:col>
      <xdr:colOff>190627</xdr:colOff>
      <xdr:row>2</xdr:row>
      <xdr:rowOff>102870</xdr:rowOff>
    </xdr:to>
    <xdr:sp macro="_xll.PtreeEvent_ObjectClick" textlink="">
      <xdr:nvSpPr>
        <xdr:cNvPr id="53" name="PTObj_DNode_1_4">
          <a:extLst>
            <a:ext uri="{FF2B5EF4-FFF2-40B4-BE49-F238E27FC236}">
              <a16:creationId xmlns:a16="http://schemas.microsoft.com/office/drawing/2014/main" id="{94E5A355-70E9-404A-A45B-4EBBAFF123FB}"/>
            </a:ext>
          </a:extLst>
        </xdr:cNvPr>
        <xdr:cNvSpPr/>
      </xdr:nvSpPr>
      <xdr:spPr>
        <a:xfrm rot="-5400000">
          <a:off x="11922252" y="639445"/>
          <a:ext cx="18097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282384</xdr:colOff>
      <xdr:row>1</xdr:row>
      <xdr:rowOff>98282</xdr:rowOff>
    </xdr:from>
    <xdr:ext cx="792491" cy="180627"/>
    <xdr:sp macro="_xll.PtreeEvent_ObjectClick" textlink="">
      <xdr:nvSpPr>
        <xdr:cNvPr id="56" name="PTObj_DBranchName_1_4">
          <a:extLst>
            <a:ext uri="{FF2B5EF4-FFF2-40B4-BE49-F238E27FC236}">
              <a16:creationId xmlns:a16="http://schemas.microsoft.com/office/drawing/2014/main" id="{A2153C6A-4520-4E97-BBC9-1D264553AB37}"/>
            </a:ext>
          </a:extLst>
        </xdr:cNvPr>
        <xdr:cNvSpPr txBox="1"/>
      </xdr:nvSpPr>
      <xdr:spPr>
        <a:xfrm>
          <a:off x="10112184" y="641207"/>
          <a:ext cx="79249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Get Sister's Ticket</a:t>
          </a:r>
        </a:p>
      </xdr:txBody>
    </xdr:sp>
    <xdr:clientData/>
  </xdr:oneCellAnchor>
  <xdr:twoCellAnchor editAs="oneCell">
    <xdr:from>
      <xdr:col>5</xdr:col>
      <xdr:colOff>3302</xdr:colOff>
      <xdr:row>5</xdr:row>
      <xdr:rowOff>109220</xdr:rowOff>
    </xdr:from>
    <xdr:to>
      <xdr:col>5</xdr:col>
      <xdr:colOff>190627</xdr:colOff>
      <xdr:row>6</xdr:row>
      <xdr:rowOff>106045</xdr:rowOff>
    </xdr:to>
    <xdr:sp macro="_xll.PtreeEvent_ObjectClick" textlink="">
      <xdr:nvSpPr>
        <xdr:cNvPr id="57" name="PTObj_DNode_1_5">
          <a:extLst>
            <a:ext uri="{FF2B5EF4-FFF2-40B4-BE49-F238E27FC236}">
              <a16:creationId xmlns:a16="http://schemas.microsoft.com/office/drawing/2014/main" id="{05D2A848-3F4C-4393-860A-4CCEC6F11E41}"/>
            </a:ext>
          </a:extLst>
        </xdr:cNvPr>
        <xdr:cNvSpPr/>
      </xdr:nvSpPr>
      <xdr:spPr>
        <a:xfrm rot="-5400000">
          <a:off x="11922252" y="1372870"/>
          <a:ext cx="18097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276034</xdr:colOff>
      <xdr:row>5</xdr:row>
      <xdr:rowOff>107807</xdr:rowOff>
    </xdr:from>
    <xdr:ext cx="860941" cy="180627"/>
    <xdr:sp macro="_xll.PtreeEvent_ObjectClick" textlink="">
      <xdr:nvSpPr>
        <xdr:cNvPr id="60" name="PTObj_DBranchName_1_5">
          <a:extLst>
            <a:ext uri="{FF2B5EF4-FFF2-40B4-BE49-F238E27FC236}">
              <a16:creationId xmlns:a16="http://schemas.microsoft.com/office/drawing/2014/main" id="{8FD6BDD4-0DE9-4F99-88B4-B780E2486E79}"/>
            </a:ext>
          </a:extLst>
        </xdr:cNvPr>
        <xdr:cNvSpPr txBox="1"/>
      </xdr:nvSpPr>
      <xdr:spPr>
        <a:xfrm>
          <a:off x="5600509" y="1374632"/>
          <a:ext cx="86094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Don't get her ticket</a:t>
          </a:r>
        </a:p>
      </xdr:txBody>
    </xdr:sp>
    <xdr:clientData/>
  </xdr:oneCellAnchor>
  <xdr:twoCellAnchor editAs="oneCell">
    <xdr:from>
      <xdr:col>4</xdr:col>
      <xdr:colOff>6477</xdr:colOff>
      <xdr:row>11</xdr:row>
      <xdr:rowOff>128270</xdr:rowOff>
    </xdr:from>
    <xdr:to>
      <xdr:col>4</xdr:col>
      <xdr:colOff>190627</xdr:colOff>
      <xdr:row>12</xdr:row>
      <xdr:rowOff>131445</xdr:rowOff>
    </xdr:to>
    <xdr:sp macro="_xll.PtreeEvent_ObjectClick" textlink="">
      <xdr:nvSpPr>
        <xdr:cNvPr id="61" name="PTObj_DNode_1_6">
          <a:extLst>
            <a:ext uri="{FF2B5EF4-FFF2-40B4-BE49-F238E27FC236}">
              <a16:creationId xmlns:a16="http://schemas.microsoft.com/office/drawing/2014/main" id="{91DF6422-A65A-4591-8434-49893C364867}"/>
            </a:ext>
          </a:extLst>
        </xdr:cNvPr>
        <xdr:cNvSpPr/>
      </xdr:nvSpPr>
      <xdr:spPr>
        <a:xfrm>
          <a:off x="9836277" y="24809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282384</xdr:colOff>
      <xdr:row>11</xdr:row>
      <xdr:rowOff>126857</xdr:rowOff>
    </xdr:from>
    <xdr:ext cx="784576" cy="180627"/>
    <xdr:sp macro="_xll.PtreeEvent_ObjectClick" textlink="">
      <xdr:nvSpPr>
        <xdr:cNvPr id="64" name="PTObj_DBranchName_1_6">
          <a:extLst>
            <a:ext uri="{FF2B5EF4-FFF2-40B4-BE49-F238E27FC236}">
              <a16:creationId xmlns:a16="http://schemas.microsoft.com/office/drawing/2014/main" id="{D44E9A2B-D7E2-4E6B-BD32-AE210390B6F8}"/>
            </a:ext>
          </a:extLst>
        </xdr:cNvPr>
        <xdr:cNvSpPr txBox="1"/>
      </xdr:nvSpPr>
      <xdr:spPr>
        <a:xfrm>
          <a:off x="8578659" y="2479532"/>
          <a:ext cx="78457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Round-trip Ticket</a:t>
          </a:r>
        </a:p>
      </xdr:txBody>
    </xdr:sp>
    <xdr:clientData/>
  </xdr:oneCellAnchor>
  <xdr:twoCellAnchor editAs="oneCell">
    <xdr:from>
      <xdr:col>5</xdr:col>
      <xdr:colOff>1715</xdr:colOff>
      <xdr:row>9</xdr:row>
      <xdr:rowOff>123507</xdr:rowOff>
    </xdr:from>
    <xdr:to>
      <xdr:col>5</xdr:col>
      <xdr:colOff>182690</xdr:colOff>
      <xdr:row>10</xdr:row>
      <xdr:rowOff>126682</xdr:rowOff>
    </xdr:to>
    <xdr:sp macro="_xll.PtreeEvent_ObjectClick" textlink="">
      <xdr:nvSpPr>
        <xdr:cNvPr id="65" name="PTObj_DNode_1_7">
          <a:extLst>
            <a:ext uri="{FF2B5EF4-FFF2-40B4-BE49-F238E27FC236}">
              <a16:creationId xmlns:a16="http://schemas.microsoft.com/office/drawing/2014/main" id="{BB98BBD7-0F0B-4238-981A-D65873D1A08A}"/>
            </a:ext>
          </a:extLst>
        </xdr:cNvPr>
        <xdr:cNvSpPr/>
      </xdr:nvSpPr>
      <xdr:spPr>
        <a:xfrm rot="-5400000">
          <a:off x="12020677" y="2115820"/>
          <a:ext cx="180975" cy="1778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285559</xdr:colOff>
      <xdr:row>9</xdr:row>
      <xdr:rowOff>126857</xdr:rowOff>
    </xdr:from>
    <xdr:ext cx="792492" cy="180627"/>
    <xdr:sp macro="_xll.PtreeEvent_ObjectClick" textlink="">
      <xdr:nvSpPr>
        <xdr:cNvPr id="68" name="PTObj_DBranchName_1_7">
          <a:extLst>
            <a:ext uri="{FF2B5EF4-FFF2-40B4-BE49-F238E27FC236}">
              <a16:creationId xmlns:a16="http://schemas.microsoft.com/office/drawing/2014/main" id="{DA40672B-449C-49AA-AD77-4C18802EBE0E}"/>
            </a:ext>
          </a:extLst>
        </xdr:cNvPr>
        <xdr:cNvSpPr txBox="1"/>
      </xdr:nvSpPr>
      <xdr:spPr>
        <a:xfrm>
          <a:off x="10201084" y="2117582"/>
          <a:ext cx="7924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Get Sister's Ticket</a:t>
          </a:r>
        </a:p>
      </xdr:txBody>
    </xdr:sp>
    <xdr:clientData/>
  </xdr:oneCellAnchor>
  <xdr:twoCellAnchor editAs="oneCell">
    <xdr:from>
      <xdr:col>4</xdr:col>
      <xdr:colOff>2101977</xdr:colOff>
      <xdr:row>13</xdr:row>
      <xdr:rowOff>137795</xdr:rowOff>
    </xdr:from>
    <xdr:to>
      <xdr:col>5</xdr:col>
      <xdr:colOff>171577</xdr:colOff>
      <xdr:row>14</xdr:row>
      <xdr:rowOff>140970</xdr:rowOff>
    </xdr:to>
    <xdr:sp macro="_xll.PtreeEvent_ObjectClick" textlink="">
      <xdr:nvSpPr>
        <xdr:cNvPr id="69" name="PTObj_DNode_1_8">
          <a:extLst>
            <a:ext uri="{FF2B5EF4-FFF2-40B4-BE49-F238E27FC236}">
              <a16:creationId xmlns:a16="http://schemas.microsoft.com/office/drawing/2014/main" id="{2B18A12E-9283-4983-ADC3-9C4CA2BF7341}"/>
            </a:ext>
          </a:extLst>
        </xdr:cNvPr>
        <xdr:cNvSpPr/>
      </xdr:nvSpPr>
      <xdr:spPr>
        <a:xfrm rot="-5400000">
          <a:off x="12020677" y="2849245"/>
          <a:ext cx="18097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285559</xdr:colOff>
      <xdr:row>13</xdr:row>
      <xdr:rowOff>136382</xdr:rowOff>
    </xdr:from>
    <xdr:ext cx="860940" cy="180627"/>
    <xdr:sp macro="_xll.PtreeEvent_ObjectClick" textlink="">
      <xdr:nvSpPr>
        <xdr:cNvPr id="72" name="PTObj_DBranchName_1_8">
          <a:extLst>
            <a:ext uri="{FF2B5EF4-FFF2-40B4-BE49-F238E27FC236}">
              <a16:creationId xmlns:a16="http://schemas.microsoft.com/office/drawing/2014/main" id="{D3D0D24E-2640-442A-87FB-85F0EBE77A89}"/>
            </a:ext>
          </a:extLst>
        </xdr:cNvPr>
        <xdr:cNvSpPr txBox="1"/>
      </xdr:nvSpPr>
      <xdr:spPr>
        <a:xfrm>
          <a:off x="5610034" y="2851007"/>
          <a:ext cx="86094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Don't get her ticket</a:t>
          </a:r>
        </a:p>
      </xdr:txBody>
    </xdr:sp>
    <xdr:clientData/>
  </xdr:oneCellAnchor>
  <xdr:twoCellAnchor editAs="oneCell">
    <xdr:from>
      <xdr:col>3</xdr:col>
      <xdr:colOff>3302</xdr:colOff>
      <xdr:row>21</xdr:row>
      <xdr:rowOff>153670</xdr:rowOff>
    </xdr:from>
    <xdr:to>
      <xdr:col>3</xdr:col>
      <xdr:colOff>187452</xdr:colOff>
      <xdr:row>22</xdr:row>
      <xdr:rowOff>160020</xdr:rowOff>
    </xdr:to>
    <xdr:sp macro="_xll.PtreeEvent_ObjectClick" textlink="">
      <xdr:nvSpPr>
        <xdr:cNvPr id="96" name="PTObj_DNode_1_9">
          <a:extLst>
            <a:ext uri="{FF2B5EF4-FFF2-40B4-BE49-F238E27FC236}">
              <a16:creationId xmlns:a16="http://schemas.microsoft.com/office/drawing/2014/main" id="{BB4061DF-10FF-49B0-95F4-84FBD247AED4}"/>
            </a:ext>
          </a:extLst>
        </xdr:cNvPr>
        <xdr:cNvSpPr/>
      </xdr:nvSpPr>
      <xdr:spPr>
        <a:xfrm>
          <a:off x="3708527" y="39541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279210</xdr:colOff>
      <xdr:row>21</xdr:row>
      <xdr:rowOff>155432</xdr:rowOff>
    </xdr:from>
    <xdr:ext cx="695191" cy="180627"/>
    <xdr:sp macro="_xll.PtreeEvent_ObjectClick" textlink="">
      <xdr:nvSpPr>
        <xdr:cNvPr id="99" name="PTObj_DBranchName_1_9">
          <a:extLst>
            <a:ext uri="{FF2B5EF4-FFF2-40B4-BE49-F238E27FC236}">
              <a16:creationId xmlns:a16="http://schemas.microsoft.com/office/drawing/2014/main" id="{75EF9D10-8895-4F2D-99C5-955445E50634}"/>
            </a:ext>
          </a:extLst>
        </xdr:cNvPr>
        <xdr:cNvSpPr txBox="1"/>
      </xdr:nvSpPr>
      <xdr:spPr>
        <a:xfrm>
          <a:off x="2546160" y="4317857"/>
          <a:ext cx="69519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Buy Later (Aug)</a:t>
          </a:r>
        </a:p>
      </xdr:txBody>
    </xdr:sp>
    <xdr:clientData/>
  </xdr:oneCellAnchor>
  <xdr:twoCellAnchor editAs="oneCell">
    <xdr:from>
      <xdr:col>4</xdr:col>
      <xdr:colOff>3302</xdr:colOff>
      <xdr:row>25</xdr:row>
      <xdr:rowOff>166370</xdr:rowOff>
    </xdr:from>
    <xdr:to>
      <xdr:col>4</xdr:col>
      <xdr:colOff>187452</xdr:colOff>
      <xdr:row>26</xdr:row>
      <xdr:rowOff>169545</xdr:rowOff>
    </xdr:to>
    <xdr:sp macro="_xll.PtreeEvent_ObjectClick" textlink="">
      <xdr:nvSpPr>
        <xdr:cNvPr id="110" name="PTObj_DNode_1_11">
          <a:extLst>
            <a:ext uri="{FF2B5EF4-FFF2-40B4-BE49-F238E27FC236}">
              <a16:creationId xmlns:a16="http://schemas.microsoft.com/office/drawing/2014/main" id="{37893A60-0298-457F-BED0-5251059F195D}"/>
            </a:ext>
          </a:extLst>
        </xdr:cNvPr>
        <xdr:cNvSpPr/>
      </xdr:nvSpPr>
      <xdr:spPr>
        <a:xfrm>
          <a:off x="5327777" y="469074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279210</xdr:colOff>
      <xdr:row>25</xdr:row>
      <xdr:rowOff>164957</xdr:rowOff>
    </xdr:from>
    <xdr:ext cx="860941" cy="180627"/>
    <xdr:sp macro="_xll.PtreeEvent_ObjectClick" textlink="">
      <xdr:nvSpPr>
        <xdr:cNvPr id="113" name="PTObj_DBranchName_1_11">
          <a:extLst>
            <a:ext uri="{FF2B5EF4-FFF2-40B4-BE49-F238E27FC236}">
              <a16:creationId xmlns:a16="http://schemas.microsoft.com/office/drawing/2014/main" id="{3C3898B1-E8EC-4B5D-BAA7-C137B3CF4B4D}"/>
            </a:ext>
          </a:extLst>
        </xdr:cNvPr>
        <xdr:cNvSpPr txBox="1"/>
      </xdr:nvSpPr>
      <xdr:spPr>
        <a:xfrm>
          <a:off x="3984435" y="5051282"/>
          <a:ext cx="86094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Don't get her ticket</a:t>
          </a:r>
        </a:p>
      </xdr:txBody>
    </xdr:sp>
    <xdr:clientData/>
  </xdr:oneCellAnchor>
  <xdr:twoCellAnchor editAs="oneCell">
    <xdr:from>
      <xdr:col>5</xdr:col>
      <xdr:colOff>8065</xdr:colOff>
      <xdr:row>23</xdr:row>
      <xdr:rowOff>161607</xdr:rowOff>
    </xdr:from>
    <xdr:to>
      <xdr:col>5</xdr:col>
      <xdr:colOff>182690</xdr:colOff>
      <xdr:row>24</xdr:row>
      <xdr:rowOff>164782</xdr:rowOff>
    </xdr:to>
    <xdr:sp macro="_xll.PtreeEvent_ObjectClick" textlink="">
      <xdr:nvSpPr>
        <xdr:cNvPr id="114" name="PTObj_DNode_1_12">
          <a:extLst>
            <a:ext uri="{FF2B5EF4-FFF2-40B4-BE49-F238E27FC236}">
              <a16:creationId xmlns:a16="http://schemas.microsoft.com/office/drawing/2014/main" id="{02D3F2F1-E6FB-47BE-9706-BE42636F655B}"/>
            </a:ext>
          </a:extLst>
        </xdr:cNvPr>
        <xdr:cNvSpPr/>
      </xdr:nvSpPr>
      <xdr:spPr>
        <a:xfrm rot="-5400000">
          <a:off x="7445502" y="4325620"/>
          <a:ext cx="180975" cy="1778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282385</xdr:colOff>
      <xdr:row>23</xdr:row>
      <xdr:rowOff>164957</xdr:rowOff>
    </xdr:from>
    <xdr:ext cx="700768" cy="180627"/>
    <xdr:sp macro="_xll.PtreeEvent_ObjectClick" textlink="">
      <xdr:nvSpPr>
        <xdr:cNvPr id="117" name="PTObj_DBranchName_1_12">
          <a:extLst>
            <a:ext uri="{FF2B5EF4-FFF2-40B4-BE49-F238E27FC236}">
              <a16:creationId xmlns:a16="http://schemas.microsoft.com/office/drawing/2014/main" id="{0DC456C3-B736-48F0-B41C-3F0498F131CB}"/>
            </a:ext>
          </a:extLst>
        </xdr:cNvPr>
        <xdr:cNvSpPr txBox="1"/>
      </xdr:nvSpPr>
      <xdr:spPr>
        <a:xfrm>
          <a:off x="5606860" y="4327382"/>
          <a:ext cx="70076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One-way Ticket</a:t>
          </a:r>
        </a:p>
      </xdr:txBody>
    </xdr:sp>
    <xdr:clientData/>
  </xdr:oneCellAnchor>
  <xdr:twoCellAnchor editAs="oneCell">
    <xdr:from>
      <xdr:col>5</xdr:col>
      <xdr:colOff>3302</xdr:colOff>
      <xdr:row>27</xdr:row>
      <xdr:rowOff>175895</xdr:rowOff>
    </xdr:from>
    <xdr:to>
      <xdr:col>5</xdr:col>
      <xdr:colOff>190627</xdr:colOff>
      <xdr:row>29</xdr:row>
      <xdr:rowOff>1270</xdr:rowOff>
    </xdr:to>
    <xdr:sp macro="_xll.PtreeEvent_ObjectClick" textlink="">
      <xdr:nvSpPr>
        <xdr:cNvPr id="118" name="PTObj_DNode_1_13">
          <a:extLst>
            <a:ext uri="{FF2B5EF4-FFF2-40B4-BE49-F238E27FC236}">
              <a16:creationId xmlns:a16="http://schemas.microsoft.com/office/drawing/2014/main" id="{811590D6-7A03-4775-A972-FD7BBCFC0FBA}"/>
            </a:ext>
          </a:extLst>
        </xdr:cNvPr>
        <xdr:cNvSpPr/>
      </xdr:nvSpPr>
      <xdr:spPr>
        <a:xfrm rot="-5400000">
          <a:off x="7445502" y="5059045"/>
          <a:ext cx="18097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282385</xdr:colOff>
      <xdr:row>27</xdr:row>
      <xdr:rowOff>174482</xdr:rowOff>
    </xdr:from>
    <xdr:ext cx="778225" cy="180627"/>
    <xdr:sp macro="_xll.PtreeEvent_ObjectClick" textlink="">
      <xdr:nvSpPr>
        <xdr:cNvPr id="121" name="PTObj_DBranchName_1_13">
          <a:extLst>
            <a:ext uri="{FF2B5EF4-FFF2-40B4-BE49-F238E27FC236}">
              <a16:creationId xmlns:a16="http://schemas.microsoft.com/office/drawing/2014/main" id="{D2F0E74C-615D-4573-A731-0A70A331F518}"/>
            </a:ext>
          </a:extLst>
        </xdr:cNvPr>
        <xdr:cNvSpPr txBox="1"/>
      </xdr:nvSpPr>
      <xdr:spPr>
        <a:xfrm>
          <a:off x="5606860" y="5060807"/>
          <a:ext cx="7782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Round-trip Ticket</a:t>
          </a:r>
        </a:p>
      </xdr:txBody>
    </xdr:sp>
    <xdr:clientData/>
  </xdr:oneCellAnchor>
  <xdr:twoCellAnchor editAs="oneCell">
    <xdr:from>
      <xdr:col>4</xdr:col>
      <xdr:colOff>3302</xdr:colOff>
      <xdr:row>19</xdr:row>
      <xdr:rowOff>147320</xdr:rowOff>
    </xdr:from>
    <xdr:to>
      <xdr:col>4</xdr:col>
      <xdr:colOff>187452</xdr:colOff>
      <xdr:row>20</xdr:row>
      <xdr:rowOff>150494</xdr:rowOff>
    </xdr:to>
    <xdr:sp macro="_xll.PtreeEvent_ObjectClick" textlink="">
      <xdr:nvSpPr>
        <xdr:cNvPr id="122" name="PTObj_DNode_1_10">
          <a:extLst>
            <a:ext uri="{FF2B5EF4-FFF2-40B4-BE49-F238E27FC236}">
              <a16:creationId xmlns:a16="http://schemas.microsoft.com/office/drawing/2014/main" id="{3DDD5BF3-3AC1-42A4-AB92-CCD7946CF7B3}"/>
            </a:ext>
          </a:extLst>
        </xdr:cNvPr>
        <xdr:cNvSpPr/>
      </xdr:nvSpPr>
      <xdr:spPr>
        <a:xfrm>
          <a:off x="5327777" y="358584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279210</xdr:colOff>
      <xdr:row>19</xdr:row>
      <xdr:rowOff>145907</xdr:rowOff>
    </xdr:from>
    <xdr:ext cx="795667" cy="180627"/>
    <xdr:sp macro="_xll.PtreeEvent_ObjectClick" textlink="">
      <xdr:nvSpPr>
        <xdr:cNvPr id="125" name="PTObj_DBranchName_1_10">
          <a:extLst>
            <a:ext uri="{FF2B5EF4-FFF2-40B4-BE49-F238E27FC236}">
              <a16:creationId xmlns:a16="http://schemas.microsoft.com/office/drawing/2014/main" id="{4B58A147-0E4D-4D0F-9570-D7F4ED2C17BA}"/>
            </a:ext>
          </a:extLst>
        </xdr:cNvPr>
        <xdr:cNvSpPr txBox="1"/>
      </xdr:nvSpPr>
      <xdr:spPr>
        <a:xfrm>
          <a:off x="3984435" y="3946382"/>
          <a:ext cx="79566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Get Sister's Ticket</a:t>
          </a:r>
        </a:p>
      </xdr:txBody>
    </xdr:sp>
    <xdr:clientData/>
  </xdr:oneCellAnchor>
  <xdr:twoCellAnchor editAs="oneCell">
    <xdr:from>
      <xdr:col>5</xdr:col>
      <xdr:colOff>3302</xdr:colOff>
      <xdr:row>17</xdr:row>
      <xdr:rowOff>147320</xdr:rowOff>
    </xdr:from>
    <xdr:to>
      <xdr:col>5</xdr:col>
      <xdr:colOff>190627</xdr:colOff>
      <xdr:row>18</xdr:row>
      <xdr:rowOff>144146</xdr:rowOff>
    </xdr:to>
    <xdr:sp macro="_xll.PtreeEvent_ObjectClick" textlink="">
      <xdr:nvSpPr>
        <xdr:cNvPr id="126" name="PTObj_DNode_1_14">
          <a:extLst>
            <a:ext uri="{FF2B5EF4-FFF2-40B4-BE49-F238E27FC236}">
              <a16:creationId xmlns:a16="http://schemas.microsoft.com/office/drawing/2014/main" id="{43DC31B3-FBA7-4EBF-BF19-D88DD04F6C0B}"/>
            </a:ext>
          </a:extLst>
        </xdr:cNvPr>
        <xdr:cNvSpPr/>
      </xdr:nvSpPr>
      <xdr:spPr>
        <a:xfrm rot="-5400000">
          <a:off x="7445502" y="3582670"/>
          <a:ext cx="18097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276035</xdr:colOff>
      <xdr:row>17</xdr:row>
      <xdr:rowOff>145907</xdr:rowOff>
    </xdr:from>
    <xdr:ext cx="700769" cy="180627"/>
    <xdr:sp macro="_xll.PtreeEvent_ObjectClick" textlink="">
      <xdr:nvSpPr>
        <xdr:cNvPr id="129" name="PTObj_DBranchName_1_14">
          <a:extLst>
            <a:ext uri="{FF2B5EF4-FFF2-40B4-BE49-F238E27FC236}">
              <a16:creationId xmlns:a16="http://schemas.microsoft.com/office/drawing/2014/main" id="{69168E14-336E-4800-A01F-C24B05C559CF}"/>
            </a:ext>
          </a:extLst>
        </xdr:cNvPr>
        <xdr:cNvSpPr txBox="1"/>
      </xdr:nvSpPr>
      <xdr:spPr>
        <a:xfrm>
          <a:off x="5600510" y="3584432"/>
          <a:ext cx="70076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One-way Ticket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47F0-D861-4892-B066-8B5AE7E2F340}">
  <dimension ref="B2:F30"/>
  <sheetViews>
    <sheetView tabSelected="1" zoomScale="85" zoomScaleNormal="85" workbookViewId="0">
      <selection activeCell="G27" sqref="G27"/>
    </sheetView>
  </sheetViews>
  <sheetFormatPr defaultRowHeight="14.45"/>
  <cols>
    <col min="1" max="1" width="13.85546875" customWidth="1"/>
    <col min="2" max="2" width="19.140625" customWidth="1"/>
    <col min="3" max="3" width="21.85546875" customWidth="1"/>
    <col min="4" max="4" width="24.140625" customWidth="1"/>
    <col min="5" max="6" width="30.28515625" customWidth="1"/>
  </cols>
  <sheetData>
    <row r="2" spans="2:6" ht="14.45" customHeight="1">
      <c r="E2" s="10">
        <v>0.3</v>
      </c>
      <c r="F2" s="4">
        <f>_xll.PTreeNodeProbability(treeCalc_1!$F$2,4)</f>
        <v>0</v>
      </c>
    </row>
    <row r="3" spans="2:6" ht="14.45" customHeight="1">
      <c r="E3" s="5">
        <v>350</v>
      </c>
      <c r="F3" s="3">
        <f>_xll.PTreeNodeValue(treeCalc_1!$F$2,4)</f>
        <v>350</v>
      </c>
    </row>
    <row r="4" spans="2:6" ht="14.45" customHeight="1">
      <c r="D4" s="8" t="b">
        <f>_xll.PTreeNodeDecision(treeCalc_1!$F$2,3)</f>
        <v>0</v>
      </c>
      <c r="E4" s="11" t="s">
        <v>0</v>
      </c>
    </row>
    <row r="5" spans="2:6" ht="14.45" customHeight="1">
      <c r="D5" s="5"/>
      <c r="E5" s="9">
        <f>_xll.PTreeNodeValue(treeCalc_1!$F$2,3)</f>
        <v>595</v>
      </c>
    </row>
    <row r="6" spans="2:6" ht="14.45" customHeight="1">
      <c r="E6" s="10">
        <f>1-E2</f>
        <v>0.7</v>
      </c>
      <c r="F6" s="4">
        <f>_xll.PTreeNodeProbability(treeCalc_1!$F$2,5)</f>
        <v>0</v>
      </c>
    </row>
    <row r="7" spans="2:6" ht="14.45" customHeight="1">
      <c r="E7" s="5">
        <f>E3*2</f>
        <v>700</v>
      </c>
      <c r="F7" s="3">
        <f>_xll.PTreeNodeValue(treeCalc_1!$F$2,5)</f>
        <v>700</v>
      </c>
    </row>
    <row r="8" spans="2:6" ht="14.45" customHeight="1">
      <c r="C8" s="8" t="b">
        <f>_xll.PTreeNodeDecision(treeCalc_1!$F$2,2)</f>
        <v>1</v>
      </c>
      <c r="D8" s="6" t="s">
        <v>1</v>
      </c>
    </row>
    <row r="9" spans="2:6" ht="14.45" customHeight="1">
      <c r="C9" s="5">
        <v>0</v>
      </c>
      <c r="D9" s="7">
        <f>_xll.PTreeNodeValue(treeCalc_1!$F$2,2)</f>
        <v>576</v>
      </c>
    </row>
    <row r="10" spans="2:6" ht="14.45" customHeight="1">
      <c r="E10" s="10">
        <v>0.3</v>
      </c>
      <c r="F10" s="4">
        <f>_xll.PTreeNodeProbability(treeCalc_1!$F$2,7)</f>
        <v>0.3</v>
      </c>
    </row>
    <row r="11" spans="2:6" ht="14.45" customHeight="1">
      <c r="E11" s="5">
        <f>(E15/2)+50</f>
        <v>380</v>
      </c>
      <c r="F11" s="3">
        <f>_xll.PTreeNodeValue(treeCalc_1!$F$2,7)</f>
        <v>380</v>
      </c>
    </row>
    <row r="12" spans="2:6" ht="14.45" customHeight="1">
      <c r="D12" s="8" t="b">
        <f>_xll.PTreeNodeDecision(treeCalc_1!$F$2,6)</f>
        <v>1</v>
      </c>
      <c r="E12" s="11" t="s">
        <v>0</v>
      </c>
    </row>
    <row r="13" spans="2:6" ht="14.45" customHeight="1">
      <c r="D13" s="5"/>
      <c r="E13" s="9">
        <f>_xll.PTreeNodeValue(treeCalc_1!$F$2,6)</f>
        <v>576</v>
      </c>
    </row>
    <row r="14" spans="2:6" ht="14.45" customHeight="1">
      <c r="E14" s="10">
        <f>1-E10</f>
        <v>0.7</v>
      </c>
      <c r="F14" s="4">
        <f>_xll.PTreeNodeProbability(treeCalc_1!$F$2,8)</f>
        <v>0.7</v>
      </c>
    </row>
    <row r="15" spans="2:6" ht="14.45" customHeight="1">
      <c r="E15" s="5">
        <v>660</v>
      </c>
      <c r="F15" s="3">
        <f>_xll.PTreeNodeValue(treeCalc_1!$F$2,8)</f>
        <v>660</v>
      </c>
    </row>
    <row r="16" spans="2:6" ht="14.45" customHeight="1">
      <c r="B16" s="5"/>
      <c r="C16" s="6" t="s">
        <v>1</v>
      </c>
    </row>
    <row r="17" spans="2:6" ht="14.45" customHeight="1">
      <c r="B17" s="5"/>
      <c r="C17" s="7">
        <f>_xll.PTreeNodeValue(treeCalc_1!$F$2,1)</f>
        <v>576</v>
      </c>
    </row>
    <row r="18" spans="2:6" ht="14.45" customHeight="1">
      <c r="E18" s="8" t="b">
        <f>_xll.PTreeNodeDecision(treeCalc_1!$F$2,14)</f>
        <v>1</v>
      </c>
      <c r="F18" s="4">
        <f>_xll.PTreeNodeProbability(treeCalc_1!$F$2,14)</f>
        <v>0</v>
      </c>
    </row>
    <row r="19" spans="2:6" ht="14.45" customHeight="1">
      <c r="E19" s="5">
        <v>370</v>
      </c>
      <c r="F19" s="3">
        <f>_xll.PTreeNodeValue(treeCalc_1!$F$2,14)</f>
        <v>370</v>
      </c>
    </row>
    <row r="20" spans="2:6" ht="14.45" customHeight="1">
      <c r="D20" s="12">
        <v>0.3</v>
      </c>
      <c r="E20" s="6" t="s">
        <v>1</v>
      </c>
    </row>
    <row r="21" spans="2:6" ht="14.45" customHeight="1">
      <c r="D21" s="5">
        <v>0</v>
      </c>
      <c r="E21" s="7">
        <f>_xll.PTreeNodeValue(treeCalc_1!$F$2,10)</f>
        <v>370</v>
      </c>
    </row>
    <row r="22" spans="2:6" ht="14.45" customHeight="1">
      <c r="C22" s="8" t="b">
        <f>_xll.PTreeNodeDecision(treeCalc_1!$F$2,9)</f>
        <v>0</v>
      </c>
      <c r="D22" s="11" t="s">
        <v>0</v>
      </c>
    </row>
    <row r="23" spans="2:6" ht="14.45" customHeight="1">
      <c r="C23" s="5">
        <v>0</v>
      </c>
      <c r="D23" s="9">
        <f>_xll.PTreeNodeValue(treeCalc_1!$F$2,9)</f>
        <v>622</v>
      </c>
    </row>
    <row r="24" spans="2:6" ht="14.45" customHeight="1">
      <c r="E24" s="8" t="b">
        <f>_xll.PTreeNodeDecision(treeCalc_1!$F$2,12)</f>
        <v>0</v>
      </c>
      <c r="F24" s="4">
        <f>_xll.PTreeNodeProbability(treeCalc_1!$F$2,12)</f>
        <v>0</v>
      </c>
    </row>
    <row r="25" spans="2:6" ht="14.45" customHeight="1">
      <c r="E25" s="5">
        <f>370*2</f>
        <v>740</v>
      </c>
      <c r="F25" s="3">
        <f>_xll.PTreeNodeValue(treeCalc_1!$F$2,12)</f>
        <v>740</v>
      </c>
    </row>
    <row r="26" spans="2:6" ht="14.45" customHeight="1">
      <c r="D26" s="12">
        <f>1-D20</f>
        <v>0.7</v>
      </c>
      <c r="E26" s="6" t="s">
        <v>1</v>
      </c>
    </row>
    <row r="27" spans="2:6" ht="14.45" customHeight="1">
      <c r="D27" s="5"/>
      <c r="E27" s="7">
        <f>_xll.PTreeNodeValue(treeCalc_1!$F$2,11)</f>
        <v>730</v>
      </c>
    </row>
    <row r="28" spans="2:6" ht="14.45" customHeight="1">
      <c r="E28" s="8" t="b">
        <f>_xll.PTreeNodeDecision(treeCalc_1!$F$2,13)</f>
        <v>1</v>
      </c>
      <c r="F28" s="4">
        <f>_xll.PTreeNodeProbability(treeCalc_1!$F$2,13)</f>
        <v>0</v>
      </c>
    </row>
    <row r="29" spans="2:6" ht="14.45" customHeight="1">
      <c r="E29" s="5">
        <v>730</v>
      </c>
      <c r="F29" s="3">
        <f>_xll.PTreeNodeValue(treeCalc_1!$F$2,13)</f>
        <v>730</v>
      </c>
    </row>
    <row r="30" spans="2:6" ht="14.45" customHeight="1">
      <c r="D30" s="5"/>
      <c r="E3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9F75-D67F-4FB9-9EAC-AC10B25F3543}">
  <dimension ref="A1:P24"/>
  <sheetViews>
    <sheetView workbookViewId="0"/>
  </sheetViews>
  <sheetFormatPr defaultColWidth="15.5703125" defaultRowHeight="14.45"/>
  <cols>
    <col min="1" max="16384" width="15.5703125" style="2"/>
  </cols>
  <sheetData>
    <row r="1" spans="1:16">
      <c r="A1" s="2" t="s">
        <v>2</v>
      </c>
      <c r="B1" s="1" t="s">
        <v>3</v>
      </c>
      <c r="E1" s="2" t="s">
        <v>4</v>
      </c>
      <c r="F1" s="2">
        <v>3</v>
      </c>
      <c r="H1" s="2" t="s">
        <v>5</v>
      </c>
      <c r="I1" s="1" t="s">
        <v>6</v>
      </c>
      <c r="K1" s="2" t="s">
        <v>7</v>
      </c>
      <c r="L1" s="2">
        <v>100</v>
      </c>
    </row>
    <row r="2" spans="1:16">
      <c r="A2" s="2" t="s">
        <v>8</v>
      </c>
      <c r="B2" s="2" t="e">
        <f>Sheet1!#REF!</f>
        <v>#REF!</v>
      </c>
      <c r="E2" s="2" t="s">
        <v>9</v>
      </c>
      <c r="F2" s="2">
        <f>_xll.PTreeEvaluate5(B3,$L$11:$L$24,$J$11:$J$24,$K$11:$K$24,$N$11:$N$24,$G$11:$G$24,,L1)</f>
        <v>4659181</v>
      </c>
    </row>
    <row r="3" spans="1:16">
      <c r="A3" s="2" t="s">
        <v>10</v>
      </c>
      <c r="B3" s="2" t="s">
        <v>11</v>
      </c>
      <c r="E3" s="2" t="s">
        <v>12</v>
      </c>
      <c r="F3" s="1" t="s">
        <v>13</v>
      </c>
      <c r="H3" s="2" t="s">
        <v>14</v>
      </c>
      <c r="I3" s="2" t="s">
        <v>15</v>
      </c>
    </row>
    <row r="4" spans="1:16">
      <c r="A4" s="2" t="s">
        <v>16</v>
      </c>
      <c r="B4" s="2" t="s">
        <v>17</v>
      </c>
      <c r="E4" s="2" t="s">
        <v>18</v>
      </c>
      <c r="F4" s="1" t="s">
        <v>19</v>
      </c>
      <c r="H4" s="2" t="s">
        <v>20</v>
      </c>
      <c r="I4" s="1" t="s">
        <v>21</v>
      </c>
    </row>
    <row r="5" spans="1:16">
      <c r="A5" s="2" t="s">
        <v>22</v>
      </c>
      <c r="B5" s="2">
        <v>0</v>
      </c>
      <c r="E5" s="2" t="s">
        <v>23</v>
      </c>
      <c r="F5" s="1" t="s">
        <v>19</v>
      </c>
      <c r="H5" s="2" t="s">
        <v>24</v>
      </c>
      <c r="I5" s="2" t="s">
        <v>15</v>
      </c>
    </row>
    <row r="6" spans="1:16">
      <c r="A6" s="2" t="s">
        <v>25</v>
      </c>
      <c r="E6" s="2" t="s">
        <v>26</v>
      </c>
      <c r="F6" s="1" t="s">
        <v>13</v>
      </c>
      <c r="H6" s="2" t="s">
        <v>27</v>
      </c>
      <c r="I6" s="1" t="s">
        <v>21</v>
      </c>
    </row>
    <row r="7" spans="1:16">
      <c r="A7" s="2" t="s">
        <v>28</v>
      </c>
      <c r="E7" s="2" t="s">
        <v>29</v>
      </c>
      <c r="F7" s="1" t="s">
        <v>30</v>
      </c>
    </row>
    <row r="8" spans="1:16">
      <c r="A8" s="2" t="s">
        <v>31</v>
      </c>
      <c r="B8" s="2">
        <v>14</v>
      </c>
    </row>
    <row r="10" spans="1:16">
      <c r="A10" s="2" t="s">
        <v>32</v>
      </c>
      <c r="B10" s="2" t="s">
        <v>33</v>
      </c>
      <c r="C10" s="2" t="s">
        <v>34</v>
      </c>
      <c r="D10" s="2" t="s">
        <v>35</v>
      </c>
      <c r="E10" s="2" t="s">
        <v>36</v>
      </c>
      <c r="F10" s="2" t="s">
        <v>37</v>
      </c>
      <c r="G10" s="2" t="s">
        <v>38</v>
      </c>
      <c r="H10" s="2" t="s">
        <v>39</v>
      </c>
      <c r="I10" s="2" t="s">
        <v>40</v>
      </c>
      <c r="J10" s="2" t="s">
        <v>41</v>
      </c>
      <c r="K10" s="2" t="s">
        <v>42</v>
      </c>
      <c r="L10" s="2" t="s">
        <v>10</v>
      </c>
      <c r="M10" s="2" t="s">
        <v>43</v>
      </c>
      <c r="N10" s="2" t="s">
        <v>44</v>
      </c>
      <c r="O10" s="2" t="s">
        <v>45</v>
      </c>
      <c r="P10" s="2" t="s">
        <v>46</v>
      </c>
    </row>
    <row r="11" spans="1:16">
      <c r="A11" s="2">
        <f>Sheet1!$C$17</f>
        <v>576</v>
      </c>
      <c r="B11" s="2" t="str">
        <f>B1</f>
        <v>Purchase Ticket</v>
      </c>
      <c r="C11" s="2">
        <v>0</v>
      </c>
      <c r="I11" s="2" t="s">
        <v>47</v>
      </c>
      <c r="J11" s="2">
        <f>Sheet1!$B$17</f>
        <v>0</v>
      </c>
      <c r="K11" s="2">
        <f>Sheet1!$B$16</f>
        <v>0</v>
      </c>
      <c r="L11" s="2" t="s">
        <v>48</v>
      </c>
      <c r="M11" s="1" t="s">
        <v>49</v>
      </c>
      <c r="O11" s="2" t="str">
        <f>Sheet1!$C$16</f>
        <v>Decision</v>
      </c>
      <c r="P11" s="2" t="b">
        <v>0</v>
      </c>
    </row>
    <row r="12" spans="1:16">
      <c r="A12" s="2">
        <f>Sheet1!$D$9</f>
        <v>576</v>
      </c>
      <c r="B12" s="1" t="s">
        <v>50</v>
      </c>
      <c r="C12" s="2">
        <v>0</v>
      </c>
      <c r="I12" s="2" t="s">
        <v>47</v>
      </c>
      <c r="J12" s="2">
        <f>Sheet1!$C$9</f>
        <v>0</v>
      </c>
      <c r="L12" s="2" t="s">
        <v>51</v>
      </c>
      <c r="M12" s="1" t="s">
        <v>49</v>
      </c>
      <c r="O12" s="2" t="str">
        <f>Sheet1!$D$8</f>
        <v>Decision</v>
      </c>
      <c r="P12" s="2" t="b">
        <v>0</v>
      </c>
    </row>
    <row r="13" spans="1:16">
      <c r="A13" s="2">
        <f>Sheet1!$E$5</f>
        <v>595</v>
      </c>
      <c r="B13" s="1" t="s">
        <v>52</v>
      </c>
      <c r="C13" s="2">
        <v>0</v>
      </c>
      <c r="I13" s="2" t="s">
        <v>47</v>
      </c>
      <c r="J13" s="2">
        <f>Sheet1!$D$5</f>
        <v>0</v>
      </c>
      <c r="L13" s="2" t="s">
        <v>53</v>
      </c>
      <c r="M13" s="1" t="s">
        <v>49</v>
      </c>
      <c r="O13" s="2" t="str">
        <f>Sheet1!$E$4</f>
        <v>Chance</v>
      </c>
      <c r="P13" s="2" t="b">
        <v>0</v>
      </c>
    </row>
    <row r="14" spans="1:16">
      <c r="A14" s="2">
        <f>Sheet1!$F$3</f>
        <v>350</v>
      </c>
      <c r="B14" s="1" t="s">
        <v>54</v>
      </c>
      <c r="C14" s="2">
        <v>0</v>
      </c>
      <c r="H14" s="2" t="s">
        <v>47</v>
      </c>
      <c r="I14" s="2" t="s">
        <v>47</v>
      </c>
      <c r="J14" s="2">
        <f>Sheet1!$E$3</f>
        <v>350</v>
      </c>
      <c r="K14" s="2">
        <f>Sheet1!$E$2</f>
        <v>0.3</v>
      </c>
      <c r="L14" s="2" t="s">
        <v>55</v>
      </c>
      <c r="M14" s="1" t="s">
        <v>49</v>
      </c>
      <c r="P14" s="2" t="b">
        <v>0</v>
      </c>
    </row>
    <row r="15" spans="1:16">
      <c r="A15" s="2">
        <f>Sheet1!$F$7</f>
        <v>700</v>
      </c>
      <c r="B15" s="1" t="s">
        <v>56</v>
      </c>
      <c r="C15" s="2">
        <v>0</v>
      </c>
      <c r="H15" s="2" t="s">
        <v>47</v>
      </c>
      <c r="I15" s="2" t="s">
        <v>47</v>
      </c>
      <c r="J15" s="2">
        <f>Sheet1!$E$7</f>
        <v>700</v>
      </c>
      <c r="K15" s="2">
        <f>Sheet1!$E$6</f>
        <v>0.7</v>
      </c>
      <c r="L15" s="2" t="s">
        <v>55</v>
      </c>
      <c r="M15" s="1" t="s">
        <v>49</v>
      </c>
      <c r="P15" s="2" t="b">
        <v>0</v>
      </c>
    </row>
    <row r="16" spans="1:16">
      <c r="A16" s="2">
        <f>Sheet1!$E$13</f>
        <v>576</v>
      </c>
      <c r="B16" s="1" t="s">
        <v>57</v>
      </c>
      <c r="C16" s="2">
        <v>0</v>
      </c>
      <c r="I16" s="2" t="s">
        <v>47</v>
      </c>
      <c r="J16" s="2">
        <f>Sheet1!$D$13</f>
        <v>0</v>
      </c>
      <c r="L16" s="2" t="s">
        <v>58</v>
      </c>
      <c r="M16" s="1" t="s">
        <v>49</v>
      </c>
      <c r="O16" s="2" t="str">
        <f>Sheet1!$E$12</f>
        <v>Chance</v>
      </c>
      <c r="P16" s="2" t="b">
        <v>0</v>
      </c>
    </row>
    <row r="17" spans="1:16">
      <c r="A17" s="2">
        <f>Sheet1!$F$11</f>
        <v>380</v>
      </c>
      <c r="B17" s="1" t="s">
        <v>54</v>
      </c>
      <c r="C17" s="2">
        <v>0</v>
      </c>
      <c r="H17" s="2" t="s">
        <v>47</v>
      </c>
      <c r="I17" s="2" t="s">
        <v>47</v>
      </c>
      <c r="J17" s="2">
        <f>Sheet1!$E$11</f>
        <v>380</v>
      </c>
      <c r="K17" s="2">
        <f>Sheet1!$E$10</f>
        <v>0.3</v>
      </c>
      <c r="L17" s="2" t="s">
        <v>59</v>
      </c>
      <c r="M17" s="1" t="s">
        <v>49</v>
      </c>
      <c r="P17" s="2" t="b">
        <v>0</v>
      </c>
    </row>
    <row r="18" spans="1:16">
      <c r="A18" s="2">
        <f>Sheet1!$F$15</f>
        <v>660</v>
      </c>
      <c r="B18" s="1" t="s">
        <v>56</v>
      </c>
      <c r="C18" s="2">
        <v>0</v>
      </c>
      <c r="H18" s="2" t="s">
        <v>47</v>
      </c>
      <c r="I18" s="2" t="s">
        <v>47</v>
      </c>
      <c r="J18" s="2">
        <f>Sheet1!$E$15</f>
        <v>660</v>
      </c>
      <c r="K18" s="2">
        <f>Sheet1!$E$14</f>
        <v>0.7</v>
      </c>
      <c r="L18" s="2" t="s">
        <v>59</v>
      </c>
      <c r="M18" s="1" t="s">
        <v>49</v>
      </c>
      <c r="P18" s="2" t="b">
        <v>0</v>
      </c>
    </row>
    <row r="19" spans="1:16">
      <c r="A19" s="2">
        <f>Sheet1!$D$23</f>
        <v>622</v>
      </c>
      <c r="B19" s="1" t="s">
        <v>60</v>
      </c>
      <c r="C19" s="2">
        <v>0</v>
      </c>
      <c r="I19" s="2" t="s">
        <v>47</v>
      </c>
      <c r="J19" s="2">
        <f>Sheet1!$C$23</f>
        <v>0</v>
      </c>
      <c r="L19" s="2" t="s">
        <v>61</v>
      </c>
      <c r="M19" s="1" t="s">
        <v>49</v>
      </c>
      <c r="O19" s="2" t="str">
        <f>Sheet1!$D$22</f>
        <v>Chance</v>
      </c>
      <c r="P19" s="2" t="b">
        <v>0</v>
      </c>
    </row>
    <row r="20" spans="1:16">
      <c r="A20" s="2">
        <f>Sheet1!$E$21</f>
        <v>370</v>
      </c>
      <c r="B20" s="1" t="s">
        <v>54</v>
      </c>
      <c r="C20" s="2">
        <v>0</v>
      </c>
      <c r="I20" s="2" t="s">
        <v>47</v>
      </c>
      <c r="J20" s="2">
        <f>Sheet1!$D$21</f>
        <v>0</v>
      </c>
      <c r="K20" s="2">
        <f>Sheet1!$D$20</f>
        <v>0.3</v>
      </c>
      <c r="L20" s="2" t="s">
        <v>62</v>
      </c>
      <c r="M20" s="1" t="s">
        <v>49</v>
      </c>
      <c r="O20" s="2" t="str">
        <f>Sheet1!$E$20</f>
        <v>Decision</v>
      </c>
      <c r="P20" s="2" t="b">
        <v>0</v>
      </c>
    </row>
    <row r="21" spans="1:16">
      <c r="A21" s="2">
        <f>Sheet1!$E$27</f>
        <v>730</v>
      </c>
      <c r="B21" s="1" t="s">
        <v>56</v>
      </c>
      <c r="C21" s="2">
        <v>0</v>
      </c>
      <c r="I21" s="2" t="s">
        <v>47</v>
      </c>
      <c r="J21" s="2">
        <f>Sheet1!$D$27</f>
        <v>0</v>
      </c>
      <c r="K21" s="2">
        <f>Sheet1!$D$26</f>
        <v>0.7</v>
      </c>
      <c r="L21" s="2" t="s">
        <v>63</v>
      </c>
      <c r="M21" s="1" t="s">
        <v>49</v>
      </c>
      <c r="O21" s="2" t="str">
        <f>Sheet1!$E$26</f>
        <v>Decision</v>
      </c>
      <c r="P21" s="2" t="b">
        <v>0</v>
      </c>
    </row>
    <row r="22" spans="1:16">
      <c r="A22" s="2">
        <f>Sheet1!$F$25</f>
        <v>740</v>
      </c>
      <c r="B22" s="1" t="s">
        <v>52</v>
      </c>
      <c r="C22" s="2">
        <v>0</v>
      </c>
      <c r="H22" s="2" t="s">
        <v>47</v>
      </c>
      <c r="I22" s="2" t="s">
        <v>47</v>
      </c>
      <c r="J22" s="2">
        <f>Sheet1!$E$25</f>
        <v>740</v>
      </c>
      <c r="L22" s="2" t="s">
        <v>64</v>
      </c>
      <c r="M22" s="1" t="s">
        <v>49</v>
      </c>
      <c r="P22" s="2" t="b">
        <v>0</v>
      </c>
    </row>
    <row r="23" spans="1:16">
      <c r="A23" s="2">
        <f>Sheet1!$F$29</f>
        <v>730</v>
      </c>
      <c r="B23" s="1" t="s">
        <v>57</v>
      </c>
      <c r="C23" s="2">
        <v>0</v>
      </c>
      <c r="H23" s="2" t="s">
        <v>47</v>
      </c>
      <c r="I23" s="2" t="s">
        <v>47</v>
      </c>
      <c r="J23" s="2">
        <f>Sheet1!$E$29</f>
        <v>730</v>
      </c>
      <c r="L23" s="2" t="s">
        <v>64</v>
      </c>
      <c r="M23" s="1" t="s">
        <v>49</v>
      </c>
      <c r="P23" s="2" t="b">
        <v>0</v>
      </c>
    </row>
    <row r="24" spans="1:16">
      <c r="A24" s="2">
        <f>Sheet1!$F$19</f>
        <v>370</v>
      </c>
      <c r="B24" s="1" t="s">
        <v>52</v>
      </c>
      <c r="C24" s="2">
        <v>0</v>
      </c>
      <c r="H24" s="2" t="s">
        <v>47</v>
      </c>
      <c r="I24" s="2" t="s">
        <v>47</v>
      </c>
      <c r="J24" s="2">
        <f>Sheet1!$E$19</f>
        <v>370</v>
      </c>
      <c r="L24" s="2" t="s">
        <v>65</v>
      </c>
      <c r="M24" s="1" t="s">
        <v>49</v>
      </c>
      <c r="P24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Bryce Bowles</dc:creator>
  <cp:keywords/>
  <dc:description/>
  <cp:lastModifiedBy>Bryce E Bowles</cp:lastModifiedBy>
  <cp:revision/>
  <dcterms:created xsi:type="dcterms:W3CDTF">2021-03-17T15:11:20Z</dcterms:created>
  <dcterms:modified xsi:type="dcterms:W3CDTF">2022-01-07T19:37:01Z</dcterms:modified>
  <cp:category/>
  <cp:contentStatus/>
</cp:coreProperties>
</file>