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vcurams-my.sharepoint.com/personal/bowlesbe_vcu_edu/Documents/VCU/Courses/INFO_664_Business_Intelligence/Excel Project - Norton Engines/"/>
    </mc:Choice>
  </mc:AlternateContent>
  <xr:revisionPtr revIDLastSave="357" documentId="11_9FBE2A62B1E0F950DACBF934E25E00AC3ED8B707" xr6:coauthVersionLast="47" xr6:coauthVersionMax="47" xr10:uidLastSave="{1B557131-11CE-4A01-AF5C-E2F9FE5CD36A}"/>
  <bookViews>
    <workbookView xWindow="-26520" yWindow="4395" windowWidth="21600" windowHeight="11175" tabRatio="805" firstSheet="1" activeTab="1" xr2:uid="{00000000-000D-0000-FFFF-FFFF00000000}"/>
  </bookViews>
  <sheets>
    <sheet name="Problem" sheetId="18" r:id="rId1"/>
    <sheet name="Solution" sheetId="17" r:id="rId2"/>
    <sheet name="Answer Report 2" sheetId="22" r:id="rId3"/>
    <sheet name="Sensitivity Report 2" sheetId="23" r:id="rId4"/>
    <sheet name="Limits Report 2" sheetId="24" r:id="rId5"/>
    <sheet name="Graph" sheetId="25" r:id="rId6"/>
  </sheets>
  <definedNames>
    <definedName name="solver_adj" localSheetId="1" hidden="1">Solution!$C$29:$D$29</definedName>
    <definedName name="solver_cvg" localSheetId="1" hidden="1">0.0001</definedName>
    <definedName name="solver_drv" localSheetId="1" hidden="1">2</definedName>
    <definedName name="solver_eng" localSheetId="1" hidden="1">2</definedName>
    <definedName name="solver_est" localSheetId="1" hidden="1">1</definedName>
    <definedName name="solver_itr" localSheetId="1" hidden="1">2147483647</definedName>
    <definedName name="solver_lhs1" localSheetId="1" hidden="1">Solution!$C$34</definedName>
    <definedName name="solver_lhs2" localSheetId="1" hidden="1">Solution!$C$35</definedName>
    <definedName name="solver_lhs3" localSheetId="1" hidden="1">Solution!$C$36</definedName>
    <definedName name="solver_lhs4" localSheetId="1" hidden="1">Solution!$C$37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4</definedName>
    <definedName name="solver_nwt" localSheetId="1" hidden="1">1</definedName>
    <definedName name="solver_opt" localSheetId="1" hidden="1">Solution!$C$31</definedName>
    <definedName name="solver_pre" localSheetId="1" hidden="1">0.000001</definedName>
    <definedName name="solver_rbv" localSheetId="1" hidden="1">2</definedName>
    <definedName name="solver_rel1" localSheetId="1" hidden="1">1</definedName>
    <definedName name="solver_rel2" localSheetId="1" hidden="1">1</definedName>
    <definedName name="solver_rel3" localSheetId="1" hidden="1">1</definedName>
    <definedName name="solver_rel4" localSheetId="1" hidden="1">1</definedName>
    <definedName name="solver_rhs1" localSheetId="1" hidden="1">Solution!$E$34</definedName>
    <definedName name="solver_rhs2" localSheetId="1" hidden="1">Solution!$E$35</definedName>
    <definedName name="solver_rhs3" localSheetId="1" hidden="1">Solution!$E$36</definedName>
    <definedName name="solver_rhs4" localSheetId="1" hidden="1">Solution!$E$37</definedName>
    <definedName name="solver_rlx" localSheetId="1" hidden="1">2</definedName>
    <definedName name="solver_rsd" localSheetId="1" hidden="1">0</definedName>
    <definedName name="solver_scl" localSheetId="1" hidden="1">2</definedName>
    <definedName name="solver_sho" localSheetId="4" hidden="1">2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1</definedName>
    <definedName name="solver_val" localSheetId="1" hidden="1">0</definedName>
    <definedName name="solver_ver" localSheetId="1" hidden="1">3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4" i="17" l="1"/>
  <c r="G31" i="17"/>
  <c r="C37" i="17" l="1"/>
  <c r="I37" i="17" s="1"/>
  <c r="C36" i="17"/>
  <c r="E37" i="17"/>
  <c r="C31" i="17"/>
  <c r="E36" i="17"/>
  <c r="E35" i="17"/>
  <c r="C35" i="17"/>
  <c r="I35" i="17" s="1"/>
  <c r="E34" i="17"/>
  <c r="I34" i="17" s="1"/>
  <c r="G35" i="17"/>
  <c r="H37" i="17"/>
  <c r="G36" i="17"/>
  <c r="G37" i="17"/>
  <c r="H36" i="17"/>
  <c r="G34" i="17"/>
  <c r="H34" i="17"/>
  <c r="H35" i="17"/>
  <c r="I36" i="17" l="1"/>
</calcChain>
</file>

<file path=xl/sharedStrings.xml><?xml version="1.0" encoding="utf-8"?>
<sst xmlns="http://schemas.openxmlformats.org/spreadsheetml/2006/main" count="196" uniqueCount="106">
  <si>
    <t>Norton Engines - End of Module case:</t>
  </si>
  <si>
    <t>You are a department manager of Norton engines responsible for producing Type A and Type B engines.</t>
  </si>
  <si>
    <t>Type A engine production requires 2 hours on "Type A" Assembly line, 2 hours for forging and 1 hour for machining.</t>
  </si>
  <si>
    <t>Type B engine production requires 3 hours on "Type B" Assembly line, 2 hours for forging and 2 hour for machining.</t>
  </si>
  <si>
    <t>Hint: (forginng and machining are shared resurces)</t>
  </si>
  <si>
    <t>As a manager, you have following staff available to perform different tasks</t>
  </si>
  <si>
    <t>Type of Job</t>
  </si>
  <si>
    <t>Hours</t>
  </si>
  <si>
    <t>Type A Assembly</t>
  </si>
  <si>
    <t>Type B Assembly</t>
  </si>
  <si>
    <t>Forging</t>
  </si>
  <si>
    <t>Machining</t>
  </si>
  <si>
    <t>For Norton Engines, the contribution per Type A engine is $3600 and per Type B engine is $6000.</t>
  </si>
  <si>
    <t>As a Manager of Norton Engines, your goal is to maximize the contribution by your department towards overall profit of the company</t>
  </si>
  <si>
    <t>Set up the business problem in excel and visualize how the contribution would vary by Type A production and Type B production</t>
  </si>
  <si>
    <t>Calculate maximum contrubution and the # of Type A and Type B machines to be produced</t>
  </si>
  <si>
    <t>Analyze answer reports and sensitivity reports and graphically represent the linear programming equations to highlight the optimization curve.</t>
  </si>
  <si>
    <t>Analyze if there is any slack in your system, and if yes, provide options to utilize the slack to maximize the contribution even further.</t>
  </si>
  <si>
    <t xml:space="preserve">Model: </t>
  </si>
  <si>
    <t>A</t>
  </si>
  <si>
    <t>B</t>
  </si>
  <si>
    <t>Total</t>
  </si>
  <si>
    <t>Column C formulas</t>
  </si>
  <si>
    <t>Column E formulas</t>
  </si>
  <si>
    <t>Assemply line hrs</t>
  </si>
  <si>
    <t>Staff hours</t>
  </si>
  <si>
    <t>Profit (contribution/engine $)</t>
  </si>
  <si>
    <t xml:space="preserve">By Changing: </t>
  </si>
  <si>
    <t>Amount (Units)</t>
  </si>
  <si>
    <t>Objective</t>
  </si>
  <si>
    <t>Profit</t>
  </si>
  <si>
    <t>Constraints</t>
  </si>
  <si>
    <t xml:space="preserve">Slack: </t>
  </si>
  <si>
    <t>"Type A" Assemply line hrs</t>
  </si>
  <si>
    <t>&lt;=</t>
  </si>
  <si>
    <t>"Type B" Assemply line</t>
  </si>
  <si>
    <t>"Sensitivity Report 2" Tab</t>
  </si>
  <si>
    <t>Further explanation in presentation.</t>
  </si>
  <si>
    <t>"Answer Report 2" Tab</t>
  </si>
  <si>
    <t>Microsoft Excel 16.0 Answer Report</t>
  </si>
  <si>
    <t>Worksheet: [Norton Engines-Problem (1).xlsx]Solution</t>
  </si>
  <si>
    <t>Report Created: 2/10/2020 2:56:55 PM</t>
  </si>
  <si>
    <t>Result: Solver found a solution.  All Constraints and optimality conditions are satisfied.</t>
  </si>
  <si>
    <t>Solver Engine</t>
  </si>
  <si>
    <t>Engine: Simplex LP</t>
  </si>
  <si>
    <t>Solution Time: 0.297 Seconds.</t>
  </si>
  <si>
    <t>Iterations: 3 Subproblems: 0</t>
  </si>
  <si>
    <t>Solver Options</t>
  </si>
  <si>
    <t>Max Time Unlimited,  Iterations Unlimited, Precision 0.000001</t>
  </si>
  <si>
    <t>Max Subproblems Unlimited, Max Integer Sols Unlimited, Integer Tolerance 1%, Assume NonNegative</t>
  </si>
  <si>
    <t>Objective Cell (Max)</t>
  </si>
  <si>
    <t>Cell</t>
  </si>
  <si>
    <t>Name</t>
  </si>
  <si>
    <t>Original Value</t>
  </si>
  <si>
    <t>Final Value</t>
  </si>
  <si>
    <t>$C$31</t>
  </si>
  <si>
    <t>Profit A</t>
  </si>
  <si>
    <t>Variable Cells</t>
  </si>
  <si>
    <t>Integer</t>
  </si>
  <si>
    <t>$C$29</t>
  </si>
  <si>
    <t>Amount (Units) A</t>
  </si>
  <si>
    <t>Contin</t>
  </si>
  <si>
    <t>$D$29</t>
  </si>
  <si>
    <t>Amount (Units) B</t>
  </si>
  <si>
    <t>Cell Value</t>
  </si>
  <si>
    <t>Formula</t>
  </si>
  <si>
    <t>Status</t>
  </si>
  <si>
    <t>Slack</t>
  </si>
  <si>
    <t>$C$34</t>
  </si>
  <si>
    <t>"Type A" Assemply line hrs Hours</t>
  </si>
  <si>
    <t>$C$34&lt;=$E$34</t>
  </si>
  <si>
    <t>Not Binding</t>
  </si>
  <si>
    <t>$C$35</t>
  </si>
  <si>
    <t>"Type B" Assemply line Hours</t>
  </si>
  <si>
    <t>$C$35&lt;=$E$35</t>
  </si>
  <si>
    <t>$C$36</t>
  </si>
  <si>
    <t>Forging Hours</t>
  </si>
  <si>
    <t>$C$36&lt;=$E$36</t>
  </si>
  <si>
    <t>Binding</t>
  </si>
  <si>
    <t>$C$37</t>
  </si>
  <si>
    <t>Machining Hours</t>
  </si>
  <si>
    <t>$C$37&lt;=$E$37</t>
  </si>
  <si>
    <t>Microsoft Excel 16.0 Sensitivity Report</t>
  </si>
  <si>
    <t>Final</t>
  </si>
  <si>
    <t>Reduced</t>
  </si>
  <si>
    <t>Allowable</t>
  </si>
  <si>
    <t>Value</t>
  </si>
  <si>
    <t>Cost</t>
  </si>
  <si>
    <t>Coefficient</t>
  </si>
  <si>
    <t>Increase</t>
  </si>
  <si>
    <t>Decrease</t>
  </si>
  <si>
    <t>Shadow</t>
  </si>
  <si>
    <t>Constraint</t>
  </si>
  <si>
    <t>Price</t>
  </si>
  <si>
    <t>R.H. Side</t>
  </si>
  <si>
    <t>Microsoft Excel 16.0 Limits Report</t>
  </si>
  <si>
    <t>Variable</t>
  </si>
  <si>
    <t>Lower</t>
  </si>
  <si>
    <t>Upper</t>
  </si>
  <si>
    <t>Limit</t>
  </si>
  <si>
    <t>Result</t>
  </si>
  <si>
    <t>Forging  Constraint</t>
  </si>
  <si>
    <t>2FA+2FB &lt;= 3000</t>
  </si>
  <si>
    <t>MA+2MB&lt;=2000</t>
  </si>
  <si>
    <t>Machining Constraint</t>
  </si>
  <si>
    <t>Assembly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</si>
</sst>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0" x14ac:knownFonts="1">
    <font>
      <sz val="10"/>
      <name val="Helv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0"/>
      <name val="Helv"/>
    </font>
    <font>
      <sz val="12"/>
      <color rgb="FF000000"/>
      <name val="Calibri"/>
      <family val="2"/>
    </font>
    <font>
      <b/>
      <sz val="12"/>
      <name val="Calibri"/>
      <family val="2"/>
    </font>
    <font>
      <sz val="12"/>
      <name val="Calibri"/>
      <family val="2"/>
    </font>
    <font>
      <b/>
      <sz val="10"/>
      <name val="Helv"/>
    </font>
    <font>
      <b/>
      <sz val="10"/>
      <color indexed="18"/>
      <name val="Helv"/>
    </font>
    <font>
      <sz val="12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30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left"/>
    </xf>
    <xf numFmtId="37" fontId="2" fillId="0" borderId="1" xfId="0" applyNumberFormat="1" applyFont="1" applyBorder="1" applyAlignment="1">
      <alignment horizontal="center"/>
    </xf>
    <xf numFmtId="0" fontId="2" fillId="0" borderId="0" xfId="0" applyFont="1"/>
    <xf numFmtId="0" fontId="4" fillId="0" borderId="0" xfId="0" applyFont="1"/>
    <xf numFmtId="0" fontId="2" fillId="0" borderId="3" xfId="0" applyFont="1" applyBorder="1"/>
    <xf numFmtId="0" fontId="2" fillId="0" borderId="4" xfId="0" applyFont="1" applyBorder="1"/>
    <xf numFmtId="44" fontId="2" fillId="0" borderId="0" xfId="1" applyFont="1"/>
    <xf numFmtId="44" fontId="2" fillId="0" borderId="2" xfId="1" applyFont="1" applyBorder="1"/>
    <xf numFmtId="44" fontId="2" fillId="0" borderId="0" xfId="0" applyNumberFormat="1" applyFont="1"/>
    <xf numFmtId="0" fontId="5" fillId="0" borderId="0" xfId="0" applyFont="1"/>
    <xf numFmtId="0" fontId="6" fillId="0" borderId="0" xfId="0" applyFont="1"/>
    <xf numFmtId="0" fontId="6" fillId="0" borderId="1" xfId="0" applyFont="1" applyBorder="1"/>
    <xf numFmtId="3" fontId="6" fillId="0" borderId="5" xfId="0" applyNumberFormat="1" applyFont="1" applyBorder="1"/>
    <xf numFmtId="0" fontId="6" fillId="0" borderId="6" xfId="0" applyFont="1" applyBorder="1"/>
    <xf numFmtId="3" fontId="6" fillId="0" borderId="7" xfId="0" applyNumberFormat="1" applyFont="1" applyBorder="1"/>
    <xf numFmtId="0" fontId="7" fillId="0" borderId="0" xfId="0" applyFont="1"/>
    <xf numFmtId="0" fontId="0" fillId="0" borderId="11" xfId="0" applyBorder="1"/>
    <xf numFmtId="0" fontId="8" fillId="0" borderId="10" xfId="0" applyFont="1" applyBorder="1" applyAlignment="1">
      <alignment horizontal="center"/>
    </xf>
    <xf numFmtId="0" fontId="0" fillId="0" borderId="12" xfId="0" applyBorder="1"/>
    <xf numFmtId="44" fontId="0" fillId="0" borderId="11" xfId="0" applyNumberFormat="1" applyBorder="1"/>
    <xf numFmtId="0" fontId="8" fillId="0" borderId="8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9" fillId="0" borderId="1" xfId="0" applyFont="1" applyBorder="1"/>
    <xf numFmtId="0" fontId="9" fillId="0" borderId="5" xfId="0" applyFont="1" applyBorder="1"/>
    <xf numFmtId="0" fontId="9" fillId="0" borderId="6" xfId="0" applyFont="1" applyBorder="1"/>
    <xf numFmtId="0" fontId="9" fillId="0" borderId="7" xfId="0" applyFont="1" applyBorder="1"/>
    <xf numFmtId="0" fontId="9" fillId="0" borderId="0" xfId="0" applyFont="1"/>
    <xf numFmtId="0" fontId="9" fillId="0" borderId="0" xfId="0" applyFont="1" applyAlignment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264583</xdr:colOff>
      <xdr:row>37</xdr:row>
      <xdr:rowOff>179917</xdr:rowOff>
    </xdr:from>
    <xdr:to>
      <xdr:col>6</xdr:col>
      <xdr:colOff>437845</xdr:colOff>
      <xdr:row>65</xdr:row>
      <xdr:rowOff>198697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8EFAD3C-A726-4280-B502-89239BB246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49916" y="7662334"/>
          <a:ext cx="5401429" cy="564911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390525</xdr:colOff>
      <xdr:row>6</xdr:row>
      <xdr:rowOff>76200</xdr:rowOff>
    </xdr:from>
    <xdr:to>
      <xdr:col>12</xdr:col>
      <xdr:colOff>285750</xdr:colOff>
      <xdr:row>23</xdr:row>
      <xdr:rowOff>114300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6E9E5C30-208D-42DB-994E-6245217B09FE}"/>
            </a:ext>
            <a:ext uri="{147F2762-F138-4A5C-976F-8EAC2B608ADB}">
              <a16:predDERef xmlns:a16="http://schemas.microsoft.com/office/drawing/2014/main" pred="{78856478-A4CF-42AE-90EA-A0C4F8532C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19325" y="1238250"/>
          <a:ext cx="5381625" cy="3248025"/>
        </a:xfrm>
        <a:prstGeom prst="rect">
          <a:avLst/>
        </a:prstGeom>
      </xdr:spPr>
    </xdr:pic>
    <xdr:clientData/>
  </xdr:twoCellAnchor>
  <xdr:twoCellAnchor>
    <xdr:from>
      <xdr:col>7</xdr:col>
      <xdr:colOff>142875</xdr:colOff>
      <xdr:row>16</xdr:row>
      <xdr:rowOff>104775</xdr:rowOff>
    </xdr:from>
    <xdr:to>
      <xdr:col>7</xdr:col>
      <xdr:colOff>457200</xdr:colOff>
      <xdr:row>18</xdr:row>
      <xdr:rowOff>19050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1AAB4280-C62A-4780-BBE5-6A33E0F1EE54}"/>
            </a:ext>
            <a:ext uri="{147F2762-F138-4A5C-976F-8EAC2B608ADB}">
              <a16:predDERef xmlns:a16="http://schemas.microsoft.com/office/drawing/2014/main" pred="{6E9E5C30-208D-42DB-994E-6245217B09FE}"/>
            </a:ext>
          </a:extLst>
        </xdr:cNvPr>
        <xdr:cNvSpPr/>
      </xdr:nvSpPr>
      <xdr:spPr>
        <a:xfrm>
          <a:off x="4410075" y="3267075"/>
          <a:ext cx="314325" cy="314325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32FDD-ECD7-4B7B-90F2-FE49382F14A5}">
  <dimension ref="A1:B22"/>
  <sheetViews>
    <sheetView workbookViewId="0">
      <selection activeCell="A2" sqref="A2"/>
    </sheetView>
  </sheetViews>
  <sheetFormatPr defaultRowHeight="13" x14ac:dyDescent="0.3"/>
  <cols>
    <col min="1" max="1" width="20" customWidth="1"/>
    <col min="2" max="2" width="14.1796875" customWidth="1"/>
  </cols>
  <sheetData>
    <row r="1" spans="1:2" ht="15.5" x14ac:dyDescent="0.35">
      <c r="A1" s="11" t="s">
        <v>0</v>
      </c>
    </row>
    <row r="2" spans="1:2" ht="15.5" x14ac:dyDescent="0.35">
      <c r="A2" s="12"/>
      <c r="B2" s="12"/>
    </row>
    <row r="3" spans="1:2" ht="15.5" x14ac:dyDescent="0.35">
      <c r="A3" s="12" t="s">
        <v>1</v>
      </c>
    </row>
    <row r="4" spans="1:2" ht="15.5" x14ac:dyDescent="0.35">
      <c r="A4" s="12"/>
      <c r="B4" s="12"/>
    </row>
    <row r="5" spans="1:2" ht="15.5" x14ac:dyDescent="0.35">
      <c r="A5" s="12" t="s">
        <v>2</v>
      </c>
    </row>
    <row r="6" spans="1:2" ht="15.5" x14ac:dyDescent="0.35">
      <c r="A6" s="12" t="s">
        <v>3</v>
      </c>
    </row>
    <row r="7" spans="1:2" ht="15.5" x14ac:dyDescent="0.35">
      <c r="A7" s="12" t="s">
        <v>4</v>
      </c>
    </row>
    <row r="8" spans="1:2" ht="15.5" x14ac:dyDescent="0.35">
      <c r="A8" s="12"/>
      <c r="B8" s="12"/>
    </row>
    <row r="9" spans="1:2" ht="15.5" x14ac:dyDescent="0.35">
      <c r="A9" s="12" t="s">
        <v>5</v>
      </c>
    </row>
    <row r="10" spans="1:2" ht="15.5" x14ac:dyDescent="0.35">
      <c r="A10" s="12" t="s">
        <v>6</v>
      </c>
      <c r="B10" s="12" t="s">
        <v>7</v>
      </c>
    </row>
    <row r="11" spans="1:2" ht="15.5" x14ac:dyDescent="0.35">
      <c r="A11" s="13" t="s">
        <v>8</v>
      </c>
      <c r="B11" s="14">
        <v>2500</v>
      </c>
    </row>
    <row r="12" spans="1:2" ht="15.5" x14ac:dyDescent="0.35">
      <c r="A12" s="15" t="s">
        <v>9</v>
      </c>
      <c r="B12" s="16">
        <v>2250</v>
      </c>
    </row>
    <row r="13" spans="1:2" ht="15.5" x14ac:dyDescent="0.35">
      <c r="A13" s="15" t="s">
        <v>10</v>
      </c>
      <c r="B13" s="16">
        <v>3000</v>
      </c>
    </row>
    <row r="14" spans="1:2" ht="15.5" x14ac:dyDescent="0.35">
      <c r="A14" s="15" t="s">
        <v>11</v>
      </c>
      <c r="B14" s="16">
        <v>2000</v>
      </c>
    </row>
    <row r="15" spans="1:2" ht="15.5" x14ac:dyDescent="0.35">
      <c r="A15" s="12"/>
      <c r="B15" s="12"/>
    </row>
    <row r="16" spans="1:2" ht="15.5" x14ac:dyDescent="0.35">
      <c r="A16" s="12" t="s">
        <v>12</v>
      </c>
    </row>
    <row r="17" spans="1:2" ht="15.5" x14ac:dyDescent="0.35">
      <c r="A17" s="12"/>
      <c r="B17" s="12"/>
    </row>
    <row r="18" spans="1:2" ht="15.5" x14ac:dyDescent="0.35">
      <c r="A18" s="12" t="s">
        <v>13</v>
      </c>
    </row>
    <row r="19" spans="1:2" ht="15.5" x14ac:dyDescent="0.35">
      <c r="A19" s="12">
        <v>1</v>
      </c>
      <c r="B19" s="12" t="s">
        <v>14</v>
      </c>
    </row>
    <row r="20" spans="1:2" ht="15.5" x14ac:dyDescent="0.35">
      <c r="A20" s="12">
        <v>2</v>
      </c>
      <c r="B20" s="12" t="s">
        <v>15</v>
      </c>
    </row>
    <row r="21" spans="1:2" ht="15.5" x14ac:dyDescent="0.35">
      <c r="A21" s="12">
        <v>3</v>
      </c>
      <c r="B21" s="12" t="s">
        <v>16</v>
      </c>
    </row>
    <row r="22" spans="1:2" ht="15.5" x14ac:dyDescent="0.35">
      <c r="A22" s="12">
        <v>4</v>
      </c>
      <c r="B22" s="12" t="s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7"/>
  <sheetViews>
    <sheetView tabSelected="1" topLeftCell="A63" zoomScale="90" zoomScaleNormal="90" workbookViewId="0">
      <selection activeCell="C72" sqref="C72"/>
    </sheetView>
  </sheetViews>
  <sheetFormatPr defaultColWidth="9.1796875" defaultRowHeight="15.5" x14ac:dyDescent="0.35"/>
  <cols>
    <col min="1" max="1" width="17.7265625" style="4" customWidth="1"/>
    <col min="2" max="2" width="30.453125" style="4" customWidth="1"/>
    <col min="3" max="3" width="18" style="4" bestFit="1" customWidth="1"/>
    <col min="4" max="4" width="11.54296875" style="4" bestFit="1" customWidth="1"/>
    <col min="5" max="6" width="9.1796875" style="4"/>
    <col min="7" max="7" width="34.26953125" style="4" bestFit="1" customWidth="1"/>
    <col min="8" max="8" width="18.7265625" style="4" bestFit="1" customWidth="1"/>
    <col min="9" max="16384" width="9.1796875" style="4"/>
  </cols>
  <sheetData>
    <row r="1" spans="1:2" x14ac:dyDescent="0.35">
      <c r="A1" s="1" t="s">
        <v>0</v>
      </c>
    </row>
    <row r="3" spans="1:2" x14ac:dyDescent="0.35">
      <c r="A3" s="4" t="s">
        <v>1</v>
      </c>
    </row>
    <row r="5" spans="1:2" x14ac:dyDescent="0.35">
      <c r="A5" s="4" t="s">
        <v>2</v>
      </c>
    </row>
    <row r="6" spans="1:2" x14ac:dyDescent="0.35">
      <c r="A6" s="4" t="s">
        <v>3</v>
      </c>
    </row>
    <row r="7" spans="1:2" x14ac:dyDescent="0.35">
      <c r="A7" s="4" t="s">
        <v>4</v>
      </c>
    </row>
    <row r="9" spans="1:2" x14ac:dyDescent="0.35">
      <c r="A9" s="4" t="s">
        <v>5</v>
      </c>
    </row>
    <row r="10" spans="1:2" x14ac:dyDescent="0.35">
      <c r="A10" s="4" t="s">
        <v>6</v>
      </c>
      <c r="B10" s="4" t="s">
        <v>7</v>
      </c>
    </row>
    <row r="11" spans="1:2" x14ac:dyDescent="0.35">
      <c r="A11" s="2" t="s">
        <v>8</v>
      </c>
      <c r="B11" s="3">
        <v>2500</v>
      </c>
    </row>
    <row r="12" spans="1:2" x14ac:dyDescent="0.35">
      <c r="A12" s="2" t="s">
        <v>9</v>
      </c>
      <c r="B12" s="3">
        <v>2250</v>
      </c>
    </row>
    <row r="13" spans="1:2" x14ac:dyDescent="0.35">
      <c r="A13" s="2" t="s">
        <v>10</v>
      </c>
      <c r="B13" s="3">
        <v>3000</v>
      </c>
    </row>
    <row r="14" spans="1:2" x14ac:dyDescent="0.35">
      <c r="A14" s="2" t="s">
        <v>11</v>
      </c>
      <c r="B14" s="3">
        <v>2000</v>
      </c>
    </row>
    <row r="16" spans="1:2" x14ac:dyDescent="0.35">
      <c r="A16" s="4" t="s">
        <v>12</v>
      </c>
    </row>
    <row r="18" spans="1:8" x14ac:dyDescent="0.35">
      <c r="A18" s="4" t="s">
        <v>13</v>
      </c>
    </row>
    <row r="19" spans="1:8" x14ac:dyDescent="0.35">
      <c r="A19" s="4">
        <v>1</v>
      </c>
      <c r="B19" s="4" t="s">
        <v>14</v>
      </c>
    </row>
    <row r="20" spans="1:8" x14ac:dyDescent="0.35">
      <c r="A20" s="4">
        <v>2</v>
      </c>
      <c r="B20" s="4" t="s">
        <v>15</v>
      </c>
    </row>
    <row r="22" spans="1:8" x14ac:dyDescent="0.35">
      <c r="A22" s="1" t="s">
        <v>18</v>
      </c>
      <c r="C22" s="1" t="s">
        <v>19</v>
      </c>
      <c r="D22" s="1" t="s">
        <v>20</v>
      </c>
      <c r="E22" s="1" t="s">
        <v>21</v>
      </c>
      <c r="G22" s="1" t="s">
        <v>22</v>
      </c>
      <c r="H22" s="1" t="s">
        <v>23</v>
      </c>
    </row>
    <row r="23" spans="1:8" x14ac:dyDescent="0.35">
      <c r="A23" s="1"/>
      <c r="B23" s="4" t="s">
        <v>24</v>
      </c>
      <c r="C23" s="4">
        <v>2</v>
      </c>
      <c r="D23" s="4">
        <v>3</v>
      </c>
    </row>
    <row r="24" spans="1:8" x14ac:dyDescent="0.35">
      <c r="B24" s="4" t="s">
        <v>25</v>
      </c>
      <c r="C24" s="4">
        <v>2500</v>
      </c>
      <c r="D24" s="4">
        <v>2250</v>
      </c>
    </row>
    <row r="25" spans="1:8" x14ac:dyDescent="0.35">
      <c r="B25" s="4" t="s">
        <v>10</v>
      </c>
      <c r="C25" s="4">
        <v>2</v>
      </c>
      <c r="D25" s="4">
        <v>2</v>
      </c>
      <c r="E25" s="4">
        <v>3000</v>
      </c>
    </row>
    <row r="26" spans="1:8" x14ac:dyDescent="0.35">
      <c r="B26" s="4" t="s">
        <v>11</v>
      </c>
      <c r="C26" s="4">
        <v>1</v>
      </c>
      <c r="D26" s="4">
        <v>2</v>
      </c>
      <c r="E26" s="4">
        <v>2000</v>
      </c>
    </row>
    <row r="27" spans="1:8" x14ac:dyDescent="0.35">
      <c r="B27" s="4" t="s">
        <v>26</v>
      </c>
      <c r="C27" s="8">
        <v>3600</v>
      </c>
      <c r="D27" s="8">
        <v>6000</v>
      </c>
    </row>
    <row r="28" spans="1:8" ht="16" thickBot="1" x14ac:dyDescent="0.4"/>
    <row r="29" spans="1:8" x14ac:dyDescent="0.35">
      <c r="A29" s="1" t="s">
        <v>27</v>
      </c>
      <c r="B29" s="4" t="s">
        <v>28</v>
      </c>
      <c r="C29" s="6">
        <v>1000</v>
      </c>
      <c r="D29" s="7">
        <v>500</v>
      </c>
    </row>
    <row r="30" spans="1:8" ht="16" thickBot="1" x14ac:dyDescent="0.4"/>
    <row r="31" spans="1:8" ht="16" thickBot="1" x14ac:dyDescent="0.4">
      <c r="A31" s="1" t="s">
        <v>29</v>
      </c>
      <c r="B31" s="4" t="s">
        <v>30</v>
      </c>
      <c r="C31" s="9">
        <f>SUMPRODUCT(C27:D27,C29:D29)</f>
        <v>6600000</v>
      </c>
      <c r="G31" s="4" t="str">
        <f ca="1">_xlfn.FORMULATEXT(C31)</f>
        <v>=SUMPRODUCT(C27:D27,C29:D29)</v>
      </c>
    </row>
    <row r="33" spans="1:9" x14ac:dyDescent="0.35">
      <c r="A33" s="1" t="s">
        <v>31</v>
      </c>
      <c r="C33" s="4" t="s">
        <v>7</v>
      </c>
      <c r="I33" s="1" t="s">
        <v>32</v>
      </c>
    </row>
    <row r="34" spans="1:9" x14ac:dyDescent="0.35">
      <c r="B34" s="4" t="s">
        <v>33</v>
      </c>
      <c r="C34" s="4">
        <f>SUMPRODUCT(C23,C29)</f>
        <v>2000</v>
      </c>
      <c r="D34" s="4" t="s">
        <v>34</v>
      </c>
      <c r="E34" s="4">
        <f>C24</f>
        <v>2500</v>
      </c>
      <c r="G34" s="4" t="str">
        <f ca="1">_xlfn.FORMULATEXT(C34)</f>
        <v>=SUMPRODUCT(C23,C29)</v>
      </c>
      <c r="H34" s="4" t="str">
        <f ca="1">_xlfn.FORMULATEXT(E34)</f>
        <v>=C24</v>
      </c>
      <c r="I34" s="4">
        <f>E34-C34</f>
        <v>500</v>
      </c>
    </row>
    <row r="35" spans="1:9" x14ac:dyDescent="0.35">
      <c r="B35" s="4" t="s">
        <v>35</v>
      </c>
      <c r="C35" s="4">
        <f>SUMPRODUCT(D23,D29)</f>
        <v>1500</v>
      </c>
      <c r="D35" s="4" t="s">
        <v>34</v>
      </c>
      <c r="E35" s="4">
        <f>D24</f>
        <v>2250</v>
      </c>
      <c r="G35" s="4" t="str">
        <f t="shared" ref="G35:G37" ca="1" si="0">_xlfn.FORMULATEXT(C35)</f>
        <v>=SUMPRODUCT(D23,D29)</v>
      </c>
      <c r="H35" s="4" t="str">
        <f t="shared" ref="H35:H37" ca="1" si="1">_xlfn.FORMULATEXT(E35)</f>
        <v>=D24</v>
      </c>
      <c r="I35" s="4">
        <f t="shared" ref="I35:I36" si="2">E35-C35</f>
        <v>750</v>
      </c>
    </row>
    <row r="36" spans="1:9" x14ac:dyDescent="0.35">
      <c r="B36" s="4" t="s">
        <v>10</v>
      </c>
      <c r="C36" s="4">
        <f>SUMPRODUCT(C25:D25,C29:D29)</f>
        <v>3000</v>
      </c>
      <c r="D36" s="4" t="s">
        <v>34</v>
      </c>
      <c r="E36" s="4">
        <f>E25</f>
        <v>3000</v>
      </c>
      <c r="G36" s="4" t="str">
        <f t="shared" ca="1" si="0"/>
        <v>=SUMPRODUCT(C25:D25,C29:D29)</v>
      </c>
      <c r="H36" s="4" t="str">
        <f t="shared" ca="1" si="1"/>
        <v>=E25</v>
      </c>
      <c r="I36" s="4">
        <f t="shared" si="2"/>
        <v>0</v>
      </c>
    </row>
    <row r="37" spans="1:9" x14ac:dyDescent="0.35">
      <c r="B37" s="4" t="s">
        <v>11</v>
      </c>
      <c r="C37" s="4">
        <f>SUMPRODUCT(C26:D26,C29:D29)</f>
        <v>2000</v>
      </c>
      <c r="D37" s="4" t="s">
        <v>34</v>
      </c>
      <c r="E37" s="4">
        <f>E26</f>
        <v>2000</v>
      </c>
      <c r="G37" s="4" t="str">
        <f t="shared" ca="1" si="0"/>
        <v>=SUMPRODUCT(C26:D26,C29:D29)</v>
      </c>
      <c r="H37" s="4" t="str">
        <f t="shared" ca="1" si="1"/>
        <v>=E26</v>
      </c>
      <c r="I37" s="4">
        <f>E37-C37</f>
        <v>0</v>
      </c>
    </row>
    <row r="42" spans="1:9" x14ac:dyDescent="0.35">
      <c r="D42" s="5"/>
    </row>
    <row r="68" spans="1:3" x14ac:dyDescent="0.35">
      <c r="A68" s="4">
        <v>3</v>
      </c>
      <c r="B68" s="4" t="s">
        <v>16</v>
      </c>
    </row>
    <row r="69" spans="1:3" x14ac:dyDescent="0.35">
      <c r="B69" s="4" t="s">
        <v>36</v>
      </c>
      <c r="C69" s="4" t="s">
        <v>37</v>
      </c>
    </row>
    <row r="71" spans="1:3" x14ac:dyDescent="0.35">
      <c r="A71" s="4">
        <v>4</v>
      </c>
      <c r="B71" s="4" t="s">
        <v>17</v>
      </c>
    </row>
    <row r="72" spans="1:3" x14ac:dyDescent="0.35">
      <c r="B72" s="4" t="s">
        <v>38</v>
      </c>
      <c r="C72" s="4" t="s">
        <v>37</v>
      </c>
    </row>
    <row r="77" spans="1:3" x14ac:dyDescent="0.35">
      <c r="C77" s="10"/>
    </row>
  </sheetData>
  <pageMargins left="0.7" right="0.7" top="0.75" bottom="0.75" header="0.3" footer="0.3"/>
  <pageSetup orientation="portrait" r:id="rId1"/>
  <headerFooter>
    <oddFooter>&amp;C&amp;1#&amp;"Calibri"&amp;10&amp;K000000Confidential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C9924-28A6-4555-A004-240F43C45E71}">
  <dimension ref="A1:G30"/>
  <sheetViews>
    <sheetView showGridLines="0" workbookViewId="0"/>
  </sheetViews>
  <sheetFormatPr defaultRowHeight="13" outlineLevelRow="1" x14ac:dyDescent="0.3"/>
  <cols>
    <col min="1" max="1" width="2.26953125" customWidth="1"/>
    <col min="2" max="2" width="6.26953125" bestFit="1" customWidth="1"/>
    <col min="3" max="3" width="30.453125" bestFit="1" customWidth="1"/>
    <col min="4" max="4" width="15.453125" bestFit="1" customWidth="1"/>
    <col min="5" max="5" width="13.7265625" bestFit="1" customWidth="1"/>
    <col min="6" max="6" width="10.81640625" bestFit="1" customWidth="1"/>
    <col min="7" max="7" width="6.81640625" bestFit="1" customWidth="1"/>
  </cols>
  <sheetData>
    <row r="1" spans="1:5" x14ac:dyDescent="0.3">
      <c r="A1" s="17" t="s">
        <v>39</v>
      </c>
    </row>
    <row r="2" spans="1:5" x14ac:dyDescent="0.3">
      <c r="A2" s="17" t="s">
        <v>40</v>
      </c>
    </row>
    <row r="3" spans="1:5" x14ac:dyDescent="0.3">
      <c r="A3" s="17" t="s">
        <v>41</v>
      </c>
    </row>
    <row r="4" spans="1:5" x14ac:dyDescent="0.3">
      <c r="A4" s="17" t="s">
        <v>42</v>
      </c>
    </row>
    <row r="5" spans="1:5" x14ac:dyDescent="0.3">
      <c r="A5" s="17" t="s">
        <v>43</v>
      </c>
    </row>
    <row r="6" spans="1:5" hidden="1" outlineLevel="1" x14ac:dyDescent="0.3">
      <c r="A6" s="17"/>
      <c r="B6" t="s">
        <v>44</v>
      </c>
    </row>
    <row r="7" spans="1:5" hidden="1" outlineLevel="1" x14ac:dyDescent="0.3">
      <c r="A7" s="17"/>
      <c r="B7" t="s">
        <v>45</v>
      </c>
    </row>
    <row r="8" spans="1:5" hidden="1" outlineLevel="1" x14ac:dyDescent="0.3">
      <c r="A8" s="17"/>
      <c r="B8" t="s">
        <v>46</v>
      </c>
    </row>
    <row r="9" spans="1:5" collapsed="1" x14ac:dyDescent="0.3">
      <c r="A9" s="17" t="s">
        <v>47</v>
      </c>
    </row>
    <row r="10" spans="1:5" hidden="1" outlineLevel="1" x14ac:dyDescent="0.3">
      <c r="B10" t="s">
        <v>48</v>
      </c>
    </row>
    <row r="11" spans="1:5" hidden="1" outlineLevel="1" x14ac:dyDescent="0.3">
      <c r="B11" t="s">
        <v>49</v>
      </c>
    </row>
    <row r="12" spans="1:5" collapsed="1" x14ac:dyDescent="0.3"/>
    <row r="14" spans="1:5" ht="13.5" thickBot="1" x14ac:dyDescent="0.35">
      <c r="A14" t="s">
        <v>50</v>
      </c>
    </row>
    <row r="15" spans="1:5" ht="13.5" thickBot="1" x14ac:dyDescent="0.35">
      <c r="B15" s="19" t="s">
        <v>51</v>
      </c>
      <c r="C15" s="19" t="s">
        <v>52</v>
      </c>
      <c r="D15" s="19" t="s">
        <v>53</v>
      </c>
      <c r="E15" s="19" t="s">
        <v>54</v>
      </c>
    </row>
    <row r="16" spans="1:5" ht="13.5" thickBot="1" x14ac:dyDescent="0.35">
      <c r="B16" s="18" t="s">
        <v>55</v>
      </c>
      <c r="C16" s="18" t="s">
        <v>56</v>
      </c>
      <c r="D16" s="21">
        <v>6600000</v>
      </c>
      <c r="E16" s="21">
        <v>6600000</v>
      </c>
    </row>
    <row r="19" spans="1:7" ht="13.5" thickBot="1" x14ac:dyDescent="0.35">
      <c r="A19" t="s">
        <v>57</v>
      </c>
    </row>
    <row r="20" spans="1:7" ht="13.5" thickBot="1" x14ac:dyDescent="0.35">
      <c r="B20" s="19" t="s">
        <v>51</v>
      </c>
      <c r="C20" s="19" t="s">
        <v>52</v>
      </c>
      <c r="D20" s="19" t="s">
        <v>53</v>
      </c>
      <c r="E20" s="19" t="s">
        <v>54</v>
      </c>
      <c r="F20" s="19" t="s">
        <v>58</v>
      </c>
    </row>
    <row r="21" spans="1:7" x14ac:dyDescent="0.3">
      <c r="B21" s="20" t="s">
        <v>59</v>
      </c>
      <c r="C21" s="20" t="s">
        <v>60</v>
      </c>
      <c r="D21" s="20">
        <v>1000</v>
      </c>
      <c r="E21" s="20">
        <v>1000</v>
      </c>
      <c r="F21" s="20" t="s">
        <v>61</v>
      </c>
    </row>
    <row r="22" spans="1:7" ht="13.5" thickBot="1" x14ac:dyDescent="0.35">
      <c r="B22" s="18" t="s">
        <v>62</v>
      </c>
      <c r="C22" s="18" t="s">
        <v>63</v>
      </c>
      <c r="D22" s="18">
        <v>500</v>
      </c>
      <c r="E22" s="18">
        <v>500</v>
      </c>
      <c r="F22" s="18" t="s">
        <v>61</v>
      </c>
    </row>
    <row r="25" spans="1:7" ht="13.5" thickBot="1" x14ac:dyDescent="0.35">
      <c r="A25" t="s">
        <v>31</v>
      </c>
    </row>
    <row r="26" spans="1:7" ht="13.5" thickBot="1" x14ac:dyDescent="0.35">
      <c r="B26" s="19" t="s">
        <v>51</v>
      </c>
      <c r="C26" s="19" t="s">
        <v>52</v>
      </c>
      <c r="D26" s="19" t="s">
        <v>64</v>
      </c>
      <c r="E26" s="19" t="s">
        <v>65</v>
      </c>
      <c r="F26" s="19" t="s">
        <v>66</v>
      </c>
      <c r="G26" s="19" t="s">
        <v>67</v>
      </c>
    </row>
    <row r="27" spans="1:7" x14ac:dyDescent="0.3">
      <c r="B27" s="20" t="s">
        <v>68</v>
      </c>
      <c r="C27" s="20" t="s">
        <v>69</v>
      </c>
      <c r="D27" s="20">
        <v>2000</v>
      </c>
      <c r="E27" s="20" t="s">
        <v>70</v>
      </c>
      <c r="F27" s="20" t="s">
        <v>71</v>
      </c>
      <c r="G27" s="20">
        <v>500</v>
      </c>
    </row>
    <row r="28" spans="1:7" x14ac:dyDescent="0.3">
      <c r="B28" s="20" t="s">
        <v>72</v>
      </c>
      <c r="C28" s="20" t="s">
        <v>73</v>
      </c>
      <c r="D28" s="20">
        <v>1500</v>
      </c>
      <c r="E28" s="20" t="s">
        <v>74</v>
      </c>
      <c r="F28" s="20" t="s">
        <v>71</v>
      </c>
      <c r="G28" s="20">
        <v>750</v>
      </c>
    </row>
    <row r="29" spans="1:7" x14ac:dyDescent="0.3">
      <c r="B29" s="20" t="s">
        <v>75</v>
      </c>
      <c r="C29" s="20" t="s">
        <v>76</v>
      </c>
      <c r="D29" s="20">
        <v>3000</v>
      </c>
      <c r="E29" s="20" t="s">
        <v>77</v>
      </c>
      <c r="F29" s="20" t="s">
        <v>78</v>
      </c>
      <c r="G29" s="20">
        <v>0</v>
      </c>
    </row>
    <row r="30" spans="1:7" ht="13.5" thickBot="1" x14ac:dyDescent="0.35">
      <c r="B30" s="18" t="s">
        <v>79</v>
      </c>
      <c r="C30" s="18" t="s">
        <v>80</v>
      </c>
      <c r="D30" s="18">
        <v>2000</v>
      </c>
      <c r="E30" s="18" t="s">
        <v>81</v>
      </c>
      <c r="F30" s="18" t="s">
        <v>78</v>
      </c>
      <c r="G30" s="18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1317E-A0C7-4081-AF8E-A842D8889068}">
  <dimension ref="A1:H18"/>
  <sheetViews>
    <sheetView showGridLines="0" workbookViewId="0"/>
  </sheetViews>
  <sheetFormatPr defaultRowHeight="13" x14ac:dyDescent="0.3"/>
  <cols>
    <col min="1" max="1" width="2.26953125" customWidth="1"/>
    <col min="2" max="2" width="6.453125" bestFit="1" customWidth="1"/>
    <col min="3" max="3" width="30.453125" bestFit="1" customWidth="1"/>
    <col min="4" max="4" width="7" bestFit="1" customWidth="1"/>
    <col min="5" max="5" width="10.26953125" bestFit="1" customWidth="1"/>
    <col min="6" max="6" width="11.7265625" bestFit="1" customWidth="1"/>
    <col min="7" max="8" width="11" bestFit="1" customWidth="1"/>
  </cols>
  <sheetData>
    <row r="1" spans="1:8" x14ac:dyDescent="0.3">
      <c r="A1" s="17" t="s">
        <v>82</v>
      </c>
    </row>
    <row r="2" spans="1:8" x14ac:dyDescent="0.3">
      <c r="A2" s="17" t="s">
        <v>40</v>
      </c>
    </row>
    <row r="3" spans="1:8" x14ac:dyDescent="0.3">
      <c r="A3" s="17" t="s">
        <v>41</v>
      </c>
    </row>
    <row r="6" spans="1:8" ht="13.5" thickBot="1" x14ac:dyDescent="0.35">
      <c r="A6" t="s">
        <v>57</v>
      </c>
    </row>
    <row r="7" spans="1:8" x14ac:dyDescent="0.3">
      <c r="B7" s="22"/>
      <c r="C7" s="22"/>
      <c r="D7" s="22" t="s">
        <v>83</v>
      </c>
      <c r="E7" s="22" t="s">
        <v>84</v>
      </c>
      <c r="F7" s="22" t="s">
        <v>29</v>
      </c>
      <c r="G7" s="22" t="s">
        <v>85</v>
      </c>
      <c r="H7" s="22" t="s">
        <v>85</v>
      </c>
    </row>
    <row r="8" spans="1:8" ht="13.5" thickBot="1" x14ac:dyDescent="0.35">
      <c r="B8" s="23" t="s">
        <v>51</v>
      </c>
      <c r="C8" s="23" t="s">
        <v>52</v>
      </c>
      <c r="D8" s="23" t="s">
        <v>86</v>
      </c>
      <c r="E8" s="23" t="s">
        <v>87</v>
      </c>
      <c r="F8" s="23" t="s">
        <v>88</v>
      </c>
      <c r="G8" s="23" t="s">
        <v>89</v>
      </c>
      <c r="H8" s="23" t="s">
        <v>90</v>
      </c>
    </row>
    <row r="9" spans="1:8" x14ac:dyDescent="0.3">
      <c r="B9" s="20" t="s">
        <v>59</v>
      </c>
      <c r="C9" s="20" t="s">
        <v>60</v>
      </c>
      <c r="D9" s="20">
        <v>1000</v>
      </c>
      <c r="E9" s="20">
        <v>0</v>
      </c>
      <c r="F9" s="20">
        <v>3600</v>
      </c>
      <c r="G9" s="20">
        <v>2400</v>
      </c>
      <c r="H9" s="20">
        <v>600</v>
      </c>
    </row>
    <row r="10" spans="1:8" ht="13.5" thickBot="1" x14ac:dyDescent="0.35">
      <c r="B10" s="18" t="s">
        <v>62</v>
      </c>
      <c r="C10" s="18" t="s">
        <v>63</v>
      </c>
      <c r="D10" s="18">
        <v>500</v>
      </c>
      <c r="E10" s="18">
        <v>0</v>
      </c>
      <c r="F10" s="18">
        <v>6000</v>
      </c>
      <c r="G10" s="18">
        <v>1200</v>
      </c>
      <c r="H10" s="18">
        <v>2400</v>
      </c>
    </row>
    <row r="12" spans="1:8" ht="13.5" thickBot="1" x14ac:dyDescent="0.35">
      <c r="A12" t="s">
        <v>31</v>
      </c>
    </row>
    <row r="13" spans="1:8" x14ac:dyDescent="0.3">
      <c r="B13" s="22"/>
      <c r="C13" s="22"/>
      <c r="D13" s="22" t="s">
        <v>83</v>
      </c>
      <c r="E13" s="22" t="s">
        <v>91</v>
      </c>
      <c r="F13" s="22" t="s">
        <v>92</v>
      </c>
      <c r="G13" s="22" t="s">
        <v>85</v>
      </c>
      <c r="H13" s="22" t="s">
        <v>85</v>
      </c>
    </row>
    <row r="14" spans="1:8" ht="13.5" thickBot="1" x14ac:dyDescent="0.35">
      <c r="B14" s="23" t="s">
        <v>51</v>
      </c>
      <c r="C14" s="23" t="s">
        <v>52</v>
      </c>
      <c r="D14" s="23" t="s">
        <v>86</v>
      </c>
      <c r="E14" s="23" t="s">
        <v>93</v>
      </c>
      <c r="F14" s="23" t="s">
        <v>94</v>
      </c>
      <c r="G14" s="23" t="s">
        <v>89</v>
      </c>
      <c r="H14" s="23" t="s">
        <v>90</v>
      </c>
    </row>
    <row r="15" spans="1:8" x14ac:dyDescent="0.3">
      <c r="B15" s="20" t="s">
        <v>68</v>
      </c>
      <c r="C15" s="20" t="s">
        <v>69</v>
      </c>
      <c r="D15" s="20">
        <v>2000</v>
      </c>
      <c r="E15" s="20">
        <v>0</v>
      </c>
      <c r="F15" s="20">
        <v>2500</v>
      </c>
      <c r="G15" s="20">
        <v>1E+30</v>
      </c>
      <c r="H15" s="20">
        <v>500</v>
      </c>
    </row>
    <row r="16" spans="1:8" x14ac:dyDescent="0.3">
      <c r="B16" s="20" t="s">
        <v>72</v>
      </c>
      <c r="C16" s="20" t="s">
        <v>73</v>
      </c>
      <c r="D16" s="20">
        <v>1500</v>
      </c>
      <c r="E16" s="20">
        <v>0</v>
      </c>
      <c r="F16" s="20">
        <v>2250</v>
      </c>
      <c r="G16" s="20">
        <v>1E+30</v>
      </c>
      <c r="H16" s="20">
        <v>750</v>
      </c>
    </row>
    <row r="17" spans="2:8" x14ac:dyDescent="0.3">
      <c r="B17" s="20" t="s">
        <v>75</v>
      </c>
      <c r="C17" s="20" t="s">
        <v>76</v>
      </c>
      <c r="D17" s="20">
        <v>3000</v>
      </c>
      <c r="E17" s="20">
        <v>600</v>
      </c>
      <c r="F17" s="20">
        <v>3000</v>
      </c>
      <c r="G17" s="20">
        <v>250</v>
      </c>
      <c r="H17" s="20">
        <v>500</v>
      </c>
    </row>
    <row r="18" spans="2:8" ht="13.5" thickBot="1" x14ac:dyDescent="0.35">
      <c r="B18" s="18" t="s">
        <v>79</v>
      </c>
      <c r="C18" s="18" t="s">
        <v>80</v>
      </c>
      <c r="D18" s="18">
        <v>2000</v>
      </c>
      <c r="E18" s="18">
        <v>2400</v>
      </c>
      <c r="F18" s="18">
        <v>2000</v>
      </c>
      <c r="G18" s="18">
        <v>250</v>
      </c>
      <c r="H18" s="18">
        <v>250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8FB5C-CF7A-44CA-B005-9B362184FBC7}">
  <dimension ref="A1:J14"/>
  <sheetViews>
    <sheetView showGridLines="0" workbookViewId="0"/>
  </sheetViews>
  <sheetFormatPr defaultRowHeight="13" x14ac:dyDescent="0.3"/>
  <cols>
    <col min="1" max="1" width="2.26953125" customWidth="1"/>
    <col min="2" max="2" width="6.453125" bestFit="1" customWidth="1"/>
    <col min="3" max="3" width="15.1796875" bestFit="1" customWidth="1"/>
    <col min="4" max="4" width="13.54296875" bestFit="1" customWidth="1"/>
    <col min="5" max="5" width="2.26953125" customWidth="1"/>
    <col min="6" max="6" width="7.1796875" bestFit="1" customWidth="1"/>
    <col min="7" max="7" width="10.7265625" bestFit="1" customWidth="1"/>
    <col min="8" max="8" width="2.26953125" customWidth="1"/>
    <col min="9" max="9" width="7.453125" bestFit="1" customWidth="1"/>
    <col min="10" max="10" width="10.7265625" bestFit="1" customWidth="1"/>
  </cols>
  <sheetData>
    <row r="1" spans="1:10" x14ac:dyDescent="0.3">
      <c r="A1" s="17" t="s">
        <v>95</v>
      </c>
    </row>
    <row r="2" spans="1:10" x14ac:dyDescent="0.3">
      <c r="A2" s="17" t="s">
        <v>40</v>
      </c>
    </row>
    <row r="3" spans="1:10" x14ac:dyDescent="0.3">
      <c r="A3" s="17" t="s">
        <v>41</v>
      </c>
    </row>
    <row r="5" spans="1:10" ht="13.5" thickBot="1" x14ac:dyDescent="0.35"/>
    <row r="6" spans="1:10" x14ac:dyDescent="0.3">
      <c r="B6" s="22"/>
      <c r="C6" s="22" t="s">
        <v>29</v>
      </c>
      <c r="D6" s="22"/>
    </row>
    <row r="7" spans="1:10" ht="13.5" thickBot="1" x14ac:dyDescent="0.35">
      <c r="B7" s="23" t="s">
        <v>51</v>
      </c>
      <c r="C7" s="23" t="s">
        <v>52</v>
      </c>
      <c r="D7" s="23" t="s">
        <v>86</v>
      </c>
    </row>
    <row r="8" spans="1:10" ht="13.5" thickBot="1" x14ac:dyDescent="0.35">
      <c r="B8" s="18" t="s">
        <v>55</v>
      </c>
      <c r="C8" s="18" t="s">
        <v>56</v>
      </c>
      <c r="D8" s="21">
        <v>6600000</v>
      </c>
    </row>
    <row r="10" spans="1:10" ht="13.5" thickBot="1" x14ac:dyDescent="0.35"/>
    <row r="11" spans="1:10" x14ac:dyDescent="0.3">
      <c r="B11" s="22"/>
      <c r="C11" s="22" t="s">
        <v>96</v>
      </c>
      <c r="D11" s="22"/>
      <c r="F11" s="22" t="s">
        <v>97</v>
      </c>
      <c r="G11" s="22" t="s">
        <v>29</v>
      </c>
      <c r="I11" s="22" t="s">
        <v>98</v>
      </c>
      <c r="J11" s="22" t="s">
        <v>29</v>
      </c>
    </row>
    <row r="12" spans="1:10" ht="13.5" thickBot="1" x14ac:dyDescent="0.35">
      <c r="B12" s="23" t="s">
        <v>51</v>
      </c>
      <c r="C12" s="23" t="s">
        <v>52</v>
      </c>
      <c r="D12" s="23" t="s">
        <v>86</v>
      </c>
      <c r="F12" s="23" t="s">
        <v>99</v>
      </c>
      <c r="G12" s="23" t="s">
        <v>100</v>
      </c>
      <c r="I12" s="23" t="s">
        <v>99</v>
      </c>
      <c r="J12" s="23" t="s">
        <v>100</v>
      </c>
    </row>
    <row r="13" spans="1:10" x14ac:dyDescent="0.3">
      <c r="B13" s="20" t="s">
        <v>59</v>
      </c>
      <c r="C13" s="20" t="s">
        <v>60</v>
      </c>
      <c r="D13" s="20">
        <v>1000</v>
      </c>
      <c r="F13" s="20">
        <v>0</v>
      </c>
      <c r="G13" s="20">
        <v>3000000</v>
      </c>
      <c r="I13" s="20">
        <v>1000</v>
      </c>
      <c r="J13" s="20">
        <v>6600000</v>
      </c>
    </row>
    <row r="14" spans="1:10" ht="13.5" thickBot="1" x14ac:dyDescent="0.35">
      <c r="B14" s="18" t="s">
        <v>62</v>
      </c>
      <c r="C14" s="18" t="s">
        <v>63</v>
      </c>
      <c r="D14" s="18">
        <v>500</v>
      </c>
      <c r="F14" s="18">
        <v>0</v>
      </c>
      <c r="G14" s="18">
        <v>3600000</v>
      </c>
      <c r="I14" s="18">
        <v>500</v>
      </c>
      <c r="J14" s="18">
        <v>6600000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52EFEF-3345-47A1-A0BB-4B3F1A6560AD}">
  <dimension ref="A2:E18"/>
  <sheetViews>
    <sheetView workbookViewId="0"/>
  </sheetViews>
  <sheetFormatPr defaultRowHeight="13" x14ac:dyDescent="0.3"/>
  <sheetData>
    <row r="2" spans="1:5" ht="15.5" x14ac:dyDescent="0.35">
      <c r="A2" s="29" t="s">
        <v>101</v>
      </c>
      <c r="B2" s="29"/>
    </row>
    <row r="3" spans="1:5" ht="15.5" x14ac:dyDescent="0.35">
      <c r="A3" s="24" t="s">
        <v>19</v>
      </c>
      <c r="B3" s="25" t="s">
        <v>20</v>
      </c>
      <c r="D3" s="29" t="s">
        <v>102</v>
      </c>
      <c r="E3" s="29"/>
    </row>
    <row r="4" spans="1:5" ht="15.5" x14ac:dyDescent="0.35">
      <c r="A4" s="26">
        <v>1500</v>
      </c>
      <c r="B4" s="27">
        <v>0</v>
      </c>
      <c r="D4" s="29" t="s">
        <v>103</v>
      </c>
      <c r="E4" s="29"/>
    </row>
    <row r="5" spans="1:5" ht="15.5" x14ac:dyDescent="0.35">
      <c r="A5" s="26">
        <v>0</v>
      </c>
      <c r="B5" s="27">
        <v>1500</v>
      </c>
    </row>
    <row r="6" spans="1:5" ht="15.5" x14ac:dyDescent="0.35">
      <c r="A6" s="28"/>
      <c r="B6" s="28"/>
    </row>
    <row r="7" spans="1:5" ht="15.5" x14ac:dyDescent="0.35">
      <c r="A7" s="29" t="s">
        <v>104</v>
      </c>
      <c r="B7" s="29"/>
    </row>
    <row r="8" spans="1:5" ht="15.5" x14ac:dyDescent="0.35">
      <c r="A8" s="24" t="s">
        <v>19</v>
      </c>
      <c r="B8" s="25" t="s">
        <v>20</v>
      </c>
    </row>
    <row r="9" spans="1:5" ht="15.5" x14ac:dyDescent="0.35">
      <c r="A9" s="26">
        <v>2000</v>
      </c>
      <c r="B9" s="27">
        <v>0</v>
      </c>
    </row>
    <row r="10" spans="1:5" ht="15.5" x14ac:dyDescent="0.35">
      <c r="A10" s="26">
        <v>0</v>
      </c>
      <c r="B10" s="27">
        <v>1000</v>
      </c>
    </row>
    <row r="11" spans="1:5" ht="15.5" x14ac:dyDescent="0.35">
      <c r="A11" s="28"/>
      <c r="B11" s="28"/>
    </row>
    <row r="12" spans="1:5" ht="15.5" x14ac:dyDescent="0.35">
      <c r="A12" s="28" t="s">
        <v>105</v>
      </c>
      <c r="B12" s="28"/>
    </row>
    <row r="13" spans="1:5" ht="15.5" x14ac:dyDescent="0.35">
      <c r="A13" s="28" t="s">
        <v>19</v>
      </c>
      <c r="B13" s="28"/>
    </row>
    <row r="14" spans="1:5" ht="15.5" x14ac:dyDescent="0.35">
      <c r="A14" s="28">
        <v>2500</v>
      </c>
      <c r="B14" s="28"/>
    </row>
    <row r="15" spans="1:5" ht="15.5" x14ac:dyDescent="0.35">
      <c r="A15" s="28"/>
      <c r="B15" s="28"/>
    </row>
    <row r="16" spans="1:5" ht="15.5" x14ac:dyDescent="0.35">
      <c r="A16" s="28"/>
      <c r="B16" s="28"/>
    </row>
    <row r="17" spans="1:2" ht="15.5" x14ac:dyDescent="0.35">
      <c r="A17" s="28" t="s">
        <v>20</v>
      </c>
      <c r="B17" s="28"/>
    </row>
    <row r="18" spans="1:2" ht="15.5" x14ac:dyDescent="0.35">
      <c r="A18" s="28">
        <v>2250</v>
      </c>
      <c r="B18" s="28"/>
    </row>
  </sheetData>
  <mergeCells count="4">
    <mergeCell ref="A2:B2"/>
    <mergeCell ref="A7:B7"/>
    <mergeCell ref="D3:E3"/>
    <mergeCell ref="D4:E4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CA29355B05507429E9D311D98E8DCFB" ma:contentTypeVersion="13" ma:contentTypeDescription="Create a new document." ma:contentTypeScope="" ma:versionID="20d98fa95155fb49aa98314cec660fff">
  <xsd:schema xmlns:xsd="http://www.w3.org/2001/XMLSchema" xmlns:xs="http://www.w3.org/2001/XMLSchema" xmlns:p="http://schemas.microsoft.com/office/2006/metadata/properties" xmlns:ns3="51279281-d8b5-4bc3-aca5-10d2efb39b86" xmlns:ns4="653d1be3-d303-4421-8bdd-5a0c45789b14" targetNamespace="http://schemas.microsoft.com/office/2006/metadata/properties" ma:root="true" ma:fieldsID="10fcf10d0de13637f34f44c490563368" ns3:_="" ns4:_="">
    <xsd:import namespace="51279281-d8b5-4bc3-aca5-10d2efb39b86"/>
    <xsd:import namespace="653d1be3-d303-4421-8bdd-5a0c45789b1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Location" minOccurs="0"/>
                <xsd:element ref="ns3:MediaServiceAutoTags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1279281-d8b5-4bc3-aca5-10d2efb39b8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1" nillable="true" ma:displayName="Location" ma:internalName="MediaServiceLocation" ma:readOnly="true">
      <xsd:simpleType>
        <xsd:restriction base="dms:Text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3d1be3-d303-4421-8bdd-5a0c45789b14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440F194-5E9F-4289-9403-40EEA65F3A2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F184130-B219-4A73-9791-9A3564D3721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1279281-d8b5-4bc3-aca5-10d2efb39b86"/>
    <ds:schemaRef ds:uri="653d1be3-d303-4421-8bdd-5a0c45789b1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FD03413-499C-4092-AC9E-E987E8C4F16C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Problem</vt:lpstr>
      <vt:lpstr>Solution</vt:lpstr>
      <vt:lpstr>Answer Report 2</vt:lpstr>
      <vt:lpstr>Sensitivity Report 2</vt:lpstr>
      <vt:lpstr>Limits Report 2</vt:lpstr>
      <vt:lpstr>Graph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PNOONAN</dc:creator>
  <cp:keywords/>
  <dc:description/>
  <cp:lastModifiedBy>Bryce Bowles</cp:lastModifiedBy>
  <cp:revision/>
  <dcterms:created xsi:type="dcterms:W3CDTF">2009-03-09T21:31:30Z</dcterms:created>
  <dcterms:modified xsi:type="dcterms:W3CDTF">2022-01-21T02:20:28Z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0x010100ECA29355B05507429E9D311D98E8DCFB</vt:lpwstr>
  </property>
  <property fmtid="{D5CDD505-2E9C-101B-9397-08002B2CF9AE}" pid="3" name="MSIP_Label_54cbfde1-7928-4a1c-94cb-201c594fc53a_Enabled">
    <vt:lpwstr>True</vt:lpwstr>
  </property>
  <property fmtid="{D5CDD505-2E9C-101B-9397-08002B2CF9AE}" pid="4" name="MSIP_Label_54cbfde1-7928-4a1c-94cb-201c594fc53a_SiteId">
    <vt:lpwstr>1791a7f1-2629-474f-8283-d4da7899c3be</vt:lpwstr>
  </property>
  <property fmtid="{D5CDD505-2E9C-101B-9397-08002B2CF9AE}" pid="5" name="MSIP_Label_54cbfde1-7928-4a1c-94cb-201c594fc53a_Owner">
    <vt:lpwstr>BBOWLES@scc.virginia.gov</vt:lpwstr>
  </property>
  <property fmtid="{D5CDD505-2E9C-101B-9397-08002B2CF9AE}" pid="6" name="MSIP_Label_54cbfde1-7928-4a1c-94cb-201c594fc53a_SetDate">
    <vt:lpwstr>2020-02-10T17:50:07.3716658Z</vt:lpwstr>
  </property>
  <property fmtid="{D5CDD505-2E9C-101B-9397-08002B2CF9AE}" pid="7" name="MSIP_Label_54cbfde1-7928-4a1c-94cb-201c594fc53a_Name">
    <vt:lpwstr>Confidential</vt:lpwstr>
  </property>
  <property fmtid="{D5CDD505-2E9C-101B-9397-08002B2CF9AE}" pid="8" name="MSIP_Label_54cbfde1-7928-4a1c-94cb-201c594fc53a_Application">
    <vt:lpwstr>Microsoft Azure Information Protection</vt:lpwstr>
  </property>
  <property fmtid="{D5CDD505-2E9C-101B-9397-08002B2CF9AE}" pid="9" name="MSIP_Label_54cbfde1-7928-4a1c-94cb-201c594fc53a_ActionId">
    <vt:lpwstr>f81e70bb-47cc-42b0-a417-f092193ad517</vt:lpwstr>
  </property>
  <property fmtid="{D5CDD505-2E9C-101B-9397-08002B2CF9AE}" pid="10" name="MSIP_Label_54cbfde1-7928-4a1c-94cb-201c594fc53a_Extended_MSFT_Method">
    <vt:lpwstr>Automatic</vt:lpwstr>
  </property>
  <property fmtid="{D5CDD505-2E9C-101B-9397-08002B2CF9AE}" pid="11" name="MSIP_Label_8e953dd5-1b53-4742-b186-f2a38279ffcd_Enabled">
    <vt:lpwstr>True</vt:lpwstr>
  </property>
  <property fmtid="{D5CDD505-2E9C-101B-9397-08002B2CF9AE}" pid="12" name="MSIP_Label_8e953dd5-1b53-4742-b186-f2a38279ffcd_SiteId">
    <vt:lpwstr>1791a7f1-2629-474f-8283-d4da7899c3be</vt:lpwstr>
  </property>
  <property fmtid="{D5CDD505-2E9C-101B-9397-08002B2CF9AE}" pid="13" name="MSIP_Label_8e953dd5-1b53-4742-b186-f2a38279ffcd_Owner">
    <vt:lpwstr>BBOWLES@scc.virginia.gov</vt:lpwstr>
  </property>
  <property fmtid="{D5CDD505-2E9C-101B-9397-08002B2CF9AE}" pid="14" name="MSIP_Label_8e953dd5-1b53-4742-b186-f2a38279ffcd_SetDate">
    <vt:lpwstr>2020-02-10T17:50:07.3716658Z</vt:lpwstr>
  </property>
  <property fmtid="{D5CDD505-2E9C-101B-9397-08002B2CF9AE}" pid="15" name="MSIP_Label_8e953dd5-1b53-4742-b186-f2a38279ffcd_Name">
    <vt:lpwstr>Anyone</vt:lpwstr>
  </property>
  <property fmtid="{D5CDD505-2E9C-101B-9397-08002B2CF9AE}" pid="16" name="MSIP_Label_8e953dd5-1b53-4742-b186-f2a38279ffcd_Application">
    <vt:lpwstr>Microsoft Azure Information Protection</vt:lpwstr>
  </property>
  <property fmtid="{D5CDD505-2E9C-101B-9397-08002B2CF9AE}" pid="17" name="MSIP_Label_8e953dd5-1b53-4742-b186-f2a38279ffcd_ActionId">
    <vt:lpwstr>f81e70bb-47cc-42b0-a417-f092193ad517</vt:lpwstr>
  </property>
  <property fmtid="{D5CDD505-2E9C-101B-9397-08002B2CF9AE}" pid="18" name="MSIP_Label_8e953dd5-1b53-4742-b186-f2a38279ffcd_Parent">
    <vt:lpwstr>54cbfde1-7928-4a1c-94cb-201c594fc53a</vt:lpwstr>
  </property>
  <property fmtid="{D5CDD505-2E9C-101B-9397-08002B2CF9AE}" pid="19" name="MSIP_Label_8e953dd5-1b53-4742-b186-f2a38279ffcd_Extended_MSFT_Method">
    <vt:lpwstr>Automatic</vt:lpwstr>
  </property>
  <property fmtid="{D5CDD505-2E9C-101B-9397-08002B2CF9AE}" pid="20" name="Sensitivity">
    <vt:lpwstr>Confidential Anyone</vt:lpwstr>
  </property>
</Properties>
</file>