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bryce/Desktop/Business Analytics/hw2/"/>
    </mc:Choice>
  </mc:AlternateContent>
  <xr:revisionPtr revIDLastSave="0" documentId="13_ncr:1_{634CFC85-93D2-1547-9DA2-21B309251F37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Sheet1" sheetId="9" r:id="rId1"/>
    <sheet name="1. Linear" sheetId="1" r:id="rId2"/>
    <sheet name="2. Exponential" sheetId="3" r:id="rId3"/>
    <sheet name="3. Power" sheetId="4" r:id="rId4"/>
    <sheet name="4. Logarithmic" sheetId="5" r:id="rId5"/>
    <sheet name="5. Optimization #1" sheetId="6" r:id="rId6"/>
    <sheet name="6. Optimization #2" sheetId="7" r:id="rId7"/>
    <sheet name="7. Optimization #3" sheetId="8" r:id="rId8"/>
  </sheets>
  <definedNames>
    <definedName name="solver_adj" localSheetId="5" hidden="1">'5. Optimization #1'!$A$2</definedName>
    <definedName name="solver_adj" localSheetId="6" hidden="1">'6. Optimization #2'!$A$2</definedName>
    <definedName name="solver_adj" localSheetId="7" hidden="1">'7. Optimization #3'!$A$2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lhs1" localSheetId="6" hidden="1">'6. Optimization #2'!$D$2</definedName>
    <definedName name="solver_lhs1" localSheetId="7" hidden="1">'7. Optimization #3'!$D$2</definedName>
    <definedName name="solver_lin" localSheetId="5" hidden="1">2</definedName>
    <definedName name="solver_lin" localSheetId="6" hidden="1">2</definedName>
    <definedName name="solver_lin" localSheetId="7" hidden="1">2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um" localSheetId="5" hidden="1">0</definedName>
    <definedName name="solver_num" localSheetId="6" hidden="1">1</definedName>
    <definedName name="solver_num" localSheetId="7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opt" localSheetId="5" hidden="1">'5. Optimization #1'!$F$2</definedName>
    <definedName name="solver_opt" localSheetId="6" hidden="1">'6. Optimization #2'!$F$2</definedName>
    <definedName name="solver_opt" localSheetId="7" hidden="1">'7. Optimization #3'!$F$2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el1" localSheetId="6" hidden="1">3</definedName>
    <definedName name="solver_rel1" localSheetId="7" hidden="1">3</definedName>
    <definedName name="solver_rhs1" localSheetId="6" hidden="1">30000</definedName>
    <definedName name="solver_rhs1" localSheetId="7" hidden="1">50000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yp" localSheetId="5" hidden="1">1</definedName>
    <definedName name="solver_typ" localSheetId="6" hidden="1">1</definedName>
    <definedName name="solver_typ" localSheetId="7" hidden="1">1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5" hidden="1">2</definedName>
    <definedName name="solver_ver" localSheetId="6" hidden="1">2</definedName>
    <definedName name="solver_ver" localSheetId="7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D5" i="5" s="1"/>
  <c r="C6" i="5"/>
  <c r="D6" i="5" s="1"/>
  <c r="C7" i="5"/>
  <c r="D7" i="5" s="1"/>
  <c r="C8" i="5"/>
  <c r="D8" i="5" s="1"/>
  <c r="C9" i="5"/>
  <c r="C10" i="5"/>
  <c r="D10" i="5" s="1"/>
  <c r="C11" i="5"/>
  <c r="C12" i="5"/>
  <c r="C13" i="5"/>
  <c r="C14" i="5"/>
  <c r="D14" i="5" s="1"/>
  <c r="C15" i="5"/>
  <c r="D15" i="5" s="1"/>
  <c r="C16" i="5"/>
  <c r="D16" i="5" s="1"/>
  <c r="C17" i="5"/>
  <c r="C18" i="5"/>
  <c r="D18" i="5" s="1"/>
  <c r="C19" i="5"/>
  <c r="C20" i="5"/>
  <c r="C21" i="5"/>
  <c r="C22" i="5"/>
  <c r="D22" i="5" s="1"/>
  <c r="C2" i="5"/>
  <c r="D2" i="5" s="1"/>
  <c r="E2" i="5" s="1"/>
  <c r="C2" i="1"/>
  <c r="D2" i="1" s="1"/>
  <c r="C2" i="6"/>
  <c r="C2" i="8"/>
  <c r="D2" i="8" s="1"/>
  <c r="C2" i="7"/>
  <c r="D2" i="7" s="1"/>
  <c r="D2" i="6"/>
  <c r="F2" i="6" s="1"/>
  <c r="D21" i="5"/>
  <c r="D20" i="5"/>
  <c r="D19" i="5"/>
  <c r="D17" i="5"/>
  <c r="D13" i="5"/>
  <c r="D12" i="5"/>
  <c r="D11" i="5"/>
  <c r="D9" i="5"/>
  <c r="D4" i="5"/>
  <c r="D3" i="5"/>
  <c r="F2" i="4"/>
  <c r="E2" i="4"/>
  <c r="D2" i="4"/>
  <c r="C3" i="4"/>
  <c r="C4" i="4"/>
  <c r="C5" i="4"/>
  <c r="C6" i="4"/>
  <c r="D6" i="4" s="1"/>
  <c r="C7" i="4"/>
  <c r="C8" i="4"/>
  <c r="D8" i="4" s="1"/>
  <c r="C9" i="4"/>
  <c r="D9" i="4" s="1"/>
  <c r="C10" i="4"/>
  <c r="D10" i="4" s="1"/>
  <c r="C11" i="4"/>
  <c r="C12" i="4"/>
  <c r="C13" i="4"/>
  <c r="C14" i="4"/>
  <c r="C15" i="4"/>
  <c r="C16" i="4"/>
  <c r="D16" i="4" s="1"/>
  <c r="C17" i="4"/>
  <c r="D17" i="4" s="1"/>
  <c r="C18" i="4"/>
  <c r="D18" i="4" s="1"/>
  <c r="C19" i="4"/>
  <c r="C20" i="4"/>
  <c r="C21" i="4"/>
  <c r="C22" i="4"/>
  <c r="C2" i="4"/>
  <c r="D22" i="4"/>
  <c r="D21" i="4"/>
  <c r="F21" i="4" s="1"/>
  <c r="D20" i="4"/>
  <c r="D19" i="4"/>
  <c r="D15" i="4"/>
  <c r="D14" i="4"/>
  <c r="D13" i="4"/>
  <c r="D12" i="4"/>
  <c r="D11" i="4"/>
  <c r="D7" i="4"/>
  <c r="D5" i="4"/>
  <c r="D4" i="4"/>
  <c r="D3" i="4"/>
  <c r="F2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5" i="1"/>
  <c r="C6" i="1"/>
  <c r="D6" i="1" s="1"/>
  <c r="C7" i="1"/>
  <c r="C8" i="1"/>
  <c r="D8" i="1" s="1"/>
  <c r="C9" i="1"/>
  <c r="C10" i="1"/>
  <c r="C11" i="1"/>
  <c r="C12" i="1"/>
  <c r="D12" i="1" s="1"/>
  <c r="C13" i="1"/>
  <c r="C14" i="1"/>
  <c r="C15" i="1"/>
  <c r="C16" i="1"/>
  <c r="D16" i="1" s="1"/>
  <c r="C17" i="1"/>
  <c r="C18" i="1"/>
  <c r="C19" i="1"/>
  <c r="C20" i="1"/>
  <c r="D20" i="1" s="1"/>
  <c r="C21" i="1"/>
  <c r="C22" i="1"/>
  <c r="C3" i="1"/>
  <c r="D3" i="1" s="1"/>
  <c r="C4" i="1"/>
  <c r="D4" i="1" s="1"/>
  <c r="F4" i="1" s="1"/>
  <c r="F21" i="1"/>
  <c r="F17" i="1"/>
  <c r="F13" i="1"/>
  <c r="F9" i="1"/>
  <c r="F5" i="1"/>
  <c r="D22" i="1"/>
  <c r="E22" i="1" s="1"/>
  <c r="E11" i="1"/>
  <c r="D5" i="1"/>
  <c r="E5" i="1" s="1"/>
  <c r="D7" i="1"/>
  <c r="E7" i="1" s="1"/>
  <c r="D9" i="1"/>
  <c r="E9" i="1" s="1"/>
  <c r="D10" i="1"/>
  <c r="F10" i="1" s="1"/>
  <c r="D11" i="1"/>
  <c r="F11" i="1" s="1"/>
  <c r="D13" i="1"/>
  <c r="E13" i="1" s="1"/>
  <c r="D14" i="1"/>
  <c r="E14" i="1" s="1"/>
  <c r="D15" i="1"/>
  <c r="E15" i="1" s="1"/>
  <c r="D17" i="1"/>
  <c r="E17" i="1" s="1"/>
  <c r="D18" i="1"/>
  <c r="F18" i="1" s="1"/>
  <c r="D19" i="1"/>
  <c r="F19" i="1" s="1"/>
  <c r="D21" i="1"/>
  <c r="E21" i="1" s="1"/>
  <c r="F2" i="8" l="1"/>
  <c r="E2" i="8"/>
  <c r="F2" i="7"/>
  <c r="E2" i="7"/>
  <c r="E2" i="6"/>
  <c r="F15" i="5"/>
  <c r="E15" i="5"/>
  <c r="F7" i="5"/>
  <c r="E7" i="5"/>
  <c r="E8" i="5"/>
  <c r="F8" i="5"/>
  <c r="F16" i="5"/>
  <c r="E16" i="5"/>
  <c r="F9" i="5"/>
  <c r="E9" i="5"/>
  <c r="F17" i="5"/>
  <c r="E17" i="5"/>
  <c r="F2" i="5"/>
  <c r="F10" i="5"/>
  <c r="E10" i="5"/>
  <c r="F18" i="5"/>
  <c r="E18" i="5"/>
  <c r="F3" i="5"/>
  <c r="E3" i="5"/>
  <c r="F11" i="5"/>
  <c r="E11" i="5"/>
  <c r="F19" i="5"/>
  <c r="E19" i="5"/>
  <c r="F4" i="5"/>
  <c r="E4" i="5"/>
  <c r="F12" i="5"/>
  <c r="E12" i="5"/>
  <c r="E20" i="5"/>
  <c r="F20" i="5"/>
  <c r="F5" i="5"/>
  <c r="E5" i="5"/>
  <c r="F13" i="5"/>
  <c r="E13" i="5"/>
  <c r="F21" i="5"/>
  <c r="E21" i="5"/>
  <c r="F6" i="5"/>
  <c r="E6" i="5"/>
  <c r="E14" i="5"/>
  <c r="F14" i="5"/>
  <c r="F22" i="5"/>
  <c r="E22" i="5"/>
  <c r="E8" i="4"/>
  <c r="F8" i="4"/>
  <c r="F9" i="4"/>
  <c r="E9" i="4"/>
  <c r="E16" i="4"/>
  <c r="F16" i="4"/>
  <c r="F17" i="4"/>
  <c r="E17" i="4"/>
  <c r="E10" i="4"/>
  <c r="F10" i="4"/>
  <c r="E18" i="4"/>
  <c r="F18" i="4"/>
  <c r="F3" i="4"/>
  <c r="E3" i="4"/>
  <c r="F11" i="4"/>
  <c r="E11" i="4"/>
  <c r="F19" i="4"/>
  <c r="E19" i="4"/>
  <c r="E4" i="4"/>
  <c r="F4" i="4"/>
  <c r="E12" i="4"/>
  <c r="F12" i="4"/>
  <c r="E20" i="4"/>
  <c r="F20" i="4"/>
  <c r="F5" i="4"/>
  <c r="E5" i="4"/>
  <c r="F13" i="4"/>
  <c r="E13" i="4"/>
  <c r="E6" i="4"/>
  <c r="F6" i="4"/>
  <c r="E14" i="4"/>
  <c r="F14" i="4"/>
  <c r="F7" i="4"/>
  <c r="E7" i="4"/>
  <c r="F15" i="4"/>
  <c r="E15" i="4"/>
  <c r="F22" i="4"/>
  <c r="E22" i="4"/>
  <c r="E21" i="4"/>
  <c r="F20" i="1"/>
  <c r="E20" i="1"/>
  <c r="F12" i="1"/>
  <c r="E12" i="1"/>
  <c r="F16" i="1"/>
  <c r="E16" i="1"/>
  <c r="F8" i="1"/>
  <c r="E8" i="1"/>
  <c r="E6" i="1"/>
  <c r="F6" i="1"/>
  <c r="E19" i="1"/>
  <c r="E18" i="1"/>
  <c r="E10" i="1"/>
  <c r="F14" i="1"/>
  <c r="F22" i="1"/>
  <c r="F7" i="1"/>
  <c r="F15" i="1"/>
  <c r="E2" i="1"/>
  <c r="F2" i="1"/>
  <c r="E3" i="1"/>
  <c r="F3" i="1"/>
  <c r="E4" i="1"/>
</calcChain>
</file>

<file path=xl/sharedStrings.xml><?xml version="1.0" encoding="utf-8"?>
<sst xmlns="http://schemas.openxmlformats.org/spreadsheetml/2006/main" count="75" uniqueCount="36">
  <si>
    <t>Price</t>
  </si>
  <si>
    <t>% Purchased</t>
  </si>
  <si>
    <t>Predicted %</t>
  </si>
  <si>
    <t>Predicted Sales</t>
  </si>
  <si>
    <t>Revenue</t>
  </si>
  <si>
    <t>Profit</t>
  </si>
  <si>
    <t>Book Cost</t>
  </si>
  <si>
    <t>Selling Price</t>
  </si>
  <si>
    <t>Publisher Cost</t>
  </si>
  <si>
    <t xml:space="preserve">can just copy formula from 1 to 2 </t>
  </si>
  <si>
    <t>add constraint of selling &gt;= 30,000 books</t>
  </si>
  <si>
    <t xml:space="preserve">maximize profit by changing price with solver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</si>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</sst>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44" fontId="0" fillId="0" borderId="0" xfId="2" applyFont="1"/>
    <xf numFmtId="3" fontId="0" fillId="0" borderId="0" xfId="0" applyNumberFormat="1"/>
    <xf numFmtId="43" fontId="0" fillId="0" borderId="0" xfId="0" applyNumberFormat="1"/>
    <xf numFmtId="44" fontId="0" fillId="0" borderId="0" xfId="2" applyFont="1" applyFill="1"/>
    <xf numFmtId="9" fontId="0" fillId="0" borderId="0" xfId="3" applyFont="1" applyFill="1"/>
    <xf numFmtId="3" fontId="0" fillId="0" borderId="0" xfId="1" applyNumberFormat="1" applyFont="1" applyFill="1"/>
    <xf numFmtId="9" fontId="0" fillId="0" borderId="0" xfId="0" applyNumberFormat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9" fontId="1" fillId="0" borderId="0" xfId="3" applyFont="1"/>
    <xf numFmtId="2" fontId="0" fillId="0" borderId="0" xfId="3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042169728783902E-2"/>
                  <c:y val="-0.536131160688247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'1. Linear'!$A$2:$A$22</c:f>
              <c:numCache>
                <c:formatCode>_("$"* #,##0.00_);_("$"* \(#,##0.00\);_("$"* "-"??_);_(@_)</c:formatCode>
                <c:ptCount val="2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</c:numCache>
            </c:numRef>
          </c:xVal>
          <c:yVal>
            <c:numRef>
              <c:f>'1. Linear'!$B$2:$B$22</c:f>
              <c:numCache>
                <c:formatCode>0%</c:formatCode>
                <c:ptCount val="21"/>
                <c:pt idx="0">
                  <c:v>0.6381</c:v>
                </c:pt>
                <c:pt idx="1">
                  <c:v>0.5081</c:v>
                </c:pt>
                <c:pt idx="2">
                  <c:v>0.39810000000000001</c:v>
                </c:pt>
                <c:pt idx="3">
                  <c:v>0.31810000000000005</c:v>
                </c:pt>
                <c:pt idx="4">
                  <c:v>0.24810000000000001</c:v>
                </c:pt>
                <c:pt idx="5">
                  <c:v>0.1981</c:v>
                </c:pt>
                <c:pt idx="6">
                  <c:v>0.15809999999999999</c:v>
                </c:pt>
                <c:pt idx="7">
                  <c:v>0.12809999999999999</c:v>
                </c:pt>
                <c:pt idx="8">
                  <c:v>0.1081</c:v>
                </c:pt>
                <c:pt idx="9">
                  <c:v>9.8099999999999993E-2</c:v>
                </c:pt>
                <c:pt idx="10">
                  <c:v>7.8100000000000003E-2</c:v>
                </c:pt>
                <c:pt idx="11">
                  <c:v>6.8099999999999994E-2</c:v>
                </c:pt>
                <c:pt idx="12">
                  <c:v>6.3E-2</c:v>
                </c:pt>
                <c:pt idx="13">
                  <c:v>5.8100000000000006E-2</c:v>
                </c:pt>
                <c:pt idx="14">
                  <c:v>5.3000000000000005E-2</c:v>
                </c:pt>
                <c:pt idx="15">
                  <c:v>0.05</c:v>
                </c:pt>
                <c:pt idx="16">
                  <c:v>4.8100000000000004E-2</c:v>
                </c:pt>
                <c:pt idx="17">
                  <c:v>4.3000000000000003E-2</c:v>
                </c:pt>
                <c:pt idx="18">
                  <c:v>4.4000000000000004E-2</c:v>
                </c:pt>
                <c:pt idx="19">
                  <c:v>4.2000000000000003E-2</c:v>
                </c:pt>
                <c:pt idx="20">
                  <c:v>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14-804D-9E31-1D276072B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298352"/>
        <c:axId val="798291456"/>
      </c:scatterChart>
      <c:valAx>
        <c:axId val="79829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291456"/>
        <c:crosses val="autoZero"/>
        <c:crossBetween val="midCat"/>
      </c:valAx>
      <c:valAx>
        <c:axId val="79829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298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3899059492563429"/>
                  <c:y val="-0.627962962962962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'2. Exponential'!$A$2:$A$22</c:f>
              <c:numCache>
                <c:formatCode>_("$"* #,##0.00_);_("$"* \(#,##0.00\);_("$"* "-"??_);_(@_)</c:formatCode>
                <c:ptCount val="2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</c:numCache>
            </c:numRef>
          </c:xVal>
          <c:yVal>
            <c:numRef>
              <c:f>'2. Exponential'!$B$2:$B$22</c:f>
              <c:numCache>
                <c:formatCode>0%</c:formatCode>
                <c:ptCount val="21"/>
                <c:pt idx="0">
                  <c:v>0.6381</c:v>
                </c:pt>
                <c:pt idx="1">
                  <c:v>0.5081</c:v>
                </c:pt>
                <c:pt idx="2">
                  <c:v>0.39810000000000001</c:v>
                </c:pt>
                <c:pt idx="3">
                  <c:v>0.31810000000000005</c:v>
                </c:pt>
                <c:pt idx="4">
                  <c:v>0.24810000000000001</c:v>
                </c:pt>
                <c:pt idx="5">
                  <c:v>0.1981</c:v>
                </c:pt>
                <c:pt idx="6">
                  <c:v>0.15809999999999999</c:v>
                </c:pt>
                <c:pt idx="7">
                  <c:v>0.12809999999999999</c:v>
                </c:pt>
                <c:pt idx="8">
                  <c:v>0.1081</c:v>
                </c:pt>
                <c:pt idx="9">
                  <c:v>9.8099999999999993E-2</c:v>
                </c:pt>
                <c:pt idx="10">
                  <c:v>7.8100000000000003E-2</c:v>
                </c:pt>
                <c:pt idx="11">
                  <c:v>6.8099999999999994E-2</c:v>
                </c:pt>
                <c:pt idx="12">
                  <c:v>6.3E-2</c:v>
                </c:pt>
                <c:pt idx="13">
                  <c:v>5.8100000000000006E-2</c:v>
                </c:pt>
                <c:pt idx="14">
                  <c:v>5.3000000000000005E-2</c:v>
                </c:pt>
                <c:pt idx="15">
                  <c:v>0.05</c:v>
                </c:pt>
                <c:pt idx="16">
                  <c:v>4.8100000000000004E-2</c:v>
                </c:pt>
                <c:pt idx="17">
                  <c:v>4.3000000000000003E-2</c:v>
                </c:pt>
                <c:pt idx="18">
                  <c:v>4.4000000000000004E-2</c:v>
                </c:pt>
                <c:pt idx="19">
                  <c:v>4.2000000000000003E-2</c:v>
                </c:pt>
                <c:pt idx="20">
                  <c:v>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25-3C4F-9D06-809CD1577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484992"/>
        <c:axId val="798500672"/>
      </c:scatterChart>
      <c:valAx>
        <c:axId val="79848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500672"/>
        <c:crosses val="autoZero"/>
        <c:crossBetween val="midCat"/>
      </c:valAx>
      <c:valAx>
        <c:axId val="79850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48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3.7074146981627296E-2"/>
                  <c:y val="-0.536342592592592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'3. Power'!$A$2:$A$22</c:f>
              <c:numCache>
                <c:formatCode>_("$"* #,##0.00_);_("$"* \(#,##0.00\);_("$"* "-"??_);_(@_)</c:formatCode>
                <c:ptCount val="2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</c:numCache>
            </c:numRef>
          </c:xVal>
          <c:yVal>
            <c:numRef>
              <c:f>'3. Power'!$B$2:$B$22</c:f>
              <c:numCache>
                <c:formatCode>0%</c:formatCode>
                <c:ptCount val="21"/>
                <c:pt idx="0">
                  <c:v>0.6381</c:v>
                </c:pt>
                <c:pt idx="1">
                  <c:v>0.5081</c:v>
                </c:pt>
                <c:pt idx="2">
                  <c:v>0.39810000000000001</c:v>
                </c:pt>
                <c:pt idx="3">
                  <c:v>0.31810000000000005</c:v>
                </c:pt>
                <c:pt idx="4">
                  <c:v>0.24810000000000001</c:v>
                </c:pt>
                <c:pt idx="5">
                  <c:v>0.1981</c:v>
                </c:pt>
                <c:pt idx="6">
                  <c:v>0.15809999999999999</c:v>
                </c:pt>
                <c:pt idx="7">
                  <c:v>0.12809999999999999</c:v>
                </c:pt>
                <c:pt idx="8">
                  <c:v>0.1081</c:v>
                </c:pt>
                <c:pt idx="9">
                  <c:v>9.8099999999999993E-2</c:v>
                </c:pt>
                <c:pt idx="10">
                  <c:v>7.8100000000000003E-2</c:v>
                </c:pt>
                <c:pt idx="11">
                  <c:v>6.8099999999999994E-2</c:v>
                </c:pt>
                <c:pt idx="12">
                  <c:v>6.3E-2</c:v>
                </c:pt>
                <c:pt idx="13">
                  <c:v>5.8100000000000006E-2</c:v>
                </c:pt>
                <c:pt idx="14">
                  <c:v>5.3000000000000005E-2</c:v>
                </c:pt>
                <c:pt idx="15">
                  <c:v>0.05</c:v>
                </c:pt>
                <c:pt idx="16">
                  <c:v>4.8100000000000004E-2</c:v>
                </c:pt>
                <c:pt idx="17">
                  <c:v>4.3000000000000003E-2</c:v>
                </c:pt>
                <c:pt idx="18">
                  <c:v>4.4000000000000004E-2</c:v>
                </c:pt>
                <c:pt idx="19">
                  <c:v>4.2000000000000003E-2</c:v>
                </c:pt>
                <c:pt idx="20">
                  <c:v>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C4-3444-95EE-7993E4196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319792"/>
        <c:axId val="506937376"/>
      </c:scatterChart>
      <c:valAx>
        <c:axId val="212931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937376"/>
        <c:crosses val="autoZero"/>
        <c:crossBetween val="midCat"/>
      </c:valAx>
      <c:valAx>
        <c:axId val="50693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31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1284776902887139E-2"/>
                  <c:y val="-0.582546296296296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'4. Logarithmic'!$A$2:$A$22</c:f>
              <c:numCache>
                <c:formatCode>_("$"* #,##0.00_);_("$"* \(#,##0.00\);_("$"* "-"??_);_(@_)</c:formatCode>
                <c:ptCount val="2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</c:numCache>
            </c:numRef>
          </c:xVal>
          <c:yVal>
            <c:numRef>
              <c:f>'4. Logarithmic'!$B$2:$B$22</c:f>
              <c:numCache>
                <c:formatCode>0%</c:formatCode>
                <c:ptCount val="21"/>
                <c:pt idx="0">
                  <c:v>0.6381</c:v>
                </c:pt>
                <c:pt idx="1">
                  <c:v>0.5081</c:v>
                </c:pt>
                <c:pt idx="2">
                  <c:v>0.39810000000000001</c:v>
                </c:pt>
                <c:pt idx="3">
                  <c:v>0.31810000000000005</c:v>
                </c:pt>
                <c:pt idx="4">
                  <c:v>0.24810000000000001</c:v>
                </c:pt>
                <c:pt idx="5">
                  <c:v>0.1981</c:v>
                </c:pt>
                <c:pt idx="6">
                  <c:v>0.15809999999999999</c:v>
                </c:pt>
                <c:pt idx="7">
                  <c:v>0.12809999999999999</c:v>
                </c:pt>
                <c:pt idx="8">
                  <c:v>0.1081</c:v>
                </c:pt>
                <c:pt idx="9">
                  <c:v>9.8099999999999993E-2</c:v>
                </c:pt>
                <c:pt idx="10">
                  <c:v>7.8100000000000003E-2</c:v>
                </c:pt>
                <c:pt idx="11">
                  <c:v>6.8099999999999994E-2</c:v>
                </c:pt>
                <c:pt idx="12">
                  <c:v>6.3E-2</c:v>
                </c:pt>
                <c:pt idx="13">
                  <c:v>5.8100000000000006E-2</c:v>
                </c:pt>
                <c:pt idx="14">
                  <c:v>5.3000000000000005E-2</c:v>
                </c:pt>
                <c:pt idx="15">
                  <c:v>0.05</c:v>
                </c:pt>
                <c:pt idx="16">
                  <c:v>4.8100000000000004E-2</c:v>
                </c:pt>
                <c:pt idx="17">
                  <c:v>4.3000000000000003E-2</c:v>
                </c:pt>
                <c:pt idx="18">
                  <c:v>4.4000000000000004E-2</c:v>
                </c:pt>
                <c:pt idx="19">
                  <c:v>4.2000000000000003E-2</c:v>
                </c:pt>
                <c:pt idx="20">
                  <c:v>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CA-E94A-88C5-16FA1A292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175664"/>
        <c:axId val="2129208624"/>
      </c:scatterChart>
      <c:valAx>
        <c:axId val="212917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208624"/>
        <c:crosses val="autoZero"/>
        <c:crossBetween val="midCat"/>
      </c:valAx>
      <c:valAx>
        <c:axId val="212920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17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177800</xdr:colOff>
      <xdr:row>1</xdr:row>
      <xdr:rowOff>107950</xdr:rowOff>
    </xdr:from>
    <xdr:to>
      <xdr:col>14</xdr:col>
      <xdr:colOff>558800</xdr:colOff>
      <xdr:row>15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AF7126-D665-84AF-8AE6-7791353CE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527050</xdr:colOff>
      <xdr:row>0</xdr:row>
      <xdr:rowOff>95250</xdr:rowOff>
    </xdr:from>
    <xdr:to>
      <xdr:col>15</xdr:col>
      <xdr:colOff>387350</xdr:colOff>
      <xdr:row>14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C15B1B-F387-5427-789E-7E730EA74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406400</xdr:colOff>
      <xdr:row>3</xdr:row>
      <xdr:rowOff>107950</xdr:rowOff>
    </xdr:from>
    <xdr:to>
      <xdr:col>14</xdr:col>
      <xdr:colOff>266700</xdr:colOff>
      <xdr:row>17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75CE3F-EEE4-A595-A407-6CEB99164B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660400</xdr:colOff>
      <xdr:row>4</xdr:row>
      <xdr:rowOff>171450</xdr:rowOff>
    </xdr:from>
    <xdr:to>
      <xdr:col>14</xdr:col>
      <xdr:colOff>520700</xdr:colOff>
      <xdr:row>19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C9640F-77F3-E84E-80C8-7D9451F53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43A1-EA69-2746-B933-C16DD8043C86}">
  <dimension ref="A1:I18"/>
  <sheetViews>
    <sheetView workbookViewId="0">
      <selection activeCell="B29" sqref="B29"/>
    </sheetView>
  </sheetViews>
  <sheetFormatPr baseColWidth="10" defaultRowHeight="15" x14ac:dyDescent="0.2"/>
  <sheetData>
    <row r="1" spans="1:9" x14ac:dyDescent="0.2">
      <c r="A1" t="s">
        <v>12</v>
      </c>
    </row>
    <row r="2" spans="1:9" ht="16" thickBot="1" x14ac:dyDescent="0.25"/>
    <row r="3" spans="1:9" x14ac:dyDescent="0.2">
      <c r="A3" s="10" t="s">
        <v>13</v>
      </c>
      <c r="B3" s="10"/>
    </row>
    <row r="4" spans="1:9" x14ac:dyDescent="0.2">
      <c r="A4" t="s">
        <v>14</v>
      </c>
      <c r="B4">
        <v>0.83790631085174516</v>
      </c>
    </row>
    <row r="5" spans="1:9" x14ac:dyDescent="0.2">
      <c r="A5" t="s">
        <v>15</v>
      </c>
      <c r="B5">
        <v>0.70208698576518147</v>
      </c>
    </row>
    <row r="6" spans="1:9" x14ac:dyDescent="0.2">
      <c r="A6" t="s">
        <v>16</v>
      </c>
      <c r="B6">
        <v>0.68640735343703307</v>
      </c>
    </row>
    <row r="7" spans="1:9" x14ac:dyDescent="0.2">
      <c r="A7" t="s">
        <v>17</v>
      </c>
      <c r="B7">
        <v>9.4922366985648446E-2</v>
      </c>
    </row>
    <row r="8" spans="1:9" ht="16" thickBot="1" x14ac:dyDescent="0.25">
      <c r="A8" s="8" t="s">
        <v>18</v>
      </c>
      <c r="B8" s="8">
        <v>21</v>
      </c>
    </row>
    <row r="10" spans="1:9" ht="16" thickBot="1" x14ac:dyDescent="0.25">
      <c r="A10" t="s">
        <v>19</v>
      </c>
    </row>
    <row r="11" spans="1:9" x14ac:dyDescent="0.2">
      <c r="A11" s="9"/>
      <c r="B11" s="9" t="s">
        <v>24</v>
      </c>
      <c r="C11" s="9" t="s">
        <v>25</v>
      </c>
      <c r="D11" s="9" t="s">
        <v>26</v>
      </c>
      <c r="E11" s="9" t="s">
        <v>27</v>
      </c>
      <c r="F11" s="9" t="s">
        <v>28</v>
      </c>
    </row>
    <row r="12" spans="1:9" x14ac:dyDescent="0.2">
      <c r="A12" t="s">
        <v>20</v>
      </c>
      <c r="B12">
        <v>1</v>
      </c>
      <c r="C12">
        <v>0.40345227305194803</v>
      </c>
      <c r="D12">
        <v>0.40345227305194803</v>
      </c>
      <c r="E12">
        <v>44.777005676643505</v>
      </c>
      <c r="F12">
        <v>2.133527943322057E-6</v>
      </c>
    </row>
    <row r="13" spans="1:9" x14ac:dyDescent="0.2">
      <c r="A13" t="s">
        <v>21</v>
      </c>
      <c r="B13">
        <v>19</v>
      </c>
      <c r="C13">
        <v>0.1711948593290043</v>
      </c>
      <c r="D13">
        <v>9.0102557541581214E-3</v>
      </c>
    </row>
    <row r="14" spans="1:9" ht="16" thickBot="1" x14ac:dyDescent="0.25">
      <c r="A14" s="8" t="s">
        <v>22</v>
      </c>
      <c r="B14" s="8">
        <v>20</v>
      </c>
      <c r="C14" s="8">
        <v>0.57464713238095233</v>
      </c>
      <c r="D14" s="8"/>
      <c r="E14" s="8"/>
      <c r="F14" s="8"/>
    </row>
    <row r="15" spans="1:9" ht="16" thickBot="1" x14ac:dyDescent="0.25"/>
    <row r="16" spans="1:9" x14ac:dyDescent="0.2">
      <c r="A16" s="9"/>
      <c r="B16" s="9" t="s">
        <v>29</v>
      </c>
      <c r="C16" s="9" t="s">
        <v>17</v>
      </c>
      <c r="D16" s="9" t="s">
        <v>30</v>
      </c>
      <c r="E16" s="9" t="s">
        <v>31</v>
      </c>
      <c r="F16" s="9" t="s">
        <v>32</v>
      </c>
      <c r="G16" s="9" t="s">
        <v>33</v>
      </c>
      <c r="H16" s="9" t="s">
        <v>34</v>
      </c>
      <c r="I16" s="9" t="s">
        <v>35</v>
      </c>
    </row>
    <row r="17" spans="1:9" x14ac:dyDescent="0.2">
      <c r="A17" t="s">
        <v>23</v>
      </c>
      <c r="B17">
        <v>0.50470627705627702</v>
      </c>
      <c r="C17">
        <v>5.5334679351805714E-2</v>
      </c>
      <c r="D17">
        <v>9.1209759045943972</v>
      </c>
      <c r="E17">
        <v>2.2677575289637185E-8</v>
      </c>
      <c r="F17">
        <v>0.38888946212997683</v>
      </c>
      <c r="G17">
        <v>0.62052309198257716</v>
      </c>
      <c r="H17">
        <v>0.38888946212997683</v>
      </c>
      <c r="I17">
        <v>0.62052309198257716</v>
      </c>
    </row>
    <row r="18" spans="1:9" ht="16" thickBot="1" x14ac:dyDescent="0.25">
      <c r="A18" s="8" t="s">
        <v>0</v>
      </c>
      <c r="B18" s="8">
        <v>-2.2890259740259739E-2</v>
      </c>
      <c r="C18" s="8">
        <v>3.4207646586042716E-3</v>
      </c>
      <c r="D18" s="8">
        <v>-6.6915622747340189</v>
      </c>
      <c r="E18" s="8">
        <v>2.133527943322057E-6</v>
      </c>
      <c r="F18" s="8">
        <v>-3.0050002455188306E-2</v>
      </c>
      <c r="G18" s="8">
        <v>-1.5730517025331171E-2</v>
      </c>
      <c r="H18" s="8">
        <v>-3.0050002455188306E-2</v>
      </c>
      <c r="I18" s="8">
        <v>-1.5730517025331171E-2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>
      <selection activeCell="C2" sqref="C2"/>
    </sheetView>
  </sheetViews>
  <sheetFormatPr baseColWidth="10" defaultColWidth="9.1640625" defaultRowHeight="15" x14ac:dyDescent="0.2"/>
  <cols>
    <col min="1" max="6" width="15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6" x14ac:dyDescent="0.2">
      <c r="A2" s="4">
        <v>5</v>
      </c>
      <c r="B2" s="5">
        <v>0.6381</v>
      </c>
      <c r="C2" s="11">
        <f xml:space="preserve"> -(0.0229*A2) + 0.5047</f>
        <v>0.39020000000000005</v>
      </c>
      <c r="D2" s="6">
        <f>100000*C2</f>
        <v>39020.000000000007</v>
      </c>
      <c r="E2" s="6">
        <f>A2*D2</f>
        <v>195100.00000000003</v>
      </c>
      <c r="F2" s="6">
        <f>(A2-B24)*D2</f>
        <v>19510.000000000004</v>
      </c>
      <c r="G2" s="7"/>
    </row>
    <row r="3" spans="1:7" ht="16" x14ac:dyDescent="0.2">
      <c r="A3" s="4">
        <v>6</v>
      </c>
      <c r="B3" s="5">
        <v>0.5081</v>
      </c>
      <c r="C3" s="11">
        <f t="shared" ref="C2:C22" si="0" xml:space="preserve"> -(0.0229*A3) + 0.5047</f>
        <v>0.36730000000000007</v>
      </c>
      <c r="D3" s="6">
        <f t="shared" ref="D3:D22" si="1">100000*C3</f>
        <v>36730.000000000007</v>
      </c>
      <c r="E3" s="6">
        <f t="shared" ref="E3:E22" si="2">A3*D3</f>
        <v>220380.00000000006</v>
      </c>
      <c r="F3" s="6">
        <f>(A3-B24)*D3</f>
        <v>55095.000000000015</v>
      </c>
      <c r="G3" s="7"/>
    </row>
    <row r="4" spans="1:7" ht="16" x14ac:dyDescent="0.2">
      <c r="A4" s="4">
        <v>7</v>
      </c>
      <c r="B4" s="5">
        <v>0.39810000000000001</v>
      </c>
      <c r="C4" s="11">
        <f xml:space="preserve"> -(0.0229*A4) + 0.5047</f>
        <v>0.34440000000000004</v>
      </c>
      <c r="D4" s="6">
        <f t="shared" si="1"/>
        <v>34440.000000000007</v>
      </c>
      <c r="E4" s="6">
        <f t="shared" si="2"/>
        <v>241080.00000000006</v>
      </c>
      <c r="F4" s="6">
        <f>(A4-B24)*D4</f>
        <v>86100.000000000015</v>
      </c>
      <c r="G4" s="7"/>
    </row>
    <row r="5" spans="1:7" ht="16" x14ac:dyDescent="0.2">
      <c r="A5" s="4">
        <v>8</v>
      </c>
      <c r="B5" s="5">
        <v>0.31810000000000005</v>
      </c>
      <c r="C5" s="11">
        <f t="shared" si="0"/>
        <v>0.32150000000000001</v>
      </c>
      <c r="D5" s="6">
        <f t="shared" si="1"/>
        <v>32150</v>
      </c>
      <c r="E5" s="6">
        <f t="shared" si="2"/>
        <v>257200</v>
      </c>
      <c r="F5" s="6">
        <f>(A5-B24)*D5</f>
        <v>112525</v>
      </c>
      <c r="G5" s="7"/>
    </row>
    <row r="6" spans="1:7" ht="16" x14ac:dyDescent="0.2">
      <c r="A6" s="4">
        <v>9</v>
      </c>
      <c r="B6" s="5">
        <v>0.24810000000000001</v>
      </c>
      <c r="C6" s="11">
        <f t="shared" si="0"/>
        <v>0.29860000000000003</v>
      </c>
      <c r="D6" s="6">
        <f t="shared" si="1"/>
        <v>29860.000000000004</v>
      </c>
      <c r="E6" s="6">
        <f t="shared" si="2"/>
        <v>268740.00000000006</v>
      </c>
      <c r="F6" s="6">
        <f>(A6-B24)*D6</f>
        <v>134370.00000000003</v>
      </c>
      <c r="G6" s="7"/>
    </row>
    <row r="7" spans="1:7" ht="16" x14ac:dyDescent="0.2">
      <c r="A7" s="4">
        <v>10</v>
      </c>
      <c r="B7" s="5">
        <v>0.1981</v>
      </c>
      <c r="C7" s="11">
        <f t="shared" si="0"/>
        <v>0.27570000000000006</v>
      </c>
      <c r="D7" s="6">
        <f t="shared" si="1"/>
        <v>27570.000000000007</v>
      </c>
      <c r="E7" s="6">
        <f t="shared" si="2"/>
        <v>275700.00000000006</v>
      </c>
      <c r="F7" s="6">
        <f>(A7-B24)*D7</f>
        <v>151635.00000000003</v>
      </c>
      <c r="G7" s="7"/>
    </row>
    <row r="8" spans="1:7" ht="16" x14ac:dyDescent="0.2">
      <c r="A8" s="4">
        <v>11</v>
      </c>
      <c r="B8" s="5">
        <v>0.15809999999999999</v>
      </c>
      <c r="C8" s="11">
        <f t="shared" si="0"/>
        <v>0.25280000000000002</v>
      </c>
      <c r="D8" s="6">
        <f t="shared" si="1"/>
        <v>25280.000000000004</v>
      </c>
      <c r="E8" s="6">
        <f t="shared" si="2"/>
        <v>278080.00000000006</v>
      </c>
      <c r="F8" s="6">
        <f>(A8-B24)*D8</f>
        <v>164320.00000000003</v>
      </c>
      <c r="G8" s="7"/>
    </row>
    <row r="9" spans="1:7" ht="16" x14ac:dyDescent="0.2">
      <c r="A9" s="4">
        <v>12</v>
      </c>
      <c r="B9" s="5">
        <v>0.12809999999999999</v>
      </c>
      <c r="C9" s="11">
        <f t="shared" si="0"/>
        <v>0.22990000000000005</v>
      </c>
      <c r="D9" s="6">
        <f t="shared" si="1"/>
        <v>22990.000000000004</v>
      </c>
      <c r="E9" s="6">
        <f t="shared" si="2"/>
        <v>275880.00000000006</v>
      </c>
      <c r="F9" s="6">
        <f>(A9-B24)*D9</f>
        <v>172425.00000000003</v>
      </c>
      <c r="G9" s="7"/>
    </row>
    <row r="10" spans="1:7" ht="16" x14ac:dyDescent="0.2">
      <c r="A10" s="4">
        <v>13</v>
      </c>
      <c r="B10" s="5">
        <v>0.1081</v>
      </c>
      <c r="C10" s="11">
        <f t="shared" si="0"/>
        <v>0.20700000000000002</v>
      </c>
      <c r="D10" s="6">
        <f t="shared" si="1"/>
        <v>20700</v>
      </c>
      <c r="E10" s="6">
        <f t="shared" si="2"/>
        <v>269100</v>
      </c>
      <c r="F10" s="6">
        <f>(A10-B24)*D10</f>
        <v>175950</v>
      </c>
      <c r="G10" s="7"/>
    </row>
    <row r="11" spans="1:7" ht="16" x14ac:dyDescent="0.2">
      <c r="A11" s="4">
        <v>14</v>
      </c>
      <c r="B11" s="5">
        <v>9.8099999999999993E-2</v>
      </c>
      <c r="C11" s="11">
        <f t="shared" si="0"/>
        <v>0.18410000000000004</v>
      </c>
      <c r="D11" s="6">
        <f t="shared" si="1"/>
        <v>18410.000000000004</v>
      </c>
      <c r="E11" s="6">
        <f t="shared" si="2"/>
        <v>257740.00000000006</v>
      </c>
      <c r="F11" s="6">
        <f>(A11-B24)*D11</f>
        <v>174895.00000000003</v>
      </c>
      <c r="G11" s="7"/>
    </row>
    <row r="12" spans="1:7" ht="16" x14ac:dyDescent="0.2">
      <c r="A12" s="4">
        <v>15</v>
      </c>
      <c r="B12" s="5">
        <v>7.8100000000000003E-2</v>
      </c>
      <c r="C12" s="11">
        <f t="shared" si="0"/>
        <v>0.16120000000000001</v>
      </c>
      <c r="D12" s="6">
        <f t="shared" si="1"/>
        <v>16120.000000000002</v>
      </c>
      <c r="E12" s="6">
        <f t="shared" si="2"/>
        <v>241800.00000000003</v>
      </c>
      <c r="F12" s="6">
        <f>(A12-B24)*D12</f>
        <v>169260.00000000003</v>
      </c>
      <c r="G12" s="7"/>
    </row>
    <row r="13" spans="1:7" ht="16" x14ac:dyDescent="0.2">
      <c r="A13" s="4">
        <v>16</v>
      </c>
      <c r="B13" s="5">
        <v>6.8099999999999994E-2</v>
      </c>
      <c r="C13" s="11">
        <f t="shared" si="0"/>
        <v>0.13830000000000003</v>
      </c>
      <c r="D13" s="6">
        <f t="shared" si="1"/>
        <v>13830.000000000004</v>
      </c>
      <c r="E13" s="6">
        <f t="shared" si="2"/>
        <v>221280.00000000006</v>
      </c>
      <c r="F13" s="6">
        <f>(A13-B24)*D13</f>
        <v>159045.00000000003</v>
      </c>
      <c r="G13" s="7"/>
    </row>
    <row r="14" spans="1:7" ht="16" x14ac:dyDescent="0.2">
      <c r="A14" s="4">
        <v>17</v>
      </c>
      <c r="B14" s="5">
        <v>6.3E-2</v>
      </c>
      <c r="C14" s="11">
        <f t="shared" si="0"/>
        <v>0.11540000000000006</v>
      </c>
      <c r="D14" s="6">
        <f t="shared" si="1"/>
        <v>11540.000000000005</v>
      </c>
      <c r="E14" s="6">
        <f t="shared" si="2"/>
        <v>196180.00000000009</v>
      </c>
      <c r="F14" s="6">
        <f>(A14-B24)*D14</f>
        <v>144250.00000000006</v>
      </c>
      <c r="G14" s="7"/>
    </row>
    <row r="15" spans="1:7" ht="16" x14ac:dyDescent="0.2">
      <c r="A15" s="4">
        <v>18</v>
      </c>
      <c r="B15" s="5">
        <v>5.8100000000000006E-2</v>
      </c>
      <c r="C15" s="11">
        <f t="shared" si="0"/>
        <v>9.2500000000000027E-2</v>
      </c>
      <c r="D15" s="6">
        <f t="shared" si="1"/>
        <v>9250.0000000000018</v>
      </c>
      <c r="E15" s="6">
        <f t="shared" si="2"/>
        <v>166500.00000000003</v>
      </c>
      <c r="F15" s="6">
        <f>(A15-B24)*D15</f>
        <v>124875.00000000003</v>
      </c>
      <c r="G15" s="7"/>
    </row>
    <row r="16" spans="1:7" ht="16" x14ac:dyDescent="0.2">
      <c r="A16" s="4">
        <v>19</v>
      </c>
      <c r="B16" s="5">
        <v>5.3000000000000005E-2</v>
      </c>
      <c r="C16" s="11">
        <f t="shared" si="0"/>
        <v>6.9600000000000051E-2</v>
      </c>
      <c r="D16" s="6">
        <f t="shared" si="1"/>
        <v>6960.0000000000055</v>
      </c>
      <c r="E16" s="6">
        <f t="shared" si="2"/>
        <v>132240.00000000012</v>
      </c>
      <c r="F16" s="6">
        <f>(A16-B24)*D16</f>
        <v>100920.00000000007</v>
      </c>
      <c r="G16" s="7"/>
    </row>
    <row r="17" spans="1:7" ht="16" x14ac:dyDescent="0.2">
      <c r="A17" s="4">
        <v>20</v>
      </c>
      <c r="B17" s="5">
        <v>0.05</v>
      </c>
      <c r="C17" s="11">
        <f t="shared" si="0"/>
        <v>4.6700000000000019E-2</v>
      </c>
      <c r="D17" s="6">
        <f t="shared" si="1"/>
        <v>4670.0000000000018</v>
      </c>
      <c r="E17" s="6">
        <f t="shared" si="2"/>
        <v>93400.000000000029</v>
      </c>
      <c r="F17" s="6">
        <f>(A17-B24)*D17</f>
        <v>72385.000000000029</v>
      </c>
      <c r="G17" s="7"/>
    </row>
    <row r="18" spans="1:7" ht="16" x14ac:dyDescent="0.2">
      <c r="A18" s="4">
        <v>21</v>
      </c>
      <c r="B18" s="5">
        <v>4.8100000000000004E-2</v>
      </c>
      <c r="C18" s="11">
        <f t="shared" si="0"/>
        <v>2.3800000000000043E-2</v>
      </c>
      <c r="D18" s="6">
        <f t="shared" si="1"/>
        <v>2380.0000000000045</v>
      </c>
      <c r="E18" s="6">
        <f t="shared" si="2"/>
        <v>49980.000000000095</v>
      </c>
      <c r="F18" s="6">
        <f>(A18-B24)*D18</f>
        <v>39270.000000000073</v>
      </c>
      <c r="G18" s="7"/>
    </row>
    <row r="19" spans="1:7" ht="16" x14ac:dyDescent="0.2">
      <c r="A19" s="4">
        <v>22</v>
      </c>
      <c r="B19" s="5">
        <v>4.3000000000000003E-2</v>
      </c>
      <c r="C19" s="11">
        <f t="shared" si="0"/>
        <v>9.000000000000119E-4</v>
      </c>
      <c r="D19" s="6">
        <f t="shared" si="1"/>
        <v>90.000000000001194</v>
      </c>
      <c r="E19" s="6">
        <f t="shared" si="2"/>
        <v>1980.0000000000264</v>
      </c>
      <c r="F19" s="6">
        <f>(A19-B24)*D19</f>
        <v>1575.0000000000209</v>
      </c>
      <c r="G19" s="7"/>
    </row>
    <row r="20" spans="1:7" ht="16" x14ac:dyDescent="0.2">
      <c r="A20" s="4">
        <v>23</v>
      </c>
      <c r="B20" s="5">
        <v>4.4000000000000004E-2</v>
      </c>
      <c r="C20" s="11">
        <f t="shared" si="0"/>
        <v>-2.200000000000002E-2</v>
      </c>
      <c r="D20" s="6">
        <f t="shared" si="1"/>
        <v>-2200.0000000000018</v>
      </c>
      <c r="E20" s="6">
        <f t="shared" si="2"/>
        <v>-50600.000000000044</v>
      </c>
      <c r="F20" s="6">
        <f>(A20-B24)*D20</f>
        <v>-40700.000000000036</v>
      </c>
      <c r="G20" s="7"/>
    </row>
    <row r="21" spans="1:7" ht="16" x14ac:dyDescent="0.2">
      <c r="A21" s="4">
        <v>24</v>
      </c>
      <c r="B21" s="5">
        <v>4.2000000000000003E-2</v>
      </c>
      <c r="C21" s="11">
        <f t="shared" si="0"/>
        <v>-4.489999999999994E-2</v>
      </c>
      <c r="D21" s="6">
        <f t="shared" si="1"/>
        <v>-4489.9999999999936</v>
      </c>
      <c r="E21" s="6">
        <f t="shared" si="2"/>
        <v>-107759.99999999985</v>
      </c>
      <c r="F21" s="6">
        <f>(A21-B24)*D21</f>
        <v>-87554.999999999869</v>
      </c>
      <c r="G21" s="7"/>
    </row>
    <row r="22" spans="1:7" ht="16" x14ac:dyDescent="0.2">
      <c r="A22" s="4">
        <v>25</v>
      </c>
      <c r="B22" s="5">
        <v>0.04</v>
      </c>
      <c r="C22" s="11">
        <f t="shared" si="0"/>
        <v>-6.7799999999999971E-2</v>
      </c>
      <c r="D22" s="6">
        <f t="shared" si="1"/>
        <v>-6779.9999999999973</v>
      </c>
      <c r="E22" s="6">
        <f t="shared" si="2"/>
        <v>-169499.99999999994</v>
      </c>
      <c r="F22" s="6">
        <f>(A22-B24)*D22</f>
        <v>-138989.99999999994</v>
      </c>
      <c r="G22" s="7"/>
    </row>
    <row r="24" spans="1:7" x14ac:dyDescent="0.2">
      <c r="A24" s="4" t="s">
        <v>6</v>
      </c>
      <c r="B24" s="4">
        <v>4.5</v>
      </c>
    </row>
  </sheetData>
  <conditionalFormatting sqref="F2:F2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C2" sqref="C2"/>
    </sheetView>
  </sheetViews>
  <sheetFormatPr baseColWidth="10" defaultColWidth="8.83203125" defaultRowHeight="15" x14ac:dyDescent="0.2"/>
  <cols>
    <col min="1" max="6" width="15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4">
        <v>5</v>
      </c>
      <c r="B2" s="5">
        <v>0.6381</v>
      </c>
      <c r="C2" s="5">
        <f>(0.8471*EXP(-0.139*A2))</f>
        <v>0.42276596488820867</v>
      </c>
      <c r="D2" s="6">
        <f>100000*C2</f>
        <v>42276.596488820869</v>
      </c>
      <c r="E2" s="2">
        <f>(A2*D2)</f>
        <v>211382.98244410433</v>
      </c>
      <c r="F2" s="6">
        <f>(A2-B24)*D2</f>
        <v>21138.298244410435</v>
      </c>
    </row>
    <row r="3" spans="1:6" x14ac:dyDescent="0.2">
      <c r="A3" s="4">
        <v>6</v>
      </c>
      <c r="B3" s="5">
        <v>0.5081</v>
      </c>
      <c r="C3" s="5">
        <f>(0.8471*EXP(-0.139*A3))</f>
        <v>0.36790279212391619</v>
      </c>
      <c r="D3" s="6">
        <f t="shared" ref="D3:D22" si="0">100000*C3</f>
        <v>36790.279212391622</v>
      </c>
      <c r="E3" s="2">
        <f t="shared" ref="E3:E22" si="1">(A3*D3)</f>
        <v>220741.67527434975</v>
      </c>
      <c r="F3" s="6">
        <f>(A3-B24)*D3</f>
        <v>55185.418818587437</v>
      </c>
    </row>
    <row r="4" spans="1:6" x14ac:dyDescent="0.2">
      <c r="A4" s="4">
        <v>7</v>
      </c>
      <c r="B4" s="5">
        <v>0.39810000000000001</v>
      </c>
      <c r="C4" s="5">
        <f t="shared" ref="C4:C22" si="2">(0.8471*EXP(-0.139*A4))</f>
        <v>0.32015932145428155</v>
      </c>
      <c r="D4" s="6">
        <f t="shared" si="0"/>
        <v>32015.932145428156</v>
      </c>
      <c r="E4" s="2">
        <f t="shared" si="1"/>
        <v>224111.5250179971</v>
      </c>
      <c r="F4" s="6">
        <f>(A4-B24)*D4</f>
        <v>80039.830363570392</v>
      </c>
    </row>
    <row r="5" spans="1:6" x14ac:dyDescent="0.2">
      <c r="A5" s="4">
        <v>8</v>
      </c>
      <c r="B5" s="5">
        <v>0.31810000000000005</v>
      </c>
      <c r="C5" s="5">
        <f t="shared" si="2"/>
        <v>0.27861161510169108</v>
      </c>
      <c r="D5" s="6">
        <f t="shared" si="0"/>
        <v>27861.16151016911</v>
      </c>
      <c r="E5" s="2">
        <f t="shared" si="1"/>
        <v>222889.29208135288</v>
      </c>
      <c r="F5" s="6">
        <f>(A5-B24)*D5</f>
        <v>97514.065285591889</v>
      </c>
    </row>
    <row r="6" spans="1:6" x14ac:dyDescent="0.2">
      <c r="A6" s="4">
        <v>9</v>
      </c>
      <c r="B6" s="5">
        <v>0.24810000000000001</v>
      </c>
      <c r="C6" s="5">
        <f t="shared" si="2"/>
        <v>0.24245563651551386</v>
      </c>
      <c r="D6" s="6">
        <f t="shared" si="0"/>
        <v>24245.563651551387</v>
      </c>
      <c r="E6" s="2">
        <f t="shared" si="1"/>
        <v>218210.07286396247</v>
      </c>
      <c r="F6" s="6">
        <f>(A6-B24)*D6</f>
        <v>109105.03643198124</v>
      </c>
    </row>
    <row r="7" spans="1:6" x14ac:dyDescent="0.2">
      <c r="A7" s="4">
        <v>10</v>
      </c>
      <c r="B7" s="5">
        <v>0.1981</v>
      </c>
      <c r="C7" s="5">
        <f t="shared" si="2"/>
        <v>0.2109916905534861</v>
      </c>
      <c r="D7" s="6">
        <f t="shared" si="0"/>
        <v>21099.169055348611</v>
      </c>
      <c r="E7" s="2">
        <f t="shared" si="1"/>
        <v>210991.69055348611</v>
      </c>
      <c r="F7" s="6">
        <f>(A7-B24)*D7</f>
        <v>116045.42980441736</v>
      </c>
    </row>
    <row r="8" spans="1:6" x14ac:dyDescent="0.2">
      <c r="A8" s="4">
        <v>11</v>
      </c>
      <c r="B8" s="5">
        <v>0.15809999999999999</v>
      </c>
      <c r="C8" s="5">
        <f t="shared" si="2"/>
        <v>0.18361088289143371</v>
      </c>
      <c r="D8" s="6">
        <f t="shared" si="0"/>
        <v>18361.088289143372</v>
      </c>
      <c r="E8" s="2">
        <f t="shared" si="1"/>
        <v>201971.97118057709</v>
      </c>
      <c r="F8" s="6">
        <f>(A8-B24)*D8</f>
        <v>119347.07387943192</v>
      </c>
    </row>
    <row r="9" spans="1:6" x14ac:dyDescent="0.2">
      <c r="A9" s="4">
        <v>12</v>
      </c>
      <c r="B9" s="5">
        <v>0.12809999999999999</v>
      </c>
      <c r="C9" s="5">
        <f t="shared" si="2"/>
        <v>0.15978333662209127</v>
      </c>
      <c r="D9" s="6">
        <f t="shared" si="0"/>
        <v>15978.333662209126</v>
      </c>
      <c r="E9" s="2">
        <f t="shared" si="1"/>
        <v>191740.0039465095</v>
      </c>
      <c r="F9" s="6">
        <f>(A9-B24)*D9</f>
        <v>119837.50246656845</v>
      </c>
    </row>
    <row r="10" spans="1:6" x14ac:dyDescent="0.2">
      <c r="A10" s="4">
        <v>13</v>
      </c>
      <c r="B10" s="5">
        <v>0.1081</v>
      </c>
      <c r="C10" s="5">
        <f t="shared" si="2"/>
        <v>0.13904793800912363</v>
      </c>
      <c r="D10" s="6">
        <f t="shared" si="0"/>
        <v>13904.793800912363</v>
      </c>
      <c r="E10" s="2">
        <f t="shared" si="1"/>
        <v>180762.31941186072</v>
      </c>
      <c r="F10" s="6">
        <f>(A10-B24)*D10</f>
        <v>118190.74730775508</v>
      </c>
    </row>
    <row r="11" spans="1:6" x14ac:dyDescent="0.2">
      <c r="A11" s="4">
        <v>14</v>
      </c>
      <c r="B11" s="5">
        <v>9.8099999999999993E-2</v>
      </c>
      <c r="C11" s="5">
        <f t="shared" si="2"/>
        <v>0.12100341295486484</v>
      </c>
      <c r="D11" s="6">
        <f t="shared" si="0"/>
        <v>12100.341295486485</v>
      </c>
      <c r="E11" s="2">
        <f t="shared" si="1"/>
        <v>169404.77813681078</v>
      </c>
      <c r="F11" s="6">
        <f>(A11-B24)*D11</f>
        <v>114953.2423071216</v>
      </c>
    </row>
    <row r="12" spans="1:6" x14ac:dyDescent="0.2">
      <c r="A12" s="4">
        <v>15</v>
      </c>
      <c r="B12" s="5">
        <v>7.8100000000000003E-2</v>
      </c>
      <c r="C12" s="5">
        <f t="shared" si="2"/>
        <v>0.10530056149243171</v>
      </c>
      <c r="D12" s="6">
        <f t="shared" si="0"/>
        <v>10530.056149243172</v>
      </c>
      <c r="E12" s="2">
        <f t="shared" si="1"/>
        <v>157950.84223864757</v>
      </c>
      <c r="F12" s="6">
        <f>(A12-B24)*D12</f>
        <v>110565.58956705331</v>
      </c>
    </row>
    <row r="13" spans="1:6" x14ac:dyDescent="0.2">
      <c r="A13" s="4">
        <v>16</v>
      </c>
      <c r="B13" s="5">
        <v>6.8099999999999994E-2</v>
      </c>
      <c r="C13" s="5">
        <f t="shared" si="2"/>
        <v>9.1635500023105707E-2</v>
      </c>
      <c r="D13" s="6">
        <f t="shared" si="0"/>
        <v>9163.5500023105706</v>
      </c>
      <c r="E13" s="2">
        <f t="shared" si="1"/>
        <v>146616.80003696913</v>
      </c>
      <c r="F13" s="6">
        <f>(A13-B24)*D13</f>
        <v>105380.82502657156</v>
      </c>
    </row>
    <row r="14" spans="1:6" x14ac:dyDescent="0.2">
      <c r="A14" s="4">
        <v>17</v>
      </c>
      <c r="B14" s="5">
        <v>6.3E-2</v>
      </c>
      <c r="C14" s="5">
        <f t="shared" si="2"/>
        <v>7.9743780521893334E-2</v>
      </c>
      <c r="D14" s="6">
        <f t="shared" si="0"/>
        <v>7974.3780521893332</v>
      </c>
      <c r="E14" s="2">
        <f t="shared" si="1"/>
        <v>135564.42688721867</v>
      </c>
      <c r="F14" s="6">
        <f>(A14-B24)*D14</f>
        <v>99679.725652366658</v>
      </c>
    </row>
    <row r="15" spans="1:6" x14ac:dyDescent="0.2">
      <c r="A15" s="4">
        <v>18</v>
      </c>
      <c r="B15" s="5">
        <v>5.8100000000000006E-2</v>
      </c>
      <c r="C15" s="5">
        <f t="shared" si="2"/>
        <v>6.9395272905374783E-2</v>
      </c>
      <c r="D15" s="6">
        <f t="shared" si="0"/>
        <v>6939.5272905374786</v>
      </c>
      <c r="E15" s="2">
        <f t="shared" si="1"/>
        <v>124911.49122967462</v>
      </c>
      <c r="F15" s="6">
        <f>(A15-B24)*D15</f>
        <v>93683.618422255968</v>
      </c>
    </row>
    <row r="16" spans="1:6" x14ac:dyDescent="0.2">
      <c r="A16" s="4">
        <v>19</v>
      </c>
      <c r="B16" s="5">
        <v>5.3000000000000005E-2</v>
      </c>
      <c r="C16" s="5">
        <f t="shared" si="2"/>
        <v>6.0389711524766632E-2</v>
      </c>
      <c r="D16" s="6">
        <f t="shared" si="0"/>
        <v>6038.9711524766635</v>
      </c>
      <c r="E16" s="2">
        <f t="shared" si="1"/>
        <v>114740.45189705661</v>
      </c>
      <c r="F16" s="6">
        <f>(A16-B24)*D16</f>
        <v>87565.081710911618</v>
      </c>
    </row>
    <row r="17" spans="1:6" x14ac:dyDescent="0.2">
      <c r="A17" s="4">
        <v>20</v>
      </c>
      <c r="B17" s="5">
        <v>0.05</v>
      </c>
      <c r="C17" s="5">
        <f t="shared" si="2"/>
        <v>5.2552819599360208E-2</v>
      </c>
      <c r="D17" s="6">
        <f t="shared" si="0"/>
        <v>5255.2819599360209</v>
      </c>
      <c r="E17" s="2">
        <f t="shared" si="1"/>
        <v>105105.63919872043</v>
      </c>
      <c r="F17" s="6">
        <f>(A17-B24)*D17</f>
        <v>81456.870379008324</v>
      </c>
    </row>
    <row r="18" spans="1:6" x14ac:dyDescent="0.2">
      <c r="A18" s="4">
        <v>21</v>
      </c>
      <c r="B18" s="5">
        <v>4.8100000000000004E-2</v>
      </c>
      <c r="C18" s="5">
        <f t="shared" si="2"/>
        <v>4.5732936589873381E-2</v>
      </c>
      <c r="D18" s="6">
        <f t="shared" si="0"/>
        <v>4573.2936589873379</v>
      </c>
      <c r="E18" s="2">
        <f t="shared" si="1"/>
        <v>96039.166838734091</v>
      </c>
      <c r="F18" s="6">
        <f>(A18-B24)*D18</f>
        <v>75459.345373291071</v>
      </c>
    </row>
    <row r="19" spans="1:6" x14ac:dyDescent="0.2">
      <c r="A19" s="4">
        <v>22</v>
      </c>
      <c r="B19" s="5">
        <v>4.3000000000000003E-2</v>
      </c>
      <c r="C19" s="5">
        <f t="shared" si="2"/>
        <v>3.979808324421176E-2</v>
      </c>
      <c r="D19" s="6">
        <f t="shared" si="0"/>
        <v>3979.8083244211762</v>
      </c>
      <c r="E19" s="2">
        <f t="shared" si="1"/>
        <v>87555.783137265869</v>
      </c>
      <c r="F19" s="6">
        <f>(A19-B24)*D19</f>
        <v>69646.645677370587</v>
      </c>
    </row>
    <row r="20" spans="1:6" x14ac:dyDescent="0.2">
      <c r="A20" s="4">
        <v>23</v>
      </c>
      <c r="B20" s="5">
        <v>4.4000000000000004E-2</v>
      </c>
      <c r="C20" s="5">
        <f t="shared" si="2"/>
        <v>3.4633407518027785E-2</v>
      </c>
      <c r="D20" s="6">
        <f t="shared" si="0"/>
        <v>3463.3407518027784</v>
      </c>
      <c r="E20" s="2">
        <f t="shared" si="1"/>
        <v>79656.837291463904</v>
      </c>
      <c r="F20" s="6">
        <f>(A20-B24)*D20</f>
        <v>64071.803908351401</v>
      </c>
    </row>
    <row r="21" spans="1:6" x14ac:dyDescent="0.2">
      <c r="A21" s="4">
        <v>24</v>
      </c>
      <c r="B21" s="5">
        <v>4.2000000000000003E-2</v>
      </c>
      <c r="C21" s="5">
        <f t="shared" si="2"/>
        <v>3.0138961943204503E-2</v>
      </c>
      <c r="D21" s="6">
        <f t="shared" si="0"/>
        <v>3013.8961943204504</v>
      </c>
      <c r="E21" s="2">
        <f t="shared" si="1"/>
        <v>72333.508663690809</v>
      </c>
      <c r="F21" s="6">
        <f>(A21-B24)*D21</f>
        <v>58770.975789248783</v>
      </c>
    </row>
    <row r="22" spans="1:6" x14ac:dyDescent="0.2">
      <c r="A22" s="4">
        <v>25</v>
      </c>
      <c r="B22" s="5">
        <v>0.04</v>
      </c>
      <c r="C22" s="5">
        <f t="shared" si="2"/>
        <v>2.6227769431613125E-2</v>
      </c>
      <c r="D22" s="6">
        <f t="shared" si="0"/>
        <v>2622.7769431613124</v>
      </c>
      <c r="E22" s="2">
        <f t="shared" si="1"/>
        <v>65569.423579032809</v>
      </c>
      <c r="F22" s="6">
        <f>(A22-B24)*D22</f>
        <v>53766.927334806904</v>
      </c>
    </row>
    <row r="24" spans="1:6" x14ac:dyDescent="0.2">
      <c r="A24" s="4" t="s">
        <v>6</v>
      </c>
      <c r="B24" s="4">
        <v>4.5</v>
      </c>
    </row>
  </sheetData>
  <conditionalFormatting sqref="F2:F2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workbookViewId="0">
      <selection activeCell="C2" sqref="C2"/>
    </sheetView>
  </sheetViews>
  <sheetFormatPr baseColWidth="10" defaultColWidth="8.83203125" defaultRowHeight="15" x14ac:dyDescent="0.2"/>
  <cols>
    <col min="1" max="6" width="15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4">
        <v>5</v>
      </c>
      <c r="B2" s="5">
        <v>0.6381</v>
      </c>
      <c r="C2" s="5">
        <f>(13.817*A2^(-1.865))</f>
        <v>0.68680697884634612</v>
      </c>
      <c r="D2" s="6">
        <f>100000*C2</f>
        <v>68680.697884634617</v>
      </c>
      <c r="E2" s="2">
        <f>(A2*D2)</f>
        <v>343403.48942317307</v>
      </c>
      <c r="F2" s="6">
        <f>(A2-B24)*D2</f>
        <v>34340.348942317309</v>
      </c>
    </row>
    <row r="3" spans="1:6" x14ac:dyDescent="0.2">
      <c r="A3" s="4">
        <v>6</v>
      </c>
      <c r="B3" s="5">
        <v>0.5081</v>
      </c>
      <c r="C3" s="5">
        <f t="shared" ref="C3:C22" si="0">(13.817*A3^(-1.865))</f>
        <v>0.48883430474240802</v>
      </c>
      <c r="D3" s="6">
        <f t="shared" ref="D3:D22" si="1">100000*C3</f>
        <v>48883.430474240799</v>
      </c>
      <c r="E3" s="2">
        <f t="shared" ref="E3:E22" si="2">(A3*D3)</f>
        <v>293300.58284544479</v>
      </c>
      <c r="F3" s="6">
        <f>(A3-B24)*D3</f>
        <v>73325.145711361198</v>
      </c>
    </row>
    <row r="4" spans="1:6" x14ac:dyDescent="0.2">
      <c r="A4" s="4">
        <v>7</v>
      </c>
      <c r="B4" s="5">
        <v>0.39810000000000001</v>
      </c>
      <c r="C4" s="5">
        <f t="shared" si="0"/>
        <v>0.36669578077085729</v>
      </c>
      <c r="D4" s="6">
        <f t="shared" si="1"/>
        <v>36669.578077085731</v>
      </c>
      <c r="E4" s="2">
        <f t="shared" si="2"/>
        <v>256687.04653960012</v>
      </c>
      <c r="F4" s="6">
        <f>(A4-B24)*D4</f>
        <v>91673.945192714324</v>
      </c>
    </row>
    <row r="5" spans="1:6" x14ac:dyDescent="0.2">
      <c r="A5" s="4">
        <v>8</v>
      </c>
      <c r="B5" s="5">
        <v>0.31810000000000005</v>
      </c>
      <c r="C5" s="5">
        <f t="shared" si="0"/>
        <v>0.28585838242083145</v>
      </c>
      <c r="D5" s="6">
        <f t="shared" si="1"/>
        <v>28585.838242083144</v>
      </c>
      <c r="E5" s="2">
        <f t="shared" si="2"/>
        <v>228686.70593666515</v>
      </c>
      <c r="F5" s="6">
        <f>(A5-B24)*D5</f>
        <v>100050.433847291</v>
      </c>
    </row>
    <row r="6" spans="1:6" x14ac:dyDescent="0.2">
      <c r="A6" s="4">
        <v>9</v>
      </c>
      <c r="B6" s="5">
        <v>0.24810000000000001</v>
      </c>
      <c r="C6" s="5">
        <f t="shared" si="0"/>
        <v>0.22948350661680261</v>
      </c>
      <c r="D6" s="6">
        <f t="shared" si="1"/>
        <v>22948.350661680262</v>
      </c>
      <c r="E6" s="2">
        <f t="shared" si="2"/>
        <v>206535.15595512238</v>
      </c>
      <c r="F6" s="6">
        <f>(A6-B24)*D6</f>
        <v>103267.57797756119</v>
      </c>
    </row>
    <row r="7" spans="1:6" x14ac:dyDescent="0.2">
      <c r="A7" s="4">
        <v>10</v>
      </c>
      <c r="B7" s="5">
        <v>0.1981</v>
      </c>
      <c r="C7" s="5">
        <f t="shared" si="0"/>
        <v>0.18854445198249173</v>
      </c>
      <c r="D7" s="6">
        <f t="shared" si="1"/>
        <v>18854.445198249174</v>
      </c>
      <c r="E7" s="2">
        <f t="shared" si="2"/>
        <v>188544.45198249174</v>
      </c>
      <c r="F7" s="6">
        <f>(A7-B24)*D7</f>
        <v>103699.44859037045</v>
      </c>
    </row>
    <row r="8" spans="1:6" x14ac:dyDescent="0.2">
      <c r="A8" s="4">
        <v>11</v>
      </c>
      <c r="B8" s="5">
        <v>0.15809999999999999</v>
      </c>
      <c r="C8" s="5">
        <f t="shared" si="0"/>
        <v>0.15783975559652649</v>
      </c>
      <c r="D8" s="6">
        <f t="shared" si="1"/>
        <v>15783.97555965265</v>
      </c>
      <c r="E8" s="2">
        <f t="shared" si="2"/>
        <v>173623.73115617916</v>
      </c>
      <c r="F8" s="6">
        <f>(A8-B24)*D8</f>
        <v>102595.84113774223</v>
      </c>
    </row>
    <row r="9" spans="1:6" x14ac:dyDescent="0.2">
      <c r="A9" s="4">
        <v>12</v>
      </c>
      <c r="B9" s="5">
        <v>0.12809999999999999</v>
      </c>
      <c r="C9" s="5">
        <f t="shared" si="0"/>
        <v>0.13419635929255672</v>
      </c>
      <c r="D9" s="6">
        <f t="shared" si="1"/>
        <v>13419.635929255672</v>
      </c>
      <c r="E9" s="2">
        <f t="shared" si="2"/>
        <v>161035.63115106805</v>
      </c>
      <c r="F9" s="6">
        <f>(A9-B24)*D9</f>
        <v>100647.26946941754</v>
      </c>
    </row>
    <row r="10" spans="1:6" x14ac:dyDescent="0.2">
      <c r="A10" s="4">
        <v>13</v>
      </c>
      <c r="B10" s="5">
        <v>0.1081</v>
      </c>
      <c r="C10" s="5">
        <f t="shared" si="0"/>
        <v>0.11558711006474076</v>
      </c>
      <c r="D10" s="6">
        <f t="shared" si="1"/>
        <v>11558.711006474075</v>
      </c>
      <c r="E10" s="2">
        <f t="shared" si="2"/>
        <v>150263.24308416297</v>
      </c>
      <c r="F10" s="6">
        <f>(A10-B24)*D10</f>
        <v>98249.043555029639</v>
      </c>
    </row>
    <row r="11" spans="1:6" x14ac:dyDescent="0.2">
      <c r="A11" s="4">
        <v>14</v>
      </c>
      <c r="B11" s="5">
        <v>9.8099999999999993E-2</v>
      </c>
      <c r="C11" s="5">
        <f t="shared" si="0"/>
        <v>0.10066650042762748</v>
      </c>
      <c r="D11" s="6">
        <f t="shared" si="1"/>
        <v>10066.650042762749</v>
      </c>
      <c r="E11" s="2">
        <f t="shared" si="2"/>
        <v>140933.10059867849</v>
      </c>
      <c r="F11" s="6">
        <f>(A11-B24)*D11</f>
        <v>95633.175406246111</v>
      </c>
    </row>
    <row r="12" spans="1:6" x14ac:dyDescent="0.2">
      <c r="A12" s="4">
        <v>15</v>
      </c>
      <c r="B12" s="5">
        <v>7.8100000000000003E-2</v>
      </c>
      <c r="C12" s="5">
        <f t="shared" si="0"/>
        <v>8.8512286421644715E-2</v>
      </c>
      <c r="D12" s="6">
        <f t="shared" si="1"/>
        <v>8851.2286421644712</v>
      </c>
      <c r="E12" s="2">
        <f t="shared" si="2"/>
        <v>132768.42963246707</v>
      </c>
      <c r="F12" s="6">
        <f>(A12-B24)*D12</f>
        <v>92937.900742726953</v>
      </c>
    </row>
    <row r="13" spans="1:6" x14ac:dyDescent="0.2">
      <c r="A13" s="4">
        <v>16</v>
      </c>
      <c r="B13" s="5">
        <v>6.8099999999999994E-2</v>
      </c>
      <c r="C13" s="5">
        <f t="shared" si="0"/>
        <v>7.8474758874276324E-2</v>
      </c>
      <c r="D13" s="6">
        <f t="shared" si="1"/>
        <v>7847.4758874276322</v>
      </c>
      <c r="E13" s="2">
        <f t="shared" si="2"/>
        <v>125559.61419884212</v>
      </c>
      <c r="F13" s="6">
        <f>(A13-B24)*D13</f>
        <v>90245.972705417764</v>
      </c>
    </row>
    <row r="14" spans="1:6" x14ac:dyDescent="0.2">
      <c r="A14" s="4">
        <v>17</v>
      </c>
      <c r="B14" s="5">
        <v>6.3E-2</v>
      </c>
      <c r="C14" s="5">
        <f t="shared" si="0"/>
        <v>7.0085232631900959E-2</v>
      </c>
      <c r="D14" s="6">
        <f t="shared" si="1"/>
        <v>7008.5232631900963</v>
      </c>
      <c r="E14" s="2">
        <f t="shared" si="2"/>
        <v>119144.89547423164</v>
      </c>
      <c r="F14" s="6">
        <f>(A14-B24)*D14</f>
        <v>87606.540789876206</v>
      </c>
    </row>
    <row r="15" spans="1:6" x14ac:dyDescent="0.2">
      <c r="A15" s="4">
        <v>18</v>
      </c>
      <c r="B15" s="5">
        <v>5.8100000000000006E-2</v>
      </c>
      <c r="C15" s="5">
        <f t="shared" si="0"/>
        <v>6.2998547374641028E-2</v>
      </c>
      <c r="D15" s="6">
        <f t="shared" si="1"/>
        <v>6299.854737464103</v>
      </c>
      <c r="E15" s="2">
        <f t="shared" si="2"/>
        <v>113397.38527435386</v>
      </c>
      <c r="F15" s="6">
        <f>(A15-B24)*D15</f>
        <v>85048.038955765383</v>
      </c>
    </row>
    <row r="16" spans="1:6" x14ac:dyDescent="0.2">
      <c r="A16" s="4">
        <v>19</v>
      </c>
      <c r="B16" s="5">
        <v>5.3000000000000005E-2</v>
      </c>
      <c r="C16" s="5">
        <f t="shared" si="0"/>
        <v>5.6955843997303079E-2</v>
      </c>
      <c r="D16" s="6">
        <f t="shared" si="1"/>
        <v>5695.5843997303082</v>
      </c>
      <c r="E16" s="2">
        <f t="shared" si="2"/>
        <v>108216.10359487585</v>
      </c>
      <c r="F16" s="6">
        <f>(A16-B24)*D16</f>
        <v>82585.973796089471</v>
      </c>
    </row>
    <row r="17" spans="1:6" x14ac:dyDescent="0.2">
      <c r="A17" s="4">
        <v>20</v>
      </c>
      <c r="B17" s="5">
        <v>0.05</v>
      </c>
      <c r="C17" s="5">
        <f t="shared" si="0"/>
        <v>5.1759826950347927E-2</v>
      </c>
      <c r="D17" s="6">
        <f t="shared" si="1"/>
        <v>5175.9826950347924</v>
      </c>
      <c r="E17" s="2">
        <f t="shared" si="2"/>
        <v>103519.65390069585</v>
      </c>
      <c r="F17" s="6">
        <f>(A17-B24)*D17</f>
        <v>80227.731773039282</v>
      </c>
    </row>
    <row r="18" spans="1:6" x14ac:dyDescent="0.2">
      <c r="A18" s="4">
        <v>21</v>
      </c>
      <c r="B18" s="5">
        <v>4.8100000000000004E-2</v>
      </c>
      <c r="C18" s="5">
        <f t="shared" si="0"/>
        <v>4.7257938513842822E-2</v>
      </c>
      <c r="D18" s="6">
        <f t="shared" si="1"/>
        <v>4725.7938513842819</v>
      </c>
      <c r="E18" s="2">
        <f t="shared" si="2"/>
        <v>99241.670879069919</v>
      </c>
      <c r="F18" s="6">
        <f>(A18-B24)*D18</f>
        <v>77975.598547840651</v>
      </c>
    </row>
    <row r="19" spans="1:6" x14ac:dyDescent="0.2">
      <c r="A19" s="4">
        <v>22</v>
      </c>
      <c r="B19" s="5">
        <v>4.3000000000000003E-2</v>
      </c>
      <c r="C19" s="5">
        <f t="shared" si="0"/>
        <v>4.3330675337612513E-2</v>
      </c>
      <c r="D19" s="6">
        <f t="shared" si="1"/>
        <v>4333.0675337612511</v>
      </c>
      <c r="E19" s="2">
        <f t="shared" si="2"/>
        <v>95327.485742747522</v>
      </c>
      <c r="F19" s="6">
        <f>(A19-B24)*D19</f>
        <v>75828.681840821897</v>
      </c>
    </row>
    <row r="20" spans="1:6" x14ac:dyDescent="0.2">
      <c r="A20" s="4">
        <v>23</v>
      </c>
      <c r="B20" s="5">
        <v>4.4000000000000004E-2</v>
      </c>
      <c r="C20" s="5">
        <f t="shared" si="0"/>
        <v>3.9883323707991837E-2</v>
      </c>
      <c r="D20" s="6">
        <f t="shared" si="1"/>
        <v>3988.3323707991835</v>
      </c>
      <c r="E20" s="2">
        <f t="shared" si="2"/>
        <v>91731.644528381221</v>
      </c>
      <c r="F20" s="6">
        <f>(A20-B24)*D20</f>
        <v>73784.148859784895</v>
      </c>
    </row>
    <row r="21" spans="1:6" x14ac:dyDescent="0.2">
      <c r="A21" s="4">
        <v>24</v>
      </c>
      <c r="B21" s="5">
        <v>4.2000000000000003E-2</v>
      </c>
      <c r="C21" s="5">
        <f t="shared" si="0"/>
        <v>3.6840014443885398E-2</v>
      </c>
      <c r="D21" s="6">
        <f t="shared" si="1"/>
        <v>3684.0014443885398</v>
      </c>
      <c r="E21" s="2">
        <f t="shared" si="2"/>
        <v>88416.034665324958</v>
      </c>
      <c r="F21" s="6">
        <f>(A21-B24)*D21</f>
        <v>71838.028165576528</v>
      </c>
    </row>
    <row r="22" spans="1:6" x14ac:dyDescent="0.2">
      <c r="A22" s="4">
        <v>25</v>
      </c>
      <c r="B22" s="5">
        <v>0.04</v>
      </c>
      <c r="C22" s="5">
        <f t="shared" si="0"/>
        <v>3.4139380921476822E-2</v>
      </c>
      <c r="D22" s="6">
        <f t="shared" si="1"/>
        <v>3413.9380921476823</v>
      </c>
      <c r="E22" s="2">
        <f t="shared" si="2"/>
        <v>85348.452303692058</v>
      </c>
      <c r="F22" s="6">
        <f>(A22-B24)*D22</f>
        <v>69985.730889027487</v>
      </c>
    </row>
    <row r="23" spans="1:6" x14ac:dyDescent="0.2">
      <c r="E23" s="2"/>
      <c r="F23" s="3"/>
    </row>
    <row r="24" spans="1:6" x14ac:dyDescent="0.2">
      <c r="A24" s="1" t="s">
        <v>6</v>
      </c>
      <c r="B24" s="1">
        <v>4.5</v>
      </c>
    </row>
  </sheetData>
  <conditionalFormatting sqref="F2:F2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6" width="15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4">
        <v>5</v>
      </c>
      <c r="B2" s="5">
        <v>0.6381</v>
      </c>
      <c r="C2" s="5">
        <f>(-0.332*LN(A2)+1.0279)</f>
        <v>0.49356661307187877</v>
      </c>
      <c r="D2" s="6">
        <f>100000*C2</f>
        <v>49356.661307187875</v>
      </c>
      <c r="E2" s="2">
        <f>(A2*D2)</f>
        <v>246783.30653593937</v>
      </c>
      <c r="F2" s="6">
        <f>(A2-B24)*D2</f>
        <v>24678.330653593937</v>
      </c>
    </row>
    <row r="3" spans="1:6" x14ac:dyDescent="0.2">
      <c r="A3" s="4">
        <v>6</v>
      </c>
      <c r="B3" s="5">
        <v>0.5081</v>
      </c>
      <c r="C3" s="5">
        <f t="shared" ref="C3:C22" si="0">(-0.332*LN(A3)+1.0279)</f>
        <v>0.43303585621628571</v>
      </c>
      <c r="D3" s="6">
        <f t="shared" ref="D3:D22" si="1">100000*C3</f>
        <v>43303.585621628568</v>
      </c>
      <c r="E3" s="2">
        <f t="shared" ref="E3:E22" si="2">(A3*D3)</f>
        <v>259821.51372977142</v>
      </c>
      <c r="F3" s="6">
        <f>(A3-B24)*D3</f>
        <v>64955.378432442856</v>
      </c>
    </row>
    <row r="4" spans="1:6" x14ac:dyDescent="0.2">
      <c r="A4" s="4">
        <v>7</v>
      </c>
      <c r="B4" s="5">
        <v>0.39810000000000001</v>
      </c>
      <c r="C4" s="5">
        <f t="shared" si="0"/>
        <v>0.38185783051363598</v>
      </c>
      <c r="D4" s="6">
        <f t="shared" si="1"/>
        <v>38185.7830513636</v>
      </c>
      <c r="E4" s="2">
        <f t="shared" si="2"/>
        <v>267300.4813595452</v>
      </c>
      <c r="F4" s="6">
        <f>(A4-B24)*D4</f>
        <v>95464.457628409</v>
      </c>
    </row>
    <row r="5" spans="1:6" x14ac:dyDescent="0.2">
      <c r="A5" s="4">
        <v>8</v>
      </c>
      <c r="B5" s="5">
        <v>0.31810000000000005</v>
      </c>
      <c r="C5" s="5">
        <f t="shared" si="0"/>
        <v>0.33752540816229448</v>
      </c>
      <c r="D5" s="6">
        <f t="shared" si="1"/>
        <v>33752.540816229448</v>
      </c>
      <c r="E5" s="2">
        <f t="shared" si="2"/>
        <v>270020.32652983558</v>
      </c>
      <c r="F5" s="6">
        <f>(A5-B24)*D5</f>
        <v>118133.89285680307</v>
      </c>
    </row>
    <row r="6" spans="1:6" x14ac:dyDescent="0.2">
      <c r="A6" s="4">
        <v>9</v>
      </c>
      <c r="B6" s="5">
        <v>0.24810000000000001</v>
      </c>
      <c r="C6" s="5">
        <f t="shared" si="0"/>
        <v>0.29842144032437512</v>
      </c>
      <c r="D6" s="6">
        <f t="shared" si="1"/>
        <v>29842.144032437511</v>
      </c>
      <c r="E6" s="2">
        <f t="shared" si="2"/>
        <v>268579.29629193759</v>
      </c>
      <c r="F6" s="6">
        <f>(A6-B24)*D6</f>
        <v>134289.64814596879</v>
      </c>
    </row>
    <row r="7" spans="1:6" x14ac:dyDescent="0.2">
      <c r="A7" s="4">
        <v>10</v>
      </c>
      <c r="B7" s="5">
        <v>0.1981</v>
      </c>
      <c r="C7" s="5">
        <f t="shared" si="0"/>
        <v>0.26344174912597673</v>
      </c>
      <c r="D7" s="6">
        <f t="shared" si="1"/>
        <v>26344.174912597675</v>
      </c>
      <c r="E7" s="2">
        <f t="shared" si="2"/>
        <v>263441.74912597676</v>
      </c>
      <c r="F7" s="6">
        <f>(A7-B24)*D7</f>
        <v>144892.96201928722</v>
      </c>
    </row>
    <row r="8" spans="1:6" x14ac:dyDescent="0.2">
      <c r="A8" s="4">
        <v>11</v>
      </c>
      <c r="B8" s="5">
        <v>0.15809999999999999</v>
      </c>
      <c r="C8" s="5">
        <f t="shared" si="0"/>
        <v>0.23179876943094091</v>
      </c>
      <c r="D8" s="6">
        <f t="shared" si="1"/>
        <v>23179.876943094092</v>
      </c>
      <c r="E8" s="2">
        <f t="shared" si="2"/>
        <v>254978.64637403502</v>
      </c>
      <c r="F8" s="6">
        <f>(A8-B24)*D8</f>
        <v>150669.2001301116</v>
      </c>
    </row>
    <row r="9" spans="1:6" x14ac:dyDescent="0.2">
      <c r="A9" s="4">
        <v>12</v>
      </c>
      <c r="B9" s="5">
        <v>0.12809999999999999</v>
      </c>
      <c r="C9" s="5">
        <f t="shared" si="0"/>
        <v>0.20291099227038389</v>
      </c>
      <c r="D9" s="6">
        <f t="shared" si="1"/>
        <v>20291.09922703839</v>
      </c>
      <c r="E9" s="2">
        <f t="shared" si="2"/>
        <v>243493.1907244607</v>
      </c>
      <c r="F9" s="6">
        <f>(A9-B24)*D9</f>
        <v>152183.24420278793</v>
      </c>
    </row>
    <row r="10" spans="1:6" x14ac:dyDescent="0.2">
      <c r="A10" s="4">
        <v>13</v>
      </c>
      <c r="B10" s="5">
        <v>0.1081</v>
      </c>
      <c r="C10" s="5">
        <f t="shared" si="0"/>
        <v>0.17633681332276985</v>
      </c>
      <c r="D10" s="6">
        <f t="shared" si="1"/>
        <v>17633.681332276985</v>
      </c>
      <c r="E10" s="2">
        <f t="shared" si="2"/>
        <v>229237.85731960079</v>
      </c>
      <c r="F10" s="6">
        <f>(A10-B24)*D10</f>
        <v>149886.29132435436</v>
      </c>
    </row>
    <row r="11" spans="1:6" x14ac:dyDescent="0.2">
      <c r="A11" s="4">
        <v>14</v>
      </c>
      <c r="B11" s="5">
        <v>9.8099999999999993E-2</v>
      </c>
      <c r="C11" s="5">
        <f t="shared" si="0"/>
        <v>0.15173296656773416</v>
      </c>
      <c r="D11" s="6">
        <f t="shared" si="1"/>
        <v>15173.296656773417</v>
      </c>
      <c r="E11" s="2">
        <f t="shared" si="2"/>
        <v>212426.15319482784</v>
      </c>
      <c r="F11" s="6">
        <f>(A11-B24)*D11</f>
        <v>144146.31823934746</v>
      </c>
    </row>
    <row r="12" spans="1:6" x14ac:dyDescent="0.2">
      <c r="A12" s="4">
        <v>15</v>
      </c>
      <c r="B12" s="5">
        <v>7.8100000000000003E-2</v>
      </c>
      <c r="C12" s="5">
        <f t="shared" si="0"/>
        <v>0.12882733323406625</v>
      </c>
      <c r="D12" s="6">
        <f t="shared" si="1"/>
        <v>12882.733323406626</v>
      </c>
      <c r="E12" s="2">
        <f t="shared" si="2"/>
        <v>193240.99985109939</v>
      </c>
      <c r="F12" s="6">
        <f>(A12-B24)*D12</f>
        <v>135268.69989576959</v>
      </c>
    </row>
    <row r="13" spans="1:6" x14ac:dyDescent="0.2">
      <c r="A13" s="4">
        <v>16</v>
      </c>
      <c r="B13" s="5">
        <v>6.8099999999999994E-2</v>
      </c>
      <c r="C13" s="5">
        <f t="shared" si="0"/>
        <v>0.10740054421639267</v>
      </c>
      <c r="D13" s="6">
        <f t="shared" si="1"/>
        <v>10740.054421639266</v>
      </c>
      <c r="E13" s="2">
        <f t="shared" si="2"/>
        <v>171840.87074622826</v>
      </c>
      <c r="F13" s="6">
        <f>(A13-B24)*D13</f>
        <v>123510.62584885156</v>
      </c>
    </row>
    <row r="14" spans="1:6" x14ac:dyDescent="0.2">
      <c r="A14" s="4">
        <v>17</v>
      </c>
      <c r="B14" s="5">
        <v>6.3E-2</v>
      </c>
      <c r="C14" s="5">
        <f t="shared" si="0"/>
        <v>8.7273169773336212E-2</v>
      </c>
      <c r="D14" s="6">
        <f t="shared" si="1"/>
        <v>8727.3169773336213</v>
      </c>
      <c r="E14" s="2">
        <f t="shared" si="2"/>
        <v>148364.38861467157</v>
      </c>
      <c r="F14" s="6">
        <f>(A14-B24)*D14</f>
        <v>109091.46221667026</v>
      </c>
    </row>
    <row r="15" spans="1:6" x14ac:dyDescent="0.2">
      <c r="A15" s="4">
        <v>18</v>
      </c>
      <c r="B15" s="5">
        <v>5.8100000000000006E-2</v>
      </c>
      <c r="C15" s="5">
        <f t="shared" si="0"/>
        <v>6.8296576378473417E-2</v>
      </c>
      <c r="D15" s="6">
        <f t="shared" si="1"/>
        <v>6829.6576378473419</v>
      </c>
      <c r="E15" s="2">
        <f t="shared" si="2"/>
        <v>122933.83748125215</v>
      </c>
      <c r="F15" s="6">
        <f>(A15-B24)*D15</f>
        <v>92200.378110939113</v>
      </c>
    </row>
    <row r="16" spans="1:6" x14ac:dyDescent="0.2">
      <c r="A16" s="4">
        <v>19</v>
      </c>
      <c r="B16" s="5">
        <v>5.3000000000000005E-2</v>
      </c>
      <c r="C16" s="5">
        <f t="shared" si="0"/>
        <v>5.0346258916741826E-2</v>
      </c>
      <c r="D16" s="6">
        <f t="shared" si="1"/>
        <v>5034.6258916741826</v>
      </c>
      <c r="E16" s="2">
        <f t="shared" si="2"/>
        <v>95657.891941809474</v>
      </c>
      <c r="F16" s="6">
        <f>(A16-B24)*D16</f>
        <v>73002.075429275646</v>
      </c>
    </row>
    <row r="17" spans="1:6" x14ac:dyDescent="0.2">
      <c r="A17" s="4">
        <v>20</v>
      </c>
      <c r="B17" s="5">
        <v>0.05</v>
      </c>
      <c r="C17" s="5">
        <f t="shared" si="0"/>
        <v>3.3316885180075029E-2</v>
      </c>
      <c r="D17" s="6">
        <f t="shared" si="1"/>
        <v>3331.6885180075028</v>
      </c>
      <c r="E17" s="2">
        <f t="shared" si="2"/>
        <v>66633.770360150054</v>
      </c>
      <c r="F17" s="6">
        <f>(A17-B24)*D17</f>
        <v>51641.172029116293</v>
      </c>
    </row>
    <row r="18" spans="1:6" x14ac:dyDescent="0.2">
      <c r="A18" s="4">
        <v>21</v>
      </c>
      <c r="B18" s="5">
        <v>4.8100000000000004E-2</v>
      </c>
      <c r="C18" s="5">
        <f t="shared" si="0"/>
        <v>1.7118550675823574E-2</v>
      </c>
      <c r="D18" s="6">
        <f t="shared" si="1"/>
        <v>1711.8550675823574</v>
      </c>
      <c r="E18" s="2">
        <f t="shared" si="2"/>
        <v>35948.956419229507</v>
      </c>
      <c r="F18" s="6">
        <f>(A18-B24)*D18</f>
        <v>28245.608615108897</v>
      </c>
    </row>
    <row r="19" spans="1:6" x14ac:dyDescent="0.2">
      <c r="A19" s="4">
        <v>22</v>
      </c>
      <c r="B19" s="5">
        <v>4.3000000000000003E-2</v>
      </c>
      <c r="C19" s="5">
        <f t="shared" si="0"/>
        <v>1.6739054850389845E-3</v>
      </c>
      <c r="D19" s="6">
        <f t="shared" si="1"/>
        <v>167.39054850389846</v>
      </c>
      <c r="E19" s="2">
        <f t="shared" si="2"/>
        <v>3682.5920670857658</v>
      </c>
      <c r="F19" s="6">
        <f>(A19-B24)*D19</f>
        <v>2929.3345988182232</v>
      </c>
    </row>
    <row r="20" spans="1:6" x14ac:dyDescent="0.2">
      <c r="A20" s="4">
        <v>23</v>
      </c>
      <c r="B20" s="5">
        <v>4.4000000000000004E-2</v>
      </c>
      <c r="C20" s="5">
        <f t="shared" si="0"/>
        <v>-1.308407968847769E-2</v>
      </c>
      <c r="D20" s="6">
        <f t="shared" si="1"/>
        <v>-1308.4079688477691</v>
      </c>
      <c r="E20" s="2">
        <f t="shared" si="2"/>
        <v>-30093.38328349869</v>
      </c>
      <c r="F20" s="6">
        <f>(A20-B24)*D20</f>
        <v>-24205.547423683729</v>
      </c>
    </row>
    <row r="21" spans="1:6" x14ac:dyDescent="0.2">
      <c r="A21" s="4">
        <v>24</v>
      </c>
      <c r="B21" s="5">
        <v>4.2000000000000003E-2</v>
      </c>
      <c r="C21" s="5">
        <f t="shared" si="0"/>
        <v>-2.721387167551792E-2</v>
      </c>
      <c r="D21" s="6">
        <f t="shared" si="1"/>
        <v>-2721.3871675517921</v>
      </c>
      <c r="E21" s="2">
        <f t="shared" si="2"/>
        <v>-65313.292021243011</v>
      </c>
      <c r="F21" s="6">
        <f>(A21-B24)*D21</f>
        <v>-53067.049767259945</v>
      </c>
    </row>
    <row r="22" spans="1:6" x14ac:dyDescent="0.2">
      <c r="A22" s="4">
        <v>25</v>
      </c>
      <c r="B22" s="5">
        <v>0.04</v>
      </c>
      <c r="C22" s="5">
        <f t="shared" si="0"/>
        <v>-4.07667738562425E-2</v>
      </c>
      <c r="D22" s="6">
        <f t="shared" si="1"/>
        <v>-4076.6773856242498</v>
      </c>
      <c r="E22" s="2">
        <f t="shared" si="2"/>
        <v>-101916.93464060624</v>
      </c>
      <c r="F22" s="6">
        <f>(A22-B24)*D22</f>
        <v>-83571.886405297118</v>
      </c>
    </row>
    <row r="23" spans="1:6" x14ac:dyDescent="0.2">
      <c r="E23" s="2"/>
      <c r="F23" s="3"/>
    </row>
    <row r="24" spans="1:6" x14ac:dyDescent="0.2">
      <c r="A24" s="1" t="s">
        <v>6</v>
      </c>
      <c r="B24" s="1">
        <v>4.5</v>
      </c>
    </row>
  </sheetData>
  <conditionalFormatting sqref="F2:F2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>
      <selection activeCell="C2" sqref="C2"/>
    </sheetView>
  </sheetViews>
  <sheetFormatPr baseColWidth="10" defaultColWidth="8.83203125" defaultRowHeight="15" x14ac:dyDescent="0.2"/>
  <cols>
    <col min="1" max="6" width="15.6640625" customWidth="1"/>
  </cols>
  <sheetData>
    <row r="1" spans="1:7" x14ac:dyDescent="0.2">
      <c r="A1" t="s">
        <v>7</v>
      </c>
      <c r="B1" t="s">
        <v>8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s="4">
        <v>9.7023120928344433</v>
      </c>
      <c r="B2" s="12">
        <v>4.5</v>
      </c>
      <c r="C2" s="5">
        <f>(13.817*A2^(-1.865))</f>
        <v>0.19947635978562314</v>
      </c>
      <c r="D2" s="6">
        <f>100000*C2</f>
        <v>19947.635978562314</v>
      </c>
      <c r="E2" s="2">
        <f>(A2*D2)</f>
        <v>193538.18977826455</v>
      </c>
      <c r="F2" s="6">
        <f>(A2-B2)*D2</f>
        <v>103773.82787473415</v>
      </c>
    </row>
    <row r="4" spans="1:7" x14ac:dyDescent="0.2">
      <c r="G4" t="s">
        <v>11</v>
      </c>
    </row>
  </sheetData>
  <conditionalFormatting sqref="F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>
      <selection activeCell="C2" sqref="C2"/>
    </sheetView>
  </sheetViews>
  <sheetFormatPr baseColWidth="10" defaultColWidth="8.83203125" defaultRowHeight="15" x14ac:dyDescent="0.2"/>
  <cols>
    <col min="1" max="6" width="15.6640625" customWidth="1"/>
  </cols>
  <sheetData>
    <row r="1" spans="1:7" x14ac:dyDescent="0.2">
      <c r="A1" t="s">
        <v>7</v>
      </c>
      <c r="B1" t="s">
        <v>8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s="4">
        <v>7.7955382227923273</v>
      </c>
      <c r="B2" s="12">
        <v>4.25</v>
      </c>
      <c r="C2" s="5">
        <f>(13.817*A2^(-1.865))</f>
        <v>0.29999966600082861</v>
      </c>
      <c r="D2" s="6">
        <f>100000*C2</f>
        <v>29999.966600082862</v>
      </c>
      <c r="E2" s="2">
        <f>(A2*D2)</f>
        <v>233865.88631343914</v>
      </c>
      <c r="F2" s="6">
        <f>(A2-B2)*D2</f>
        <v>106366.02826308696</v>
      </c>
    </row>
    <row r="7" spans="1:7" x14ac:dyDescent="0.2">
      <c r="G7" t="s">
        <v>9</v>
      </c>
    </row>
    <row r="9" spans="1:7" x14ac:dyDescent="0.2">
      <c r="G9" t="s">
        <v>10</v>
      </c>
    </row>
  </sheetData>
  <conditionalFormatting sqref="F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F5" sqref="F5"/>
    </sheetView>
  </sheetViews>
  <sheetFormatPr baseColWidth="10" defaultColWidth="8.83203125" defaultRowHeight="15" x14ac:dyDescent="0.2"/>
  <cols>
    <col min="1" max="6" width="15.6640625" customWidth="1"/>
  </cols>
  <sheetData>
    <row r="1" spans="1:6" x14ac:dyDescent="0.2">
      <c r="A1" t="s">
        <v>7</v>
      </c>
      <c r="B1" t="s">
        <v>8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4">
        <v>5.9277806845106964</v>
      </c>
      <c r="B2" s="12">
        <v>4</v>
      </c>
      <c r="C2" s="5">
        <f>(13.817*A2^(-1.865))</f>
        <v>0.4999999261748107</v>
      </c>
      <c r="D2" s="6">
        <f>100000*C2</f>
        <v>49999.992617481068</v>
      </c>
      <c r="E2" s="2">
        <f>(A2*D2)</f>
        <v>296388.99046358169</v>
      </c>
      <c r="F2" s="6">
        <f>(A2-B2)*D2</f>
        <v>96389.019993657421</v>
      </c>
    </row>
  </sheetData>
  <conditionalFormatting sqref="F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1. Linear</vt:lpstr>
      <vt:lpstr>2. Exponential</vt:lpstr>
      <vt:lpstr>3. Power</vt:lpstr>
      <vt:lpstr>4. Logarithmic</vt:lpstr>
      <vt:lpstr>5. Optimization #1</vt:lpstr>
      <vt:lpstr>6. Optimization #2</vt:lpstr>
      <vt:lpstr>7. Optimization #3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Anthony, Bryce</cp:lastModifiedBy>
  <dcterms:created xsi:type="dcterms:W3CDTF">2014-02-20T19:33:25Z</dcterms:created>
  <dcterms:modified xsi:type="dcterms:W3CDTF">2024-03-07T05:58:41Z</dcterms:modified>
</cp:coreProperties>
</file>