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39BE4954-BA48-4840-9652-034000B1658C}" xr6:coauthVersionLast="45" xr6:coauthVersionMax="45" xr10:uidLastSave="{00000000-0000-0000-0000-000000000000}"/>
  <bookViews>
    <workbookView xWindow="3630" yWindow="345" windowWidth="15375" windowHeight="83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5" i="1" l="1"/>
  <c r="M8" i="1"/>
  <c r="N8" i="1" s="1"/>
  <c r="L8" i="1"/>
  <c r="P4" i="1" l="1"/>
  <c r="P5" i="1"/>
  <c r="P6" i="1"/>
  <c r="P7" i="1"/>
  <c r="P8" i="1"/>
  <c r="P9" i="1"/>
  <c r="R14" i="1" s="1"/>
  <c r="S14" i="1" s="1"/>
  <c r="P10" i="1"/>
  <c r="P11" i="1"/>
  <c r="P12" i="1"/>
  <c r="P13" i="1"/>
  <c r="P14" i="1"/>
  <c r="P16" i="1"/>
  <c r="P17" i="1"/>
  <c r="R20" i="1" s="1"/>
  <c r="S20" i="1" s="1"/>
  <c r="P18" i="1"/>
  <c r="P19" i="1"/>
  <c r="P20" i="1"/>
  <c r="P21" i="1"/>
  <c r="P22" i="1"/>
  <c r="P23" i="1"/>
  <c r="P24" i="1"/>
  <c r="P25" i="1"/>
  <c r="P3" i="1"/>
  <c r="R8" i="1" l="1"/>
  <c r="S8" i="1" s="1"/>
  <c r="R25" i="1"/>
  <c r="S25" i="1" s="1"/>
  <c r="M25" i="1"/>
  <c r="N25" i="1" s="1"/>
  <c r="M20" i="1"/>
  <c r="N20" i="1" s="1"/>
  <c r="M14" i="1"/>
  <c r="N14" i="1" s="1"/>
  <c r="I25" i="1"/>
  <c r="J25" i="1" s="1"/>
  <c r="I20" i="1"/>
  <c r="J20" i="1" s="1"/>
  <c r="I14" i="1"/>
  <c r="J14" i="1" s="1"/>
  <c r="I8" i="1"/>
  <c r="J8" i="1" s="1"/>
  <c r="E25" i="1"/>
  <c r="F25" i="1" s="1"/>
  <c r="E20" i="1"/>
  <c r="F20" i="1" s="1"/>
  <c r="E14" i="1"/>
  <c r="F14" i="1" s="1"/>
  <c r="E8" i="1"/>
  <c r="F8" i="1" s="1"/>
  <c r="L25" i="1" l="1"/>
  <c r="L20" i="1"/>
  <c r="L14" i="1"/>
  <c r="H25" i="1"/>
  <c r="H20" i="1"/>
  <c r="H14" i="1"/>
  <c r="H8" i="1"/>
  <c r="D25" i="1"/>
  <c r="D20" i="1"/>
  <c r="D14" i="1"/>
  <c r="D8" i="1"/>
  <c r="Q8" i="1" l="1"/>
  <c r="Q14" i="1"/>
  <c r="Q20" i="1"/>
  <c r="Q25" i="1"/>
</calcChain>
</file>

<file path=xl/sharedStrings.xml><?xml version="1.0" encoding="utf-8"?>
<sst xmlns="http://schemas.openxmlformats.org/spreadsheetml/2006/main" count="55" uniqueCount="37">
  <si>
    <t>peak1</t>
  </si>
  <si>
    <t>Area (mAU*min)</t>
  </si>
  <si>
    <t xml:space="preserve">ret.time </t>
  </si>
  <si>
    <t>wt1</t>
  </si>
  <si>
    <t>wt2</t>
  </si>
  <si>
    <t>wt3</t>
  </si>
  <si>
    <t>wt4</t>
  </si>
  <si>
    <t>wt5</t>
  </si>
  <si>
    <t>wt6</t>
  </si>
  <si>
    <t>2--1</t>
  </si>
  <si>
    <t>2--2</t>
  </si>
  <si>
    <t>2--3</t>
  </si>
  <si>
    <t>2--4</t>
  </si>
  <si>
    <t>2--5</t>
  </si>
  <si>
    <t>2--6</t>
  </si>
  <si>
    <t>3--1</t>
  </si>
  <si>
    <t>3--2</t>
  </si>
  <si>
    <t>3--3</t>
  </si>
  <si>
    <t>3--4</t>
  </si>
  <si>
    <t>3--5</t>
  </si>
  <si>
    <t>3--6</t>
  </si>
  <si>
    <t>4--1</t>
  </si>
  <si>
    <t>4--2</t>
  </si>
  <si>
    <t>4--3</t>
  </si>
  <si>
    <t>4--4</t>
  </si>
  <si>
    <t>4--5</t>
  </si>
  <si>
    <t>Peak1</t>
  </si>
  <si>
    <t>peak2</t>
  </si>
  <si>
    <t>ret.time</t>
  </si>
  <si>
    <t>area(mAU*min)</t>
  </si>
  <si>
    <t>peak3</t>
  </si>
  <si>
    <t>wt</t>
  </si>
  <si>
    <t>79B2-OX-1</t>
  </si>
  <si>
    <t>79B2-OX-2</t>
  </si>
  <si>
    <t>79B2-OX-3</t>
  </si>
  <si>
    <t>SUM</t>
  </si>
  <si>
    <t>Peak3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</si>
</sst>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Sheet1!$D$29:$D$32</c:f>
                <c:numCache>
                  <c:formatCode>General</c:formatCode>
                  <c:ptCount val="4"/>
                  <c:pt idx="0">
                    <c:v>3.7994392861169513E-2</c:v>
                  </c:pt>
                  <c:pt idx="1">
                    <c:v>3.693491084176171E-2</c:v>
                  </c:pt>
                  <c:pt idx="2">
                    <c:v>1.2413358992693168E-2</c:v>
                  </c:pt>
                  <c:pt idx="3">
                    <c:v>2.1298533282834278E-2</c:v>
                  </c:pt>
                </c:numCache>
              </c:numRef>
            </c:plus>
            <c:minus>
              <c:numRef>
                <c:f>Sheet1!$D$29:$D$32</c:f>
                <c:numCache>
                  <c:formatCode>General</c:formatCode>
                  <c:ptCount val="4"/>
                  <c:pt idx="0">
                    <c:v>3.7994392861169513E-2</c:v>
                  </c:pt>
                  <c:pt idx="1">
                    <c:v>3.693491084176171E-2</c:v>
                  </c:pt>
                  <c:pt idx="2">
                    <c:v>1.2413358992693168E-2</c:v>
                  </c:pt>
                  <c:pt idx="3">
                    <c:v>2.1298533282834278E-2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Sheet1!$B$29:$B$32</c:f>
              <c:strCache>
                <c:ptCount val="4"/>
                <c:pt idx="0">
                  <c:v>wt</c:v>
                </c:pt>
                <c:pt idx="1">
                  <c:v>79B2-OX-1</c:v>
                </c:pt>
                <c:pt idx="2">
                  <c:v>79B2-OX-2</c:v>
                </c:pt>
                <c:pt idx="3">
                  <c:v>79B2-OX-3</c:v>
                </c:pt>
              </c:strCache>
            </c:strRef>
          </c:cat>
          <c:val>
            <c:numRef>
              <c:f>Sheet1!$C$29:$C$32</c:f>
              <c:numCache>
                <c:formatCode>General</c:formatCode>
                <c:ptCount val="4"/>
                <c:pt idx="0">
                  <c:v>0.74690000000000001</c:v>
                </c:pt>
                <c:pt idx="1">
                  <c:v>0.35054999999999997</c:v>
                </c:pt>
                <c:pt idx="2">
                  <c:v>0.29003333333333337</c:v>
                </c:pt>
                <c:pt idx="3">
                  <c:v>0.22778000000000001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C-4504-9C51-2B1324ED2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044832"/>
        <c:axId val="380037616"/>
      </c:barChart>
      <c:catAx>
        <c:axId val="38004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0037616"/>
        <c:crosses val="autoZero"/>
        <c:auto val="1"/>
        <c:lblAlgn val="ctr"/>
        <c:lblOffset val="100"/>
        <c:noMultiLvlLbl val="0"/>
      </c:catAx>
      <c:valAx>
        <c:axId val="380037616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004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Sheet1!$I$29:$I$32</c:f>
                <c:numCache>
                  <c:formatCode>General</c:formatCode>
                  <c:ptCount val="4"/>
                  <c:pt idx="0">
                    <c:v>9.6441908248782945E-3</c:v>
                  </c:pt>
                  <c:pt idx="1">
                    <c:v>1.845406333856309E-2</c:v>
                  </c:pt>
                  <c:pt idx="2">
                    <c:v>2.0802266836947331E-2</c:v>
                  </c:pt>
                  <c:pt idx="3">
                    <c:v>1.3862103736446342E-2</c:v>
                  </c:pt>
                </c:numCache>
              </c:numRef>
            </c:plus>
            <c:minus>
              <c:numRef>
                <c:f>Sheet1!$I$29:$I$32</c:f>
                <c:numCache>
                  <c:formatCode>General</c:formatCode>
                  <c:ptCount val="4"/>
                  <c:pt idx="0">
                    <c:v>9.6441908248782945E-3</c:v>
                  </c:pt>
                  <c:pt idx="1">
                    <c:v>1.845406333856309E-2</c:v>
                  </c:pt>
                  <c:pt idx="2">
                    <c:v>2.0802266836947331E-2</c:v>
                  </c:pt>
                  <c:pt idx="3">
                    <c:v>1.3862103736446342E-2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Sheet1!$G$29:$G$32</c:f>
              <c:strCache>
                <c:ptCount val="4"/>
                <c:pt idx="0">
                  <c:v>wt</c:v>
                </c:pt>
                <c:pt idx="1">
                  <c:v>79B2-OX-1</c:v>
                </c:pt>
                <c:pt idx="2">
                  <c:v>79B2-OX-2</c:v>
                </c:pt>
                <c:pt idx="3">
                  <c:v>79B2-OX-3</c:v>
                </c:pt>
              </c:strCache>
            </c:strRef>
          </c:cat>
          <c:val>
            <c:numRef>
              <c:f>Sheet1!$H$29:$H$32</c:f>
              <c:numCache>
                <c:formatCode>General</c:formatCode>
                <c:ptCount val="4"/>
                <c:pt idx="0">
                  <c:v>0.38674999999999998</c:v>
                </c:pt>
                <c:pt idx="1">
                  <c:v>0.25728333333333336</c:v>
                </c:pt>
                <c:pt idx="2">
                  <c:v>0.29234999999999994</c:v>
                </c:pt>
                <c:pt idx="3">
                  <c:v>0.18058000000000002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D-4F6E-AD88-944A569D4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748632"/>
        <c:axId val="488749944"/>
      </c:barChart>
      <c:catAx>
        <c:axId val="488748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749944"/>
        <c:crosses val="autoZero"/>
        <c:auto val="1"/>
        <c:lblAlgn val="ctr"/>
        <c:lblOffset val="100"/>
        <c:noMultiLvlLbl val="0"/>
      </c:catAx>
      <c:valAx>
        <c:axId val="488749944"/>
        <c:scaling>
          <c:orientation val="minMax"/>
          <c:max val="0.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74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Sheet1!$M$29:$M$32</c:f>
                <c:numCache>
                  <c:formatCode>General</c:formatCode>
                  <c:ptCount val="4"/>
                  <c:pt idx="0">
                    <c:v>2.117844051370622E-2</c:v>
                  </c:pt>
                  <c:pt idx="1">
                    <c:v>4.7502476056322331E-2</c:v>
                  </c:pt>
                  <c:pt idx="2">
                    <c:v>4.0014153167394581E-2</c:v>
                  </c:pt>
                  <c:pt idx="3">
                    <c:v>2.4545598383416935E-2</c:v>
                  </c:pt>
                </c:numCache>
              </c:numRef>
            </c:plus>
            <c:minus>
              <c:numRef>
                <c:f>Sheet1!$M$29:$M$32</c:f>
                <c:numCache>
                  <c:formatCode>General</c:formatCode>
                  <c:ptCount val="4"/>
                  <c:pt idx="0">
                    <c:v>2.117844051370622E-2</c:v>
                  </c:pt>
                  <c:pt idx="1">
                    <c:v>4.7502476056322331E-2</c:v>
                  </c:pt>
                  <c:pt idx="2">
                    <c:v>4.0014153167394581E-2</c:v>
                  </c:pt>
                  <c:pt idx="3">
                    <c:v>2.4545598383416935E-2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Sheet1!$K$29:$K$32</c:f>
              <c:strCache>
                <c:ptCount val="4"/>
                <c:pt idx="0">
                  <c:v>wt</c:v>
                </c:pt>
                <c:pt idx="1">
                  <c:v>79B2-OX-1</c:v>
                </c:pt>
                <c:pt idx="2">
                  <c:v>79B2-OX-2</c:v>
                </c:pt>
                <c:pt idx="3">
                  <c:v>79B2-OX-3</c:v>
                </c:pt>
              </c:strCache>
            </c:strRef>
          </c:cat>
          <c:val>
            <c:numRef>
              <c:f>Sheet1!$L$29:$L$32</c:f>
              <c:numCache>
                <c:formatCode>General</c:formatCode>
                <c:ptCount val="4"/>
                <c:pt idx="0">
                  <c:v>0.78108333333333346</c:v>
                </c:pt>
                <c:pt idx="1">
                  <c:v>0.51901666666666668</c:v>
                </c:pt>
                <c:pt idx="2">
                  <c:v>0.52168333333333339</c:v>
                </c:pt>
                <c:pt idx="3">
                  <c:v>0.3931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A-4FD4-96F5-0584A9278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081088"/>
        <c:axId val="487086336"/>
      </c:barChart>
      <c:catAx>
        <c:axId val="48708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7086336"/>
        <c:crosses val="autoZero"/>
        <c:auto val="1"/>
        <c:lblAlgn val="ctr"/>
        <c:lblOffset val="100"/>
        <c:noMultiLvlLbl val="0"/>
      </c:catAx>
      <c:valAx>
        <c:axId val="487086336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708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Sheet1!$R$29:$R$32</c:f>
                <c:numCache>
                  <c:formatCode>General</c:formatCode>
                  <c:ptCount val="4"/>
                  <c:pt idx="0">
                    <c:v>5.1147768859054463E-2</c:v>
                  </c:pt>
                  <c:pt idx="1">
                    <c:v>8.9239816568116775E-2</c:v>
                  </c:pt>
                  <c:pt idx="2">
                    <c:v>6.1364465226974793E-2</c:v>
                  </c:pt>
                  <c:pt idx="3">
                    <c:v>5.1427950377202838E-2</c:v>
                  </c:pt>
                </c:numCache>
              </c:numRef>
            </c:plus>
            <c:minus>
              <c:numRef>
                <c:f>Sheet1!$R$29:$R$32</c:f>
                <c:numCache>
                  <c:formatCode>General</c:formatCode>
                  <c:ptCount val="4"/>
                  <c:pt idx="0">
                    <c:v>5.1147768859054463E-2</c:v>
                  </c:pt>
                  <c:pt idx="1">
                    <c:v>8.9239816568116775E-2</c:v>
                  </c:pt>
                  <c:pt idx="2">
                    <c:v>6.1364465226974793E-2</c:v>
                  </c:pt>
                  <c:pt idx="3">
                    <c:v>5.1427950377202838E-2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Sheet1!$P$29:$P$32</c:f>
              <c:strCache>
                <c:ptCount val="4"/>
                <c:pt idx="0">
                  <c:v>wt</c:v>
                </c:pt>
                <c:pt idx="1">
                  <c:v>79B2-OX-1</c:v>
                </c:pt>
                <c:pt idx="2">
                  <c:v>79B2-OX-2</c:v>
                </c:pt>
                <c:pt idx="3">
                  <c:v>79B2-OX-3</c:v>
                </c:pt>
              </c:strCache>
            </c:strRef>
          </c:cat>
          <c:val>
            <c:numRef>
              <c:f>Sheet1!$Q$29:$Q$32</c:f>
              <c:numCache>
                <c:formatCode>General</c:formatCode>
                <c:ptCount val="4"/>
                <c:pt idx="0">
                  <c:v>1.9147333333333334</c:v>
                </c:pt>
                <c:pt idx="1">
                  <c:v>1.1268500000000001</c:v>
                </c:pt>
                <c:pt idx="2">
                  <c:v>1.1040666666666668</c:v>
                </c:pt>
                <c:pt idx="3">
                  <c:v>0.80146000000000006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7-4E41-AB47-6DCAC2687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094536"/>
        <c:axId val="487095520"/>
      </c:barChart>
      <c:catAx>
        <c:axId val="4870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7095520"/>
        <c:crosses val="autoZero"/>
        <c:auto val="1"/>
        <c:lblAlgn val="ctr"/>
        <c:lblOffset val="100"/>
        <c:noMultiLvlLbl val="0"/>
      </c:catAx>
      <c:valAx>
        <c:axId val="48709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709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37</xdr:row>
      <xdr:rowOff>152400</xdr:rowOff>
    </xdr:from>
    <xdr:to>
      <xdr:col>4</xdr:col>
      <xdr:colOff>457200</xdr:colOff>
      <xdr:row>52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552451</xdr:colOff>
      <xdr:row>37</xdr:row>
      <xdr:rowOff>133350</xdr:rowOff>
    </xdr:from>
    <xdr:to>
      <xdr:col>10</xdr:col>
      <xdr:colOff>114301</xdr:colOff>
      <xdr:row>52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47626</xdr:colOff>
      <xdr:row>37</xdr:row>
      <xdr:rowOff>152400</xdr:rowOff>
    </xdr:from>
    <xdr:to>
      <xdr:col>16</xdr:col>
      <xdr:colOff>47626</xdr:colOff>
      <xdr:row>52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881062</xdr:colOff>
      <xdr:row>37</xdr:row>
      <xdr:rowOff>76200</xdr:rowOff>
    </xdr:from>
    <xdr:to>
      <xdr:col>24</xdr:col>
      <xdr:colOff>433387</xdr:colOff>
      <xdr:row>51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abSelected="1" topLeftCell="I1" workbookViewId="0">
      <selection activeCell="P2" sqref="P2"/>
    </sheetView>
  </sheetViews>
  <sheetFormatPr defaultColWidth="8.85546875" defaultRowHeight="15" x14ac:dyDescent="0.25"/>
  <cols>
    <col min="2" max="2" width="10.140625" customWidth="1"/>
    <col min="3" max="3" width="15.85546875" customWidth="1"/>
    <col min="7" max="7" width="15.140625" customWidth="1"/>
    <col min="11" max="11" width="10.7109375" customWidth="1"/>
    <col min="16" max="16" width="10.5703125" customWidth="1"/>
    <col min="17" max="17" width="13.28515625" customWidth="1"/>
  </cols>
  <sheetData>
    <row r="1" spans="1:19" x14ac:dyDescent="0.25">
      <c r="B1" t="s">
        <v>26</v>
      </c>
      <c r="F1" t="s">
        <v>27</v>
      </c>
      <c r="J1" t="s">
        <v>30</v>
      </c>
      <c r="P1" t="s">
        <v>35</v>
      </c>
    </row>
    <row r="2" spans="1:19" x14ac:dyDescent="0.25">
      <c r="A2" t="s">
        <v>0</v>
      </c>
      <c r="B2" t="s">
        <v>2</v>
      </c>
      <c r="C2" t="s">
        <v>1</v>
      </c>
      <c r="F2" t="s">
        <v>28</v>
      </c>
      <c r="G2" t="s">
        <v>29</v>
      </c>
      <c r="J2" t="s">
        <v>28</v>
      </c>
      <c r="K2" t="s">
        <v>29</v>
      </c>
      <c r="P2" t="s">
        <v>29</v>
      </c>
    </row>
    <row r="3" spans="1:19" x14ac:dyDescent="0.25">
      <c r="A3" t="s">
        <v>3</v>
      </c>
      <c r="B3">
        <v>3.4430000000000001</v>
      </c>
      <c r="C3">
        <v>0.91790000000000005</v>
      </c>
      <c r="F3">
        <v>5.5970000000000004</v>
      </c>
      <c r="G3">
        <v>0.34860000000000002</v>
      </c>
      <c r="J3">
        <v>6.41</v>
      </c>
      <c r="K3">
        <v>0.81769999999999998</v>
      </c>
      <c r="P3">
        <f>C3+G3+K3</f>
        <v>2.0842000000000001</v>
      </c>
      <c r="R3" s="2"/>
    </row>
    <row r="4" spans="1:19" x14ac:dyDescent="0.25">
      <c r="A4" t="s">
        <v>4</v>
      </c>
      <c r="C4">
        <v>0.74450000000000005</v>
      </c>
      <c r="G4">
        <v>0.3735</v>
      </c>
      <c r="K4">
        <v>0.78439999999999999</v>
      </c>
      <c r="P4">
        <f t="shared" ref="P4:P25" si="0">C4+G4+K4</f>
        <v>1.9024000000000001</v>
      </c>
      <c r="R4" s="2"/>
    </row>
    <row r="5" spans="1:19" x14ac:dyDescent="0.25">
      <c r="A5" t="s">
        <v>5</v>
      </c>
      <c r="C5">
        <v>0.71730000000000005</v>
      </c>
      <c r="G5">
        <v>0.375</v>
      </c>
      <c r="K5">
        <v>0.71819999999999995</v>
      </c>
      <c r="P5">
        <f t="shared" si="0"/>
        <v>1.8105</v>
      </c>
      <c r="R5" s="2"/>
    </row>
    <row r="6" spans="1:19" x14ac:dyDescent="0.25">
      <c r="A6" t="s">
        <v>6</v>
      </c>
      <c r="C6">
        <v>0.80020000000000002</v>
      </c>
      <c r="G6">
        <v>0.42070000000000002</v>
      </c>
      <c r="K6">
        <v>0.84840000000000004</v>
      </c>
      <c r="P6">
        <f t="shared" si="0"/>
        <v>2.0693000000000001</v>
      </c>
    </row>
    <row r="7" spans="1:19" x14ac:dyDescent="0.25">
      <c r="A7" t="s">
        <v>7</v>
      </c>
      <c r="C7">
        <v>0.66679999999999995</v>
      </c>
      <c r="G7">
        <v>0.40089999999999998</v>
      </c>
      <c r="K7">
        <v>0.8105</v>
      </c>
      <c r="P7">
        <f t="shared" si="0"/>
        <v>1.8781999999999999</v>
      </c>
    </row>
    <row r="8" spans="1:19" x14ac:dyDescent="0.25">
      <c r="A8" t="s">
        <v>8</v>
      </c>
      <c r="C8">
        <v>0.63470000000000004</v>
      </c>
      <c r="D8">
        <f>AVERAGE(C3:C8)</f>
        <v>0.74690000000000001</v>
      </c>
      <c r="E8">
        <f>_xlfn.STDEV.P(C3:C8)</f>
        <v>9.306687559670912E-2</v>
      </c>
      <c r="F8">
        <f>E8/SQRT(6)</f>
        <v>3.7994392861169513E-2</v>
      </c>
      <c r="G8">
        <v>0.40179999999999999</v>
      </c>
      <c r="H8">
        <f>AVERAGE(G3:G8)</f>
        <v>0.38674999999999998</v>
      </c>
      <c r="I8">
        <f>_xlfn.STDEV.P(G3:G8)</f>
        <v>2.3623346502983016E-2</v>
      </c>
      <c r="J8">
        <f>I8/SQRT(6)</f>
        <v>9.6441908248782945E-3</v>
      </c>
      <c r="K8">
        <v>0.70730000000000004</v>
      </c>
      <c r="L8">
        <f>AVERAGE(K3:K8)</f>
        <v>0.78108333333333346</v>
      </c>
      <c r="M8">
        <f>_xlfn.STDEV.P(K3:K8)</f>
        <v>5.1876372806467078E-2</v>
      </c>
      <c r="N8">
        <f>M8/SQRT(6)</f>
        <v>2.117844051370622E-2</v>
      </c>
      <c r="P8">
        <f t="shared" si="0"/>
        <v>1.7438</v>
      </c>
      <c r="Q8">
        <f>SUM(D8+H8+L8)</f>
        <v>1.9147333333333334</v>
      </c>
      <c r="R8" s="2">
        <f>_xlfn.STDEV.P(P3:P8)</f>
        <v>0.12528593518649875</v>
      </c>
      <c r="S8" s="2">
        <f>R8/SQRT(6)</f>
        <v>5.1147768859054463E-2</v>
      </c>
    </row>
    <row r="9" spans="1:19" x14ac:dyDescent="0.25">
      <c r="A9" t="s">
        <v>9</v>
      </c>
      <c r="C9">
        <v>0.54259999999999997</v>
      </c>
      <c r="G9">
        <v>0.30890000000000001</v>
      </c>
      <c r="K9">
        <v>0.65869999999999995</v>
      </c>
      <c r="P9">
        <f t="shared" si="0"/>
        <v>1.5101999999999998</v>
      </c>
    </row>
    <row r="10" spans="1:19" x14ac:dyDescent="0.25">
      <c r="A10" s="1" t="s">
        <v>10</v>
      </c>
      <c r="C10">
        <v>0.31609999999999999</v>
      </c>
      <c r="G10">
        <v>0.1978</v>
      </c>
      <c r="K10">
        <v>0.43640000000000001</v>
      </c>
      <c r="P10">
        <f t="shared" si="0"/>
        <v>0.95030000000000003</v>
      </c>
    </row>
    <row r="11" spans="1:19" x14ac:dyDescent="0.25">
      <c r="A11" s="1" t="s">
        <v>11</v>
      </c>
      <c r="C11">
        <v>0.3614</v>
      </c>
      <c r="G11">
        <v>0.27139999999999997</v>
      </c>
      <c r="K11">
        <v>0.58440000000000003</v>
      </c>
      <c r="P11">
        <f t="shared" si="0"/>
        <v>1.2172000000000001</v>
      </c>
      <c r="R11" s="2"/>
    </row>
    <row r="12" spans="1:19" x14ac:dyDescent="0.25">
      <c r="A12" s="1" t="s">
        <v>12</v>
      </c>
      <c r="C12">
        <v>0.26919999999999999</v>
      </c>
      <c r="G12">
        <v>0.31540000000000001</v>
      </c>
      <c r="K12">
        <v>0.64890000000000003</v>
      </c>
      <c r="P12">
        <f t="shared" si="0"/>
        <v>1.2335</v>
      </c>
    </row>
    <row r="13" spans="1:19" x14ac:dyDescent="0.25">
      <c r="A13" s="1" t="s">
        <v>13</v>
      </c>
      <c r="C13">
        <v>0.32300000000000001</v>
      </c>
      <c r="G13">
        <v>0.2394</v>
      </c>
      <c r="K13">
        <v>0.42380000000000001</v>
      </c>
      <c r="P13">
        <f t="shared" si="0"/>
        <v>0.98619999999999997</v>
      </c>
    </row>
    <row r="14" spans="1:19" x14ac:dyDescent="0.25">
      <c r="A14" s="1" t="s">
        <v>14</v>
      </c>
      <c r="C14">
        <v>0.29099999999999998</v>
      </c>
      <c r="D14">
        <f>AVERAGE(C9:C14)</f>
        <v>0.35054999999999997</v>
      </c>
      <c r="E14">
        <f>_xlfn.STDEV.P(C9:C14)</f>
        <v>9.0471685257506498E-2</v>
      </c>
      <c r="F14">
        <f>E14/SQRT(6)</f>
        <v>3.693491084176171E-2</v>
      </c>
      <c r="G14">
        <v>0.21079999999999999</v>
      </c>
      <c r="H14">
        <f>AVERAGE(G9:G14)</f>
        <v>0.25728333333333336</v>
      </c>
      <c r="I14">
        <f>_xlfn.STDEV.P(G9:G14)</f>
        <v>4.5203038860481375E-2</v>
      </c>
      <c r="J14">
        <f>I14/SQRT(6)</f>
        <v>1.845406333856309E-2</v>
      </c>
      <c r="K14">
        <v>0.3619</v>
      </c>
      <c r="L14">
        <f>AVERAGE(K9:K14)</f>
        <v>0.51901666666666668</v>
      </c>
      <c r="M14">
        <f>_xlfn.STDEV.P(K9:K14)</f>
        <v>0.11635682785676504</v>
      </c>
      <c r="N14">
        <f>M14/SQRT(6)</f>
        <v>4.7502476056322331E-2</v>
      </c>
      <c r="P14">
        <f t="shared" si="0"/>
        <v>0.86370000000000002</v>
      </c>
      <c r="Q14">
        <f>SUM(D14+H14+L14)</f>
        <v>1.1268500000000001</v>
      </c>
      <c r="R14">
        <f>_xlfn.STDEV.P(P9:P14)</f>
        <v>0.21859201533145434</v>
      </c>
      <c r="S14">
        <f>R14/SQRT(6)</f>
        <v>8.9239816568116775E-2</v>
      </c>
    </row>
    <row r="15" spans="1:19" x14ac:dyDescent="0.25">
      <c r="A15" s="1" t="s">
        <v>15</v>
      </c>
      <c r="C15">
        <v>0.25130000000000002</v>
      </c>
      <c r="G15">
        <v>0.2671</v>
      </c>
      <c r="K15">
        <v>0.51459999999999995</v>
      </c>
      <c r="P15">
        <f>C15+G15+K15</f>
        <v>1.0329999999999999</v>
      </c>
    </row>
    <row r="16" spans="1:19" x14ac:dyDescent="0.25">
      <c r="A16" s="1" t="s">
        <v>16</v>
      </c>
      <c r="C16">
        <v>0.3044</v>
      </c>
      <c r="G16">
        <v>0.33589999999999998</v>
      </c>
      <c r="K16">
        <v>0.54090000000000005</v>
      </c>
      <c r="P16">
        <f t="shared" si="0"/>
        <v>1.1812</v>
      </c>
    </row>
    <row r="17" spans="1:19" x14ac:dyDescent="0.25">
      <c r="A17" s="1" t="s">
        <v>17</v>
      </c>
      <c r="C17">
        <v>0.30399999999999999</v>
      </c>
      <c r="G17">
        <v>0.36759999999999998</v>
      </c>
      <c r="K17">
        <v>0.72499999999999998</v>
      </c>
      <c r="P17">
        <f t="shared" si="0"/>
        <v>1.3965999999999998</v>
      </c>
    </row>
    <row r="18" spans="1:19" x14ac:dyDescent="0.25">
      <c r="A18" s="1" t="s">
        <v>18</v>
      </c>
      <c r="C18">
        <v>0.34250000000000003</v>
      </c>
      <c r="G18">
        <v>0.25030000000000002</v>
      </c>
      <c r="K18">
        <v>0.46639999999999998</v>
      </c>
      <c r="P18">
        <f t="shared" si="0"/>
        <v>1.0591999999999999</v>
      </c>
    </row>
    <row r="19" spans="1:19" x14ac:dyDescent="0.25">
      <c r="A19" s="1" t="s">
        <v>19</v>
      </c>
      <c r="C19">
        <v>0.26700000000000002</v>
      </c>
      <c r="G19">
        <v>0.2203</v>
      </c>
      <c r="K19">
        <v>0.441</v>
      </c>
      <c r="P19">
        <f t="shared" si="0"/>
        <v>0.92830000000000001</v>
      </c>
    </row>
    <row r="20" spans="1:19" x14ac:dyDescent="0.25">
      <c r="A20" s="1" t="s">
        <v>20</v>
      </c>
      <c r="C20">
        <v>0.27100000000000002</v>
      </c>
      <c r="D20">
        <f>AVERAGE(C15:C20)</f>
        <v>0.29003333333333337</v>
      </c>
      <c r="E20">
        <f>_xlfn.STDEV.P(C15:C20)</f>
        <v>3.0406395526087236E-2</v>
      </c>
      <c r="F20">
        <f>E20/SQRT(6)</f>
        <v>1.2413358992693168E-2</v>
      </c>
      <c r="G20">
        <v>0.31290000000000001</v>
      </c>
      <c r="H20">
        <f>AVERAGE(G15:G20)</f>
        <v>0.29234999999999994</v>
      </c>
      <c r="I20">
        <f>_xlfn.STDEV.P(G15:G20)</f>
        <v>5.095493924374115E-2</v>
      </c>
      <c r="J20">
        <f>I20/SQRT(6)</f>
        <v>2.0802266836947331E-2</v>
      </c>
      <c r="K20">
        <v>0.44219999999999998</v>
      </c>
      <c r="L20">
        <f>AVERAGE(K15:K20)</f>
        <v>0.52168333333333339</v>
      </c>
      <c r="M20">
        <f>_xlfn.STDEV.P(K15:K20)</f>
        <v>9.8014257749688027E-2</v>
      </c>
      <c r="N20">
        <f>M20/SQRT(6)</f>
        <v>4.0014153167394581E-2</v>
      </c>
      <c r="P20">
        <f t="shared" si="0"/>
        <v>1.0261</v>
      </c>
      <c r="Q20">
        <f>SUM(D20+H20+L20)</f>
        <v>1.1040666666666668</v>
      </c>
      <c r="R20">
        <f>_xlfn.STDEV.P(P15:P20)</f>
        <v>0.15031162814484975</v>
      </c>
      <c r="S20">
        <f>R20/SQRT(6)</f>
        <v>6.1364465226974793E-2</v>
      </c>
    </row>
    <row r="21" spans="1:19" x14ac:dyDescent="0.25">
      <c r="A21" s="1" t="s">
        <v>21</v>
      </c>
      <c r="C21">
        <v>0.27950000000000003</v>
      </c>
      <c r="G21">
        <v>0.15790000000000001</v>
      </c>
      <c r="K21">
        <v>0.379</v>
      </c>
      <c r="P21">
        <f t="shared" si="0"/>
        <v>0.81640000000000001</v>
      </c>
    </row>
    <row r="22" spans="1:19" x14ac:dyDescent="0.25">
      <c r="A22" s="1" t="s">
        <v>22</v>
      </c>
      <c r="C22">
        <v>0.21279999999999999</v>
      </c>
      <c r="G22">
        <v>0.2064</v>
      </c>
      <c r="K22">
        <v>0.46100000000000002</v>
      </c>
      <c r="P22">
        <f t="shared" si="0"/>
        <v>0.88020000000000009</v>
      </c>
    </row>
    <row r="23" spans="1:19" x14ac:dyDescent="0.25">
      <c r="A23" s="1" t="s">
        <v>23</v>
      </c>
      <c r="C23">
        <v>0.14280000000000001</v>
      </c>
      <c r="G23">
        <v>0.14230000000000001</v>
      </c>
      <c r="K23">
        <v>0.30559999999999998</v>
      </c>
      <c r="P23">
        <f t="shared" si="0"/>
        <v>0.5907</v>
      </c>
    </row>
    <row r="24" spans="1:19" x14ac:dyDescent="0.25">
      <c r="A24" s="1" t="s">
        <v>24</v>
      </c>
      <c r="C24">
        <v>0.25719999999999998</v>
      </c>
      <c r="G24">
        <v>0.22589999999999999</v>
      </c>
      <c r="K24">
        <v>0.44180000000000003</v>
      </c>
      <c r="P24">
        <f t="shared" si="0"/>
        <v>0.92490000000000006</v>
      </c>
    </row>
    <row r="25" spans="1:19" x14ac:dyDescent="0.25">
      <c r="A25" s="1" t="s">
        <v>25</v>
      </c>
      <c r="C25">
        <v>0.24660000000000001</v>
      </c>
      <c r="D25">
        <f>AVERAGE(C21:C25)</f>
        <v>0.22778000000000001</v>
      </c>
      <c r="E25">
        <f>_xlfn.STDEV.P(C21:C25)</f>
        <v>4.7624968241459203E-2</v>
      </c>
      <c r="F25">
        <f>E25/SQRT(5)</f>
        <v>2.1298533282834278E-2</v>
      </c>
      <c r="G25">
        <v>0.1704</v>
      </c>
      <c r="H25">
        <f>AVERAGE(G21:G25)</f>
        <v>0.18058000000000002</v>
      </c>
      <c r="I25">
        <f>_xlfn.STDEV.P(G21:G25)</f>
        <v>3.099660626584785E-2</v>
      </c>
      <c r="J25">
        <f>I25/SQRT(5)</f>
        <v>1.3862103736446342E-2</v>
      </c>
      <c r="K25">
        <v>0.37809999999999999</v>
      </c>
      <c r="L25">
        <f>AVERAGE(K21:K25)</f>
        <v>0.3931</v>
      </c>
      <c r="M25">
        <f>_xlfn.STDEV.P(K21:K25)</f>
        <v>5.4885626533729213E-2</v>
      </c>
      <c r="N25">
        <f>M25/SQRT(5)</f>
        <v>2.4545598383416935E-2</v>
      </c>
      <c r="P25">
        <f t="shared" si="0"/>
        <v>0.79510000000000003</v>
      </c>
      <c r="Q25">
        <f>SUM(D25+H25+L25)</f>
        <v>0.80146000000000006</v>
      </c>
      <c r="R25">
        <f>_xlfn.STDEV.P(P21:P25)</f>
        <v>0.1149963929869115</v>
      </c>
      <c r="S25">
        <f>R25/SQRT(5)</f>
        <v>5.1427950377202838E-2</v>
      </c>
    </row>
    <row r="29" spans="1:19" x14ac:dyDescent="0.25">
      <c r="B29" t="s">
        <v>31</v>
      </c>
      <c r="C29">
        <v>0.74690000000000001</v>
      </c>
      <c r="D29">
        <v>3.7994392861169513E-2</v>
      </c>
      <c r="G29" t="s">
        <v>31</v>
      </c>
      <c r="H29">
        <v>0.38674999999999998</v>
      </c>
      <c r="I29">
        <v>9.6441908248782945E-3</v>
      </c>
      <c r="K29" t="s">
        <v>31</v>
      </c>
      <c r="L29">
        <v>0.78108333333333346</v>
      </c>
      <c r="M29">
        <v>2.117844051370622E-2</v>
      </c>
      <c r="P29" t="s">
        <v>31</v>
      </c>
      <c r="Q29">
        <v>1.9147333333333334</v>
      </c>
      <c r="R29">
        <v>5.1147768859054463E-2</v>
      </c>
    </row>
    <row r="30" spans="1:19" x14ac:dyDescent="0.25">
      <c r="B30" t="s">
        <v>32</v>
      </c>
      <c r="C30">
        <v>0.35054999999999997</v>
      </c>
      <c r="D30">
        <v>3.693491084176171E-2</v>
      </c>
      <c r="G30" t="s">
        <v>32</v>
      </c>
      <c r="H30">
        <v>0.25728333333333336</v>
      </c>
      <c r="I30">
        <v>1.845406333856309E-2</v>
      </c>
      <c r="K30" t="s">
        <v>32</v>
      </c>
      <c r="L30">
        <v>0.51901666666666668</v>
      </c>
      <c r="M30">
        <v>4.7502476056322331E-2</v>
      </c>
      <c r="P30" t="s">
        <v>32</v>
      </c>
      <c r="Q30">
        <v>1.1268500000000001</v>
      </c>
      <c r="R30">
        <v>8.9239816568116775E-2</v>
      </c>
    </row>
    <row r="31" spans="1:19" x14ac:dyDescent="0.25">
      <c r="B31" t="s">
        <v>33</v>
      </c>
      <c r="C31">
        <v>0.29003333333333337</v>
      </c>
      <c r="D31">
        <v>1.2413358992693168E-2</v>
      </c>
      <c r="G31" t="s">
        <v>33</v>
      </c>
      <c r="H31">
        <v>0.29234999999999994</v>
      </c>
      <c r="I31">
        <v>2.0802266836947331E-2</v>
      </c>
      <c r="K31" t="s">
        <v>33</v>
      </c>
      <c r="L31">
        <v>0.52168333333333339</v>
      </c>
      <c r="M31">
        <v>4.0014153167394581E-2</v>
      </c>
      <c r="P31" t="s">
        <v>33</v>
      </c>
      <c r="Q31">
        <v>1.1040666666666668</v>
      </c>
      <c r="R31">
        <v>6.1364465226974793E-2</v>
      </c>
    </row>
    <row r="32" spans="1:19" x14ac:dyDescent="0.25">
      <c r="B32" t="s">
        <v>34</v>
      </c>
      <c r="C32">
        <v>0.22778000000000001</v>
      </c>
      <c r="D32">
        <v>2.1298533282834278E-2</v>
      </c>
      <c r="G32" t="s">
        <v>34</v>
      </c>
      <c r="H32">
        <v>0.18058000000000002</v>
      </c>
      <c r="I32">
        <v>1.3862103736446342E-2</v>
      </c>
      <c r="K32" t="s">
        <v>34</v>
      </c>
      <c r="L32">
        <v>0.3931</v>
      </c>
      <c r="M32">
        <v>2.4545598383416935E-2</v>
      </c>
      <c r="P32" t="s">
        <v>34</v>
      </c>
      <c r="Q32">
        <v>0.80146000000000006</v>
      </c>
      <c r="R32">
        <v>5.1427950377202838E-2</v>
      </c>
    </row>
    <row r="37" spans="3:20" x14ac:dyDescent="0.25">
      <c r="C37" t="s">
        <v>26</v>
      </c>
      <c r="H37" t="s">
        <v>27</v>
      </c>
      <c r="M37" t="s">
        <v>36</v>
      </c>
      <c r="T37" t="s">
        <v>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2019-10-14T19:12:55Z</dcterms:modified>
</cp:coreProperties>
</file>