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я" sheetId="1" r:id="rId4"/>
    <sheet state="visible" name="Задание 1" sheetId="2" r:id="rId5"/>
    <sheet state="visible" name="Задание 2" sheetId="3" r:id="rId6"/>
    <sheet state="visible" name="Задание 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<sst xmlns="http://schemas.openxmlformats.org/spreadsheetml/2006/main" count="303" uniqueCount="124">
  <si>
    <t>Тестовые задания на должность Аналитика продаж</t>
  </si>
  <si>
    <t>Вам необходимо выполнить 3 задания:</t>
  </si>
  <si>
    <t>1. На листе "Задание 1" заполните ячейки, выделенные серым цветом. Справа от таблицы постройте график по образцу.</t>
  </si>
  <si>
    <t>2. На листе "Задание 2" постройте сводную таблицу. Вы можете это сделать как на текущем листе, так и на отдельном.</t>
  </si>
  <si>
    <t>3. На листе "Задание 3" заполните ячейки, выделенные серым цветом.</t>
  </si>
  <si>
    <t>Задание 1</t>
  </si>
  <si>
    <t>Рассчитайте выполнение плана и отклонение факта от плана по каждому месяцу и за год в целом.</t>
  </si>
  <si>
    <t>Период</t>
  </si>
  <si>
    <t>Сумма выдач, млн. руб.</t>
  </si>
  <si>
    <t>План</t>
  </si>
  <si>
    <t>Факт</t>
  </si>
  <si>
    <t>Исп, %</t>
  </si>
  <si>
    <t>Откл, руб.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</si>
  <si>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</si>
  <si>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</si>
  <si>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</si>
  <si>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</si>
  <si>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</si>
  <si>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</si>
  <si>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</si>
  <si>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</si>
  <si>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</si>
  <si>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</si>
  <si>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</si>
  <si>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</si>
  <si>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ИТОГО</t>
  </si>
  <si>
    <t>Постройте график на основании таблицы выше по образцу:</t>
  </si>
  <si>
    <t>Задание 2</t>
  </si>
  <si>
    <t>На основании данной таблицы составьте сводную таблицу с общими продажами (суммарно все стоимости ТС) по каждому Продавцу в разрезе каждого месяца. Ранжируйте продажи в итоговом столбце по убыванию.</t>
  </si>
  <si>
    <t>Сводная таблица с общими продажами (суммарно все стоимости ТС) по каждому Продавцу в разрезе каждого месяца</t>
  </si>
  <si>
    <t>Клиент</t>
  </si>
  <si>
    <t>ТС</t>
  </si>
  <si>
    <t>Поставщик</t>
  </si>
  <si>
    <t>Дата отгрузки</t>
  </si>
  <si>
    <t>Срок договора</t>
  </si>
  <si>
    <t>Ставка</t>
  </si>
  <si>
    <t>Продавец</t>
  </si>
  <si>
    <t>ВИН-номер</t>
  </si>
  <si>
    <t>Стоимость ТС</t>
  </si>
  <si>
    <t>Месяц отгрузки</t>
  </si>
  <si>
    <t>Стоимость всех ТС</t>
  </si>
  <si>
    <t>ОЙЛ-ТРАНС ООО</t>
  </si>
  <si>
    <t>Actros 1848 LS</t>
  </si>
  <si>
    <t>ОМЕГА ТРАК</t>
  </si>
  <si>
    <t>Иван Иванов</t>
  </si>
  <si>
    <t>ORDS6PEB1PG004630</t>
  </si>
  <si>
    <t>янв.</t>
  </si>
  <si>
    <t>ORDS6PEB4PG004606</t>
  </si>
  <si>
    <t>февр.</t>
  </si>
  <si>
    <t>ORDS6PEB1PG004836</t>
  </si>
  <si>
    <t>Ромашова Наталья</t>
  </si>
  <si>
    <t>ORDS6PEB6PG004849</t>
  </si>
  <si>
    <t>Мария Петрова</t>
  </si>
  <si>
    <t>ORDS6PEB4PG004831</t>
  </si>
  <si>
    <t>мар.</t>
  </si>
  <si>
    <t>ORDS6PEBXPG004834</t>
  </si>
  <si>
    <t>ORDS6PEB6PG004834</t>
  </si>
  <si>
    <t>ИПК Парето-Принт</t>
  </si>
  <si>
    <t>HONGQI HQ9</t>
  </si>
  <si>
    <t>Панавто</t>
  </si>
  <si>
    <t>OFB1F0094N4A44460</t>
  </si>
  <si>
    <t>апр.</t>
  </si>
  <si>
    <t>ЛУКАС-КРАН</t>
  </si>
  <si>
    <t>V 300 D 4MATIC</t>
  </si>
  <si>
    <t>Авилон Автомобильная Группа</t>
  </si>
  <si>
    <t>W1VVNKT10P4176894</t>
  </si>
  <si>
    <t>Actros 1853</t>
  </si>
  <si>
    <t>ORDS6PEB3PG006016</t>
  </si>
  <si>
    <t>Александр Петров</t>
  </si>
  <si>
    <t>КОЛОС ООО</t>
  </si>
  <si>
    <t>DONGFENG CAPTAIN-T</t>
  </si>
  <si>
    <t>ЛИДЕР ООО</t>
  </si>
  <si>
    <t>OGDTD91D7PA401471</t>
  </si>
  <si>
    <t>Мокроусова Алена</t>
  </si>
  <si>
    <t>OGDTD91D9PA401486</t>
  </si>
  <si>
    <t>Итого</t>
  </si>
  <si>
    <t>ДИО ПЛАСТ ООО</t>
  </si>
  <si>
    <t>VOYAH FREE</t>
  </si>
  <si>
    <t>ODP96C966NE940034</t>
  </si>
  <si>
    <t>ГАРАЖ №1 ООО</t>
  </si>
  <si>
    <t>HONGQI H5</t>
  </si>
  <si>
    <t>МБ РУС АО</t>
  </si>
  <si>
    <t>OFPH4ACP7P4B08949</t>
  </si>
  <si>
    <t>OFPH4ACPXP4B08908</t>
  </si>
  <si>
    <t>СоюзЛенТранс</t>
  </si>
  <si>
    <t>ЗТ СЕВЕР ООО</t>
  </si>
  <si>
    <t>ORDS6PEB6PG004983</t>
  </si>
  <si>
    <t>ВАГНЕР-АВТО ООО</t>
  </si>
  <si>
    <t>CHANGAN UNI-V</t>
  </si>
  <si>
    <t>OS6A4DKE1RA944917</t>
  </si>
  <si>
    <t>КЭТРИН МОТОРС ООО</t>
  </si>
  <si>
    <t>OFPH4ACP7P4B04074</t>
  </si>
  <si>
    <t>OFPH4ACP6P4A76486</t>
  </si>
  <si>
    <t>OFPH4ACP4P4B03840</t>
  </si>
  <si>
    <t>OFPH4ACP6P4A77498</t>
  </si>
  <si>
    <t>ТВГ ООО</t>
  </si>
  <si>
    <t>FAW HONGQI HS5</t>
  </si>
  <si>
    <t>OFB1E6674P1Y04679</t>
  </si>
  <si>
    <t>СМОЛЕНСКАЯ КОЛЛЕКЦИЯ ООО</t>
  </si>
  <si>
    <t>GLS 450 4MATIC</t>
  </si>
  <si>
    <t>ПРЕМЬЕР АВТО МБ</t>
  </si>
  <si>
    <t>1971679696O013404</t>
  </si>
  <si>
    <t>ООО ТД "БАУМИТ"</t>
  </si>
  <si>
    <t>GLE 400 d 4MATIC</t>
  </si>
  <si>
    <t>1971671436O013900</t>
  </si>
  <si>
    <t>ВОЛГАЭКОСТРОЙ</t>
  </si>
  <si>
    <t>EXEED RX</t>
  </si>
  <si>
    <t>Икар</t>
  </si>
  <si>
    <t>OVTDD44B0PD668484</t>
  </si>
  <si>
    <t>БРИГИ КОНСАЛТИНГ ООО</t>
  </si>
  <si>
    <t>Mercedes-Benz AMG GLS 63 4MATIC+</t>
  </si>
  <si>
    <t>W1N1679891A776436</t>
  </si>
  <si>
    <t>Миронов Андрей Александрович</t>
  </si>
  <si>
    <t>S 580 Maybach</t>
  </si>
  <si>
    <t>W1K4439761A090616</t>
  </si>
  <si>
    <t>ORDS6PEB6PG006110</t>
  </si>
  <si>
    <t>Задание 3</t>
  </si>
  <si>
    <t>1) Заполните столбец "Стоимость ТС" данными из таблицы Задания 2, используя формулу/ы.</t>
  </si>
  <si>
    <t>2) Заполните столбец ВИН и ТС как в первой строке, используя формулу/ы.</t>
  </si>
  <si>
    <t>3) Рассчитайте Стоимость ТС Итого в таблице справа по каждому поставщику.</t>
  </si>
  <si>
    <t>ВИН и ТС</t>
  </si>
  <si>
    <t>Итого по Поставщикам</t>
  </si>
  <si>
    <t>Стоимость ТС Итого</t>
  </si>
  <si>
    <t>OS6A4DKE1RA944917, Actros 1848 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</si>
</sst>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#,##0.00;(#,##0.00)"/>
    <numFmt numFmtId="166" formatCode="0.0"/>
    <numFmt numFmtId="167" formatCode="m/d/yyyy h:mm:ss"/>
  </numFmts>
  <fonts count="12">
    <font>
      <sz val="11.0"/>
      <color theme="1"/>
      <name val="Calibri"/>
      <scheme val="minor"/>
    </font>
    <font>
      <sz val="11.0"/>
      <color rgb="FFFFFFFF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1.0"/>
      <color theme="0"/>
      <name val="Calibri"/>
    </font>
    <font>
      <color rgb="FFFF0000"/>
      <name val="Calibri"/>
      <scheme val="minor"/>
    </font>
    <font>
      <b/>
      <sz val="12.0"/>
      <color theme="1"/>
      <name val="Calibri"/>
    </font>
    <font>
      <b/>
      <sz val="11.0"/>
      <color rgb="FFEDF2FA"/>
      <name val="Arial"/>
    </font>
    <font>
      <sz val="12.0"/>
      <color theme="1"/>
      <name val="Arial"/>
    </font>
    <font>
      <sz val="11.0"/>
      <color rgb="FFEDF2FA"/>
      <name val="Arial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</fills>
  <borders count="24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7F7F7F"/>
      </right>
      <bottom style="dotted">
        <color rgb="FF7F7F7F"/>
      </bottom>
    </border>
    <border>
      <bottom style="dotted">
        <color rgb="FF7F7F7F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7F7F7F"/>
      </right>
      <top style="dotted">
        <color rgb="FF7F7F7F"/>
      </top>
      <bottom style="dotted">
        <color rgb="FF7F7F7F"/>
      </bottom>
    </border>
    <border>
      <left style="thin">
        <color rgb="FF000000"/>
      </left>
      <right style="dotted">
        <color rgb="FF7F7F7F"/>
      </right>
      <top style="dotted">
        <color rgb="FF7F7F7F"/>
      </top>
    </border>
    <border>
      <left style="dotted">
        <color rgb="FF000000"/>
      </left>
      <right style="thin">
        <color rgb="FF000000"/>
      </right>
    </border>
    <border>
      <left style="dotted">
        <color rgb="FF7F7F7F"/>
      </left>
      <right style="dotted">
        <color rgb="FF7F7F7F"/>
      </right>
      <bottom style="dotted">
        <color rgb="FF7F7F7F"/>
      </bottom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</border>
    <border>
      <left style="dotted">
        <color rgb="FF7F7F7F"/>
      </left>
      <right style="dotted">
        <color rgb="FF7F7F7F"/>
      </right>
      <top/>
      <bottom style="dotted">
        <color rgb="FF7F7F7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Border="1" applyFill="1" applyFont="1"/>
    <xf borderId="0" fillId="0" fontId="4" numFmtId="0" xfId="0" applyFont="1"/>
    <xf borderId="7" fillId="2" fontId="5" numFmtId="0" xfId="0" applyBorder="1" applyFont="1"/>
    <xf borderId="0" fillId="0" fontId="6" numFmtId="0" xfId="0" applyAlignment="1" applyFont="1">
      <alignment readingOrder="0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3" numFmtId="0" xfId="0" applyAlignment="1" applyBorder="1" applyFont="1">
      <alignment horizontal="center"/>
    </xf>
    <xf borderId="14" fillId="0" fontId="3" numFmtId="164" xfId="0" applyBorder="1" applyFont="1" applyNumberFormat="1"/>
    <xf borderId="15" fillId="0" fontId="3" numFmtId="164" xfId="0" applyBorder="1" applyFont="1" applyNumberFormat="1"/>
    <xf borderId="16" fillId="3" fontId="3" numFmtId="10" xfId="0" applyBorder="1" applyFont="1" applyNumberFormat="1"/>
    <xf borderId="17" fillId="3" fontId="3" numFmtId="165" xfId="0" applyBorder="1" applyFont="1" applyNumberFormat="1"/>
    <xf borderId="18" fillId="0" fontId="3" numFmtId="164" xfId="0" applyBorder="1" applyFont="1" applyNumberFormat="1"/>
    <xf borderId="19" fillId="0" fontId="3" numFmtId="164" xfId="0" applyBorder="1" applyFont="1" applyNumberFormat="1"/>
    <xf borderId="20" fillId="3" fontId="3" numFmtId="165" xfId="0" applyBorder="1" applyFont="1" applyNumberFormat="1"/>
    <xf borderId="13" fillId="0" fontId="3" numFmtId="164" xfId="0" applyBorder="1" applyFont="1" applyNumberFormat="1"/>
    <xf borderId="13" fillId="3" fontId="3" numFmtId="10" xfId="0" applyBorder="1" applyFont="1" applyNumberFormat="1"/>
    <xf borderId="13" fillId="3" fontId="3" numFmtId="165" xfId="0" applyBorder="1" applyFont="1" applyNumberFormat="1"/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13" fillId="4" fontId="5" numFmtId="0" xfId="0" applyAlignment="1" applyBorder="1" applyFill="1" applyFont="1">
      <alignment shrinkToFit="0" vertical="top" wrapText="1"/>
    </xf>
    <xf borderId="0" fillId="4" fontId="8" numFmtId="0" xfId="0" applyFont="1"/>
    <xf borderId="13" fillId="0" fontId="3" numFmtId="0" xfId="0" applyAlignment="1" applyBorder="1" applyFont="1">
      <alignment shrinkToFit="0" vertical="top" wrapText="1"/>
    </xf>
    <xf borderId="13" fillId="0" fontId="3" numFmtId="14" xfId="0" applyAlignment="1" applyBorder="1" applyFont="1" applyNumberFormat="1">
      <alignment shrinkToFit="0" vertical="top" wrapText="1"/>
    </xf>
    <xf borderId="13" fillId="0" fontId="3" numFmtId="1" xfId="0" applyAlignment="1" applyBorder="1" applyFont="1" applyNumberFormat="1">
      <alignment horizontal="left" shrinkToFit="0" vertical="top" wrapText="1"/>
    </xf>
    <xf borderId="13" fillId="0" fontId="3" numFmtId="166" xfId="0" applyAlignment="1" applyBorder="1" applyFont="1" applyNumberFormat="1">
      <alignment horizontal="left" shrinkToFit="0" vertical="top" wrapText="1"/>
    </xf>
    <xf borderId="13" fillId="0" fontId="3" numFmtId="4" xfId="0" applyAlignment="1" applyBorder="1" applyFont="1" applyNumberFormat="1">
      <alignment horizontal="right" vertical="top"/>
    </xf>
    <xf borderId="0" fillId="0" fontId="9" numFmtId="167" xfId="0" applyFont="1" applyNumberFormat="1"/>
    <xf borderId="0" fillId="0" fontId="9" numFmtId="0" xfId="0" applyFont="1"/>
    <xf borderId="0" fillId="0" fontId="9" numFmtId="4" xfId="0" applyFont="1" applyNumberFormat="1"/>
    <xf borderId="13" fillId="0" fontId="3" numFmtId="2" xfId="0" applyAlignment="1" applyBorder="1" applyFont="1" applyNumberFormat="1">
      <alignment horizontal="left" shrinkToFit="0" vertical="top" wrapText="1"/>
    </xf>
    <xf borderId="0" fillId="4" fontId="10" numFmtId="0" xfId="0" applyFont="1"/>
    <xf borderId="0" fillId="4" fontId="10" numFmtId="4" xfId="0" applyFont="1" applyNumberFormat="1"/>
    <xf borderId="13" fillId="4" fontId="5" numFmtId="0" xfId="0" applyAlignment="1" applyBorder="1" applyFont="1">
      <alignment horizontal="center" shrinkToFit="0" vertical="top" wrapText="1"/>
    </xf>
    <xf borderId="21" fillId="0" fontId="3" numFmtId="0" xfId="0" applyAlignment="1" applyBorder="1" applyFont="1">
      <alignment shrinkToFit="0" vertical="top" wrapText="1"/>
    </xf>
    <xf borderId="22" fillId="0" fontId="3" numFmtId="4" xfId="0" applyAlignment="1" applyBorder="1" applyFont="1" applyNumberFormat="1">
      <alignment shrinkToFit="0" vertical="top" wrapText="1"/>
    </xf>
    <xf borderId="23" fillId="3" fontId="11" numFmtId="0" xfId="0" applyAlignment="1" applyBorder="1" applyFont="1">
      <alignment shrinkToFit="0" vertical="top" wrapText="1"/>
    </xf>
    <xf borderId="23" fillId="3" fontId="3" numFmtId="4" xfId="0" applyAlignment="1" applyBorder="1" applyFont="1" applyNumberFormat="1">
      <alignment shrinkToFit="0" vertical="top" wrapText="1"/>
    </xf>
    <xf borderId="22" fillId="0" fontId="3" numFmtId="0" xfId="0" applyAlignment="1" applyBorder="1" applyFont="1">
      <alignment shrinkToFit="0" vertical="top" wrapText="1"/>
    </xf>
    <xf borderId="23" fillId="3" fontId="3" numFmtId="4" xfId="0" applyAlignment="1" applyBorder="1" applyFont="1" applyNumberFormat="1">
      <alignment readingOrder="0" shrinkToFit="0" vertical="top" wrapText="1"/>
    </xf>
    <xf borderId="23" fillId="3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73763"/>
                </a:solidFill>
                <a:latin typeface="+mn-lt"/>
              </a:defRPr>
            </a:pPr>
            <a:r>
              <a:rPr b="1" sz="2400">
                <a:solidFill>
                  <a:srgbClr val="073763"/>
                </a:solidFill>
                <a:latin typeface="+mn-lt"/>
              </a:rPr>
              <a:t>Сумма выдач, млн руб.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'Задание 1'!$B$5:$B$6</c:f>
            </c:strRef>
          </c:tx>
          <c:spPr>
            <a:ln cmpd="sng" w="19050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dLbls>
            <c:numFmt formatCode="0" sourceLinked="0"/>
            <c:txPr>
              <a:bodyPr/>
              <a:lstStyle/>
              <a:p>
                <a:pPr lvl="0">
                  <a:defRPr sz="1000">
                    <a:solidFill>
                      <a:srgbClr val="6AA84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'Задание 1'!$A$7:$A$18</c:f>
            </c:strRef>
          </c:cat>
          <c:val>
            <c:numRef>
              <c:f>'Задание 1'!$B$7:$B$18</c:f>
              <c:numCache/>
            </c:numRef>
          </c:val>
          <c:smooth val="0"/>
        </c:ser>
        <c:ser>
          <c:idx val="1"/>
          <c:order val="1"/>
          <c:tx>
            <c:strRef>
              <c:f>'Задание 1'!$C$5:$C$6</c:f>
            </c:strRef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dLbls>
            <c:numFmt formatCode="0" sourceLinked="0"/>
            <c:txPr>
              <a:bodyPr/>
              <a:lstStyle/>
              <a:p>
                <a:pPr lvl="0">
                  <a:defRPr b="0" sz="1000">
                    <a:solidFill>
                      <a:srgbClr val="3C78D8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'Задание 1'!$A$7:$A$18</c:f>
            </c:strRef>
          </c:cat>
          <c:val>
            <c:numRef>
              <c:f>'Задание 1'!$C$7:$C$18</c:f>
              <c:numCache/>
            </c:numRef>
          </c:val>
          <c:smooth val="0"/>
        </c:ser>
        <c:axId val="117928350"/>
        <c:axId val="599996643"/>
      </c:lineChart>
      <c:catAx>
        <c:axId val="117928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73763"/>
                </a:solidFill>
                <a:latin typeface="+mn-lt"/>
              </a:defRPr>
            </a:pPr>
          </a:p>
        </c:txPr>
        <c:crossAx val="599996643"/>
      </c:catAx>
      <c:valAx>
        <c:axId val="599996643"/>
        <c:scaling>
          <c:orientation val="minMax"/>
          <c:max val="14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73763"/>
                </a:solidFill>
                <a:latin typeface="+mn-lt"/>
              </a:defRPr>
            </a:pPr>
          </a:p>
        </c:txPr>
        <c:crossAx val="117928350"/>
        <c:majorUnit val="200.0"/>
      </c:valAx>
      <c:barChart>
        <c:barDir val="col"/>
        <c:ser>
          <c:idx val="2"/>
          <c:order val="2"/>
          <c:tx>
            <c:strRef>
              <c:f>'Задание 1'!$D$5:$D$6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10"/>
          </c:dPt>
          <c:dLbls>
            <c:numFmt formatCode="0%" sourceLinked="0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'Задание 1'!$A$7:$A$18</c:f>
            </c:strRef>
          </c:cat>
          <c:val>
            <c:numRef>
              <c:f>'Задание 1'!$D$7:$D$18</c:f>
              <c:numCache/>
            </c:numRef>
          </c:val>
        </c:ser>
        <c:axId val="1732327627"/>
        <c:axId val="198327464"/>
      </c:barChart>
      <c:catAx>
        <c:axId val="17323276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73763"/>
                </a:solidFill>
                <a:latin typeface="+mn-lt"/>
              </a:defRPr>
            </a:pPr>
          </a:p>
        </c:txPr>
        <c:crossAx val="198327464"/>
      </c:catAx>
      <c:valAx>
        <c:axId val="19832746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73763"/>
                </a:solidFill>
                <a:latin typeface="+mn-lt"/>
              </a:defRPr>
            </a:pPr>
          </a:p>
        </c:txPr>
        <c:crossAx val="1732327627"/>
        <c:crosses val="max"/>
        <c:majorUnit val="0.2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073763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438150</xdr:colOff>
      <xdr:row>21</xdr:row>
      <xdr:rowOff>38100</xdr:rowOff>
    </xdr:from>
    <xdr:ext cx="6248400" cy="3152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21</xdr:row>
      <xdr:rowOff>38100</xdr:rowOff>
    </xdr:from>
    <xdr:ext cx="6438900" cy="315277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I33" sheet="Задание 2"/>
  </cacheSource>
  <cacheFields>
    <cacheField name="Клиент" numFmtId="0">
      <sharedItems>
        <s v="ОЙЛ-ТРАНС ООО"/>
        <s v="ИПК Парето-Принт"/>
        <s v="ЛУКАС-КРАН"/>
        <s v="КОЛОС ООО"/>
        <s v="ДИО ПЛАСТ ООО"/>
        <s v="ГАРАЖ №1 ООО"/>
        <s v="СоюзЛенТранс"/>
        <s v="ВАГНЕР-АВТО ООО"/>
        <s v="КЭТРИН МОТОРС ООО"/>
        <s v="ТВГ ООО"/>
        <s v="СМОЛЕНСКАЯ КОЛЛЕКЦИЯ ООО"/>
        <s v="ООО ТД &quot;БАУМИТ&quot;"/>
        <s v="ВОЛГАЭКОСТРОЙ"/>
        <s v="БРИГИ КОНСАЛТИНГ ООО"/>
        <s v="Миронов Андрей Александрович"/>
      </sharedItems>
    </cacheField>
    <cacheField name="ТС" numFmtId="0">
      <sharedItems>
        <s v="Actros 1848 LS"/>
        <s v="HONGQI HQ9"/>
        <s v="V 300 D 4MATIC"/>
        <s v="Actros 1853"/>
        <s v="DONGFENG CAPTAIN-T"/>
        <s v="VOYAH FREE"/>
        <s v="HONGQI H5"/>
        <s v="CHANGAN UNI-V"/>
        <s v="FAW HONGQI HS5"/>
        <s v="GLS 450 4MATIC"/>
        <s v="GLE 400 d 4MATIC"/>
        <s v="EXEED RX"/>
        <s v="Mercedes-Benz AMG GLS 63 4MATIC+"/>
        <s v="S 580 Maybach"/>
      </sharedItems>
    </cacheField>
    <cacheField name="Поставщик" numFmtId="0">
      <sharedItems>
        <s v="ОМЕГА ТРАК"/>
        <s v="Панавто"/>
        <s v="Авилон Автомобильная Группа"/>
        <s v="ЛИДЕР ООО"/>
        <s v="МБ РУС АО"/>
        <s v="ЗТ СЕВЕР ООО"/>
        <s v="ВАГНЕР-АВТО ООО"/>
        <s v="ПРЕМЬЕР АВТО МБ"/>
        <s v="Икар"/>
      </sharedItems>
    </cacheField>
    <cacheField name="Дата отгрузки" numFmtId="14">
      <sharedItems containsSemiMixedTypes="0" containsNonDate="0" containsDate="1" containsString="0" minDate="2024-01-16T00:00:00Z" maxDate="2024-05-01T00:00:00Z">
        <d v="2024-01-16T00:00:00Z"/>
        <d v="2024-01-31T00:00:00Z"/>
        <d v="2024-02-10T00:00:00Z"/>
        <d v="2024-02-17T00:00:00Z"/>
        <d v="2024-02-16T00:00:00Z"/>
        <d v="2024-03-16T00:00:00Z"/>
        <d v="2024-03-25T00:00:00Z"/>
        <d v="2024-03-31T00:00:00Z"/>
        <d v="2024-04-29T00:00:00Z"/>
        <d v="2024-04-30T00:00:00Z"/>
        <d v="2024-04-25T00:00:00Z"/>
        <d v="2024-04-26T00:00:00Z"/>
      </sharedItems>
      <fieldGroup base="3">
        <rangePr autoStart="0" autoEnd="0" groupBy="months" startDate="2024-01-16T00:00:00Z" endDate="2024-05-01T00:00:00Z"/>
        <groupItems>
          <s v="&lt;01/16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/01/24"/>
        </groupItems>
      </fieldGroup>
    </cacheField>
    <cacheField name="Срок договора" numFmtId="1">
      <sharedItems containsSemiMixedTypes="0" containsString="0" containsNumber="1" containsInteger="1">
        <n v="36.0"/>
        <n v="24.0"/>
        <n v="60.0"/>
        <n v="13.0"/>
        <n v="58.0"/>
      </sharedItems>
    </cacheField>
    <cacheField name="Ставка" numFmtId="166">
      <sharedItems containsSemiMixedTypes="0" containsString="0" containsNumber="1">
        <n v="18.1"/>
        <n v="21.05"/>
        <n v="23.35"/>
        <n v="22.25"/>
        <n v="25.0"/>
        <n v="23.2"/>
        <n v="23.45"/>
        <n v="15.45"/>
        <n v="22.6"/>
        <n v="20.7"/>
        <n v="20.05"/>
        <n v="25.8"/>
        <n v="24.05"/>
        <n v="20.95"/>
        <n v="31.4"/>
        <n v="21.6"/>
      </sharedItems>
    </cacheField>
    <cacheField name="Продавец" numFmtId="0">
      <sharedItems>
        <s v="Иван Иванов"/>
        <s v="Мария Петрова"/>
        <s v="Ромашова Наталья"/>
        <s v="Мокроусова Алена"/>
        <s v="Александр Петров"/>
      </sharedItems>
    </cacheField>
    <cacheField name="ВИН-номер" numFmtId="0">
      <sharedItems>
        <s v="ORDS6PEB1PG004630"/>
        <s v="ORDS6PEB4PG004606"/>
        <s v="ORDS6PEB1PG004836"/>
        <s v="ORDS6PEB6PG004849"/>
        <s v="ORDS6PEB4PG004831"/>
        <s v="ORDS6PEBXPG004834"/>
        <s v="ORDS6PEB6PG004834"/>
        <s v="OFB1F0094N4A44460"/>
        <s v="W1VVNKT10P4176894"/>
        <s v="ORDS6PEB3PG006016"/>
        <s v="OGDTD91D7PA401471"/>
        <s v="OGDTD91D9PA401486"/>
        <s v="ODP96C966NE940034"/>
        <s v="OFPH4ACP7P4B08949"/>
        <s v="OFPH4ACPXP4B08908"/>
        <s v="ORDS6PEB6PG004983"/>
        <s v="OS6A4DKE1RA944917"/>
        <s v="OFPH4ACP7P4B04074"/>
        <s v="OFPH4ACP6P4A76486"/>
        <s v="OFPH4ACP4P4B03840"/>
        <s v="OFPH4ACP6P4A77498"/>
        <s v="OFB1E6674P1Y04679"/>
        <s v="1971679696O013404"/>
        <s v="1971671436O013900"/>
        <s v="OVTDD44B0PD668484"/>
        <s v="W1N1679891A776436"/>
        <s v="W1K4439761A090616"/>
        <s v="ORDS6PEB6PG006110"/>
      </sharedItems>
    </cacheField>
    <cacheField name="Стоимость ТС" numFmtId="4">
      <sharedItems containsSemiMixedTypes="0" containsString="0" containsNumber="1" containsInteger="1">
        <n v="1.355E7"/>
        <n v="8810200.0"/>
        <n v="1.549E7"/>
        <n v="2170000.0"/>
        <n v="6880000.0"/>
        <n v="4482000.0"/>
        <n v="1.285E7"/>
        <n v="2550000.0"/>
        <n v="4560165.0"/>
        <n v="3999750.0"/>
        <n v="1.799E7"/>
        <n v="1.499E7"/>
        <n v="4550000.0"/>
        <n v="2.746712E7"/>
        <n v="2.87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адание 2" cacheId="0" dataCaption="" compact="0" compactData="0">
  <location ref="K5:M17" firstHeaderRow="0" firstDataRow="2" firstDataCol="0"/>
  <pivotFields>
    <pivotField name="Клиен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ТС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Поставщик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Месяц отгрузки" axis="axisRow" compact="0" numFmtId="14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Срок договора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Ставка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Продавец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ВИН-номер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Стоимость ТС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3"/>
    <field x="6"/>
  </rowFields>
  <dataFields>
    <dataField name="Стоимость всех ТС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3"/>
    </row>
    <row r="3" ht="14.25" customHeight="1">
      <c r="B3" s="4"/>
      <c r="C3" s="5"/>
      <c r="D3" s="5"/>
      <c r="E3" s="5"/>
      <c r="F3" s="5"/>
      <c r="G3" s="6"/>
    </row>
    <row r="4" ht="14.25" customHeight="1">
      <c r="B4" s="7"/>
      <c r="C4" s="7"/>
      <c r="D4" s="7"/>
      <c r="E4" s="7"/>
      <c r="F4" s="7"/>
      <c r="G4" s="7"/>
    </row>
    <row r="5" ht="14.25" customHeight="1">
      <c r="B5" s="7"/>
      <c r="C5" s="7"/>
      <c r="D5" s="7"/>
      <c r="E5" s="7"/>
      <c r="F5" s="7"/>
      <c r="G5" s="7"/>
    </row>
    <row r="6" ht="7.5" customHeight="1"/>
    <row r="7" ht="14.25" customHeight="1">
      <c r="B7" s="8" t="s">
        <v>1</v>
      </c>
    </row>
    <row r="8" ht="6.0" customHeight="1"/>
    <row r="9" ht="14.25" customHeight="1">
      <c r="B9" s="8" t="s">
        <v>2</v>
      </c>
    </row>
    <row r="10" ht="14.25" customHeight="1">
      <c r="B10" s="8" t="s">
        <v>3</v>
      </c>
    </row>
    <row r="11" ht="14.25" customHeight="1">
      <c r="B11" s="8" t="s">
        <v>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G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10.14"/>
    <col customWidth="1" min="3" max="3" width="9.43"/>
    <col customWidth="1" min="4" max="4" width="9.57"/>
    <col customWidth="1" min="5" max="5" width="9.43"/>
    <col customWidth="1" min="6" max="26" width="8.71"/>
  </cols>
  <sheetData>
    <row r="1" ht="14.25" customHeight="1">
      <c r="A1" s="9" t="s">
        <v>5</v>
      </c>
    </row>
    <row r="2" ht="14.25" customHeight="1">
      <c r="P2" s="10"/>
    </row>
    <row r="3" ht="14.25" customHeight="1">
      <c r="A3" s="8" t="s">
        <v>6</v>
      </c>
    </row>
    <row r="4" ht="7.5" customHeight="1"/>
    <row r="5" ht="14.25" customHeight="1">
      <c r="A5" s="11" t="s">
        <v>7</v>
      </c>
      <c r="B5" s="12" t="s">
        <v>8</v>
      </c>
      <c r="C5" s="13"/>
      <c r="D5" s="13"/>
      <c r="E5" s="14"/>
    </row>
    <row r="6" ht="14.25" customHeight="1">
      <c r="A6" s="15"/>
      <c r="B6" s="16" t="s">
        <v>9</v>
      </c>
      <c r="C6" s="16" t="s">
        <v>10</v>
      </c>
      <c r="D6" s="16" t="s">
        <v>11</v>
      </c>
      <c r="E6" s="16" t="s">
        <v>12</v>
      </c>
    </row>
    <row r="7" ht="14.25" customHeight="1">
      <c r="A7" s="16" t="s">
        <v>13</v>
      </c>
      <c r="B7" s="17">
        <v>180.3</v>
      </c>
      <c r="C7" s="18">
        <v>100.0</v>
      </c>
      <c r="D7" s="19">
        <f t="shared" ref="D7:D19" si="1">C7/B7</f>
        <v>0.5546311703</v>
      </c>
      <c r="E7" s="20">
        <f t="shared" ref="E7:E19" si="2">C7-B7</f>
        <v>-80.3</v>
      </c>
    </row>
    <row r="8" ht="14.25" customHeight="1">
      <c r="A8" s="16" t="s">
        <v>14</v>
      </c>
      <c r="B8" s="21">
        <v>230.7</v>
      </c>
      <c r="C8" s="18">
        <v>195.9</v>
      </c>
      <c r="D8" s="19">
        <f t="shared" si="1"/>
        <v>0.8491547464</v>
      </c>
      <c r="E8" s="20">
        <f t="shared" si="2"/>
        <v>-34.8</v>
      </c>
    </row>
    <row r="9" ht="14.25" customHeight="1">
      <c r="A9" s="16" t="s">
        <v>15</v>
      </c>
      <c r="B9" s="21">
        <v>500.3</v>
      </c>
      <c r="C9" s="18">
        <v>400.0</v>
      </c>
      <c r="D9" s="19">
        <f t="shared" si="1"/>
        <v>0.7995202878</v>
      </c>
      <c r="E9" s="20">
        <f t="shared" si="2"/>
        <v>-100.3</v>
      </c>
    </row>
    <row r="10" ht="14.25" customHeight="1">
      <c r="A10" s="16" t="s">
        <v>16</v>
      </c>
      <c r="B10" s="21">
        <v>600.0</v>
      </c>
      <c r="C10" s="18">
        <v>540.0</v>
      </c>
      <c r="D10" s="19">
        <f t="shared" si="1"/>
        <v>0.9</v>
      </c>
      <c r="E10" s="20">
        <f t="shared" si="2"/>
        <v>-60</v>
      </c>
    </row>
    <row r="11" ht="14.25" customHeight="1">
      <c r="A11" s="16" t="s">
        <v>17</v>
      </c>
      <c r="B11" s="21">
        <v>600.0</v>
      </c>
      <c r="C11" s="18">
        <v>400.0</v>
      </c>
      <c r="D11" s="19">
        <f t="shared" si="1"/>
        <v>0.6666666667</v>
      </c>
      <c r="E11" s="20">
        <f t="shared" si="2"/>
        <v>-200</v>
      </c>
    </row>
    <row r="12" ht="14.25" customHeight="1">
      <c r="A12" s="16" t="s">
        <v>18</v>
      </c>
      <c r="B12" s="21">
        <v>790.4</v>
      </c>
      <c r="C12" s="18">
        <v>800.0</v>
      </c>
      <c r="D12" s="19">
        <f t="shared" si="1"/>
        <v>1.012145749</v>
      </c>
      <c r="E12" s="20">
        <f t="shared" si="2"/>
        <v>9.6</v>
      </c>
    </row>
    <row r="13" ht="14.25" customHeight="1">
      <c r="A13" s="16" t="s">
        <v>19</v>
      </c>
      <c r="B13" s="21">
        <v>830.0</v>
      </c>
      <c r="C13" s="18">
        <v>720.6</v>
      </c>
      <c r="D13" s="19">
        <f t="shared" si="1"/>
        <v>0.8681927711</v>
      </c>
      <c r="E13" s="20">
        <f t="shared" si="2"/>
        <v>-109.4</v>
      </c>
    </row>
    <row r="14" ht="14.25" customHeight="1">
      <c r="A14" s="16" t="s">
        <v>20</v>
      </c>
      <c r="B14" s="21">
        <v>850.6</v>
      </c>
      <c r="C14" s="18">
        <v>810.0</v>
      </c>
      <c r="D14" s="19">
        <f t="shared" si="1"/>
        <v>0.9522689866</v>
      </c>
      <c r="E14" s="20">
        <f t="shared" si="2"/>
        <v>-40.6</v>
      </c>
    </row>
    <row r="15" ht="14.25" customHeight="1">
      <c r="A15" s="16" t="s">
        <v>21</v>
      </c>
      <c r="B15" s="21">
        <v>900.0</v>
      </c>
      <c r="C15" s="18">
        <v>820.0</v>
      </c>
      <c r="D15" s="19">
        <f t="shared" si="1"/>
        <v>0.9111111111</v>
      </c>
      <c r="E15" s="20">
        <f t="shared" si="2"/>
        <v>-80</v>
      </c>
    </row>
    <row r="16" ht="14.25" customHeight="1">
      <c r="A16" s="16" t="s">
        <v>22</v>
      </c>
      <c r="B16" s="21">
        <v>950.0</v>
      </c>
      <c r="C16" s="18">
        <v>900.0</v>
      </c>
      <c r="D16" s="19">
        <f t="shared" si="1"/>
        <v>0.9473684211</v>
      </c>
      <c r="E16" s="20">
        <f t="shared" si="2"/>
        <v>-50</v>
      </c>
    </row>
    <row r="17" ht="14.25" customHeight="1">
      <c r="A17" s="16" t="s">
        <v>23</v>
      </c>
      <c r="B17" s="21">
        <v>1000.0</v>
      </c>
      <c r="C17" s="18">
        <v>930.7</v>
      </c>
      <c r="D17" s="19">
        <f t="shared" si="1"/>
        <v>0.9307</v>
      </c>
      <c r="E17" s="20">
        <f t="shared" si="2"/>
        <v>-69.3</v>
      </c>
    </row>
    <row r="18" ht="14.25" customHeight="1">
      <c r="A18" s="16" t="s">
        <v>24</v>
      </c>
      <c r="B18" s="22">
        <v>1100.0</v>
      </c>
      <c r="C18" s="18">
        <v>1200.0</v>
      </c>
      <c r="D18" s="19">
        <f t="shared" si="1"/>
        <v>1.090909091</v>
      </c>
      <c r="E18" s="23">
        <f t="shared" si="2"/>
        <v>100</v>
      </c>
    </row>
    <row r="19" ht="14.25" customHeight="1">
      <c r="A19" s="16" t="s">
        <v>25</v>
      </c>
      <c r="B19" s="24">
        <f t="shared" ref="B19:C19" si="3">SUM(B7:B18)</f>
        <v>8532.3</v>
      </c>
      <c r="C19" s="24">
        <f t="shared" si="3"/>
        <v>7817.2</v>
      </c>
      <c r="D19" s="25">
        <f t="shared" si="1"/>
        <v>0.9161890698</v>
      </c>
      <c r="E19" s="26">
        <f t="shared" si="2"/>
        <v>-715.1</v>
      </c>
    </row>
    <row r="20" ht="7.5" customHeight="1"/>
    <row r="21" ht="14.25" customHeight="1">
      <c r="A21" s="27" t="s">
        <v>26</v>
      </c>
      <c r="B21" s="28"/>
      <c r="C21" s="27"/>
    </row>
    <row r="22" ht="14.25" customHeight="1">
      <c r="A22" s="2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5:A6"/>
    <mergeCell ref="B5:E5"/>
  </mergeCells>
  <printOptions/>
  <pageMargins bottom="0.75" footer="0.0" header="0.0" left="0.25" right="0.25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7.43"/>
    <col customWidth="1" min="2" max="2" width="14.57"/>
    <col customWidth="1" min="3" max="3" width="13.14"/>
    <col customWidth="1" min="4" max="4" width="10.57"/>
    <col customWidth="1" min="5" max="5" width="10.86"/>
    <col customWidth="1" min="6" max="6" width="8.86"/>
    <col customWidth="1" min="7" max="7" width="10.0"/>
    <col customWidth="1" min="8" max="8" width="25.71"/>
    <col customWidth="1" min="9" max="9" width="13.0"/>
    <col customWidth="1" min="10" max="10" width="8.71"/>
    <col customWidth="1" min="11" max="11" width="26.29"/>
    <col customWidth="1" min="12" max="12" width="30.43"/>
    <col customWidth="1" min="13" max="13" width="21.57"/>
    <col customWidth="1" min="14" max="38" width="8.71"/>
  </cols>
  <sheetData>
    <row r="1" ht="14.25" customHeight="1">
      <c r="A1" s="9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ht="14.2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ht="14.25" customHeight="1">
      <c r="A3" s="30" t="s">
        <v>28</v>
      </c>
      <c r="J3" s="29"/>
      <c r="K3" s="31" t="s">
        <v>29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ht="14.2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ht="14.25" customHeight="1">
      <c r="A5" s="32" t="s">
        <v>30</v>
      </c>
      <c r="B5" s="32" t="s">
        <v>31</v>
      </c>
      <c r="C5" s="32" t="s">
        <v>32</v>
      </c>
      <c r="D5" s="32" t="s">
        <v>33</v>
      </c>
      <c r="E5" s="32" t="s">
        <v>34</v>
      </c>
      <c r="F5" s="32" t="s">
        <v>35</v>
      </c>
      <c r="G5" s="32" t="s">
        <v>36</v>
      </c>
      <c r="H5" s="32" t="s">
        <v>37</v>
      </c>
      <c r="I5" s="32" t="s">
        <v>38</v>
      </c>
      <c r="J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ht="14.25" customHeight="1">
      <c r="A6" s="34" t="s">
        <v>41</v>
      </c>
      <c r="B6" s="34" t="s">
        <v>42</v>
      </c>
      <c r="C6" s="34" t="s">
        <v>43</v>
      </c>
      <c r="D6" s="35">
        <v>45307.0</v>
      </c>
      <c r="E6" s="36">
        <v>36.0</v>
      </c>
      <c r="F6" s="37">
        <v>18.1</v>
      </c>
      <c r="G6" s="34" t="s">
        <v>44</v>
      </c>
      <c r="H6" s="34" t="s">
        <v>45</v>
      </c>
      <c r="I6" s="38">
        <v>1.355E7</v>
      </c>
      <c r="J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7" ht="14.25" customHeight="1">
      <c r="A7" s="34" t="s">
        <v>41</v>
      </c>
      <c r="B7" s="34" t="s">
        <v>42</v>
      </c>
      <c r="C7" s="34" t="s">
        <v>43</v>
      </c>
      <c r="D7" s="35">
        <v>45307.0</v>
      </c>
      <c r="E7" s="36">
        <v>36.0</v>
      </c>
      <c r="F7" s="37">
        <v>18.1</v>
      </c>
      <c r="G7" s="34" t="s">
        <v>44</v>
      </c>
      <c r="H7" s="34" t="s">
        <v>47</v>
      </c>
      <c r="I7" s="38">
        <v>1.355E7</v>
      </c>
      <c r="J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ht="14.25" customHeight="1">
      <c r="A8" s="34" t="s">
        <v>41</v>
      </c>
      <c r="B8" s="34" t="s">
        <v>42</v>
      </c>
      <c r="C8" s="34" t="s">
        <v>43</v>
      </c>
      <c r="D8" s="35">
        <v>45307.0</v>
      </c>
      <c r="E8" s="36">
        <v>36.0</v>
      </c>
      <c r="F8" s="37">
        <v>18.1</v>
      </c>
      <c r="G8" s="34" t="s">
        <v>44</v>
      </c>
      <c r="H8" s="34" t="s">
        <v>49</v>
      </c>
      <c r="I8" s="38">
        <v>1.355E7</v>
      </c>
      <c r="J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ht="14.25" customHeight="1">
      <c r="A9" s="34" t="s">
        <v>41</v>
      </c>
      <c r="B9" s="34" t="s">
        <v>42</v>
      </c>
      <c r="C9" s="34" t="s">
        <v>43</v>
      </c>
      <c r="D9" s="35">
        <v>45307.0</v>
      </c>
      <c r="E9" s="36">
        <v>36.0</v>
      </c>
      <c r="F9" s="37">
        <v>18.1</v>
      </c>
      <c r="G9" s="34" t="s">
        <v>44</v>
      </c>
      <c r="H9" s="34" t="s">
        <v>51</v>
      </c>
      <c r="I9" s="38">
        <v>1.355E7</v>
      </c>
      <c r="J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</row>
    <row r="10" ht="14.25" customHeight="1">
      <c r="A10" s="34" t="s">
        <v>41</v>
      </c>
      <c r="B10" s="34" t="s">
        <v>42</v>
      </c>
      <c r="C10" s="34" t="s">
        <v>43</v>
      </c>
      <c r="D10" s="35">
        <v>45322.0</v>
      </c>
      <c r="E10" s="36">
        <v>36.0</v>
      </c>
      <c r="F10" s="37">
        <v>18.1</v>
      </c>
      <c r="G10" s="34" t="s">
        <v>44</v>
      </c>
      <c r="H10" s="34" t="s">
        <v>53</v>
      </c>
      <c r="I10" s="38">
        <v>1.355E7</v>
      </c>
      <c r="J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ht="14.25" customHeight="1">
      <c r="A11" s="34" t="s">
        <v>41</v>
      </c>
      <c r="B11" s="34" t="s">
        <v>42</v>
      </c>
      <c r="C11" s="34" t="s">
        <v>43</v>
      </c>
      <c r="D11" s="35">
        <v>45322.0</v>
      </c>
      <c r="E11" s="36">
        <v>36.0</v>
      </c>
      <c r="F11" s="37">
        <v>18.1</v>
      </c>
      <c r="G11" s="34" t="s">
        <v>44</v>
      </c>
      <c r="H11" s="34" t="s">
        <v>55</v>
      </c>
      <c r="I11" s="38">
        <v>1.355E7</v>
      </c>
      <c r="J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ht="14.25" customHeight="1">
      <c r="A12" s="34" t="s">
        <v>41</v>
      </c>
      <c r="B12" s="34" t="s">
        <v>42</v>
      </c>
      <c r="C12" s="34" t="s">
        <v>43</v>
      </c>
      <c r="D12" s="35">
        <v>45322.0</v>
      </c>
      <c r="E12" s="36">
        <v>36.0</v>
      </c>
      <c r="F12" s="37">
        <v>18.1</v>
      </c>
      <c r="G12" s="34" t="s">
        <v>44</v>
      </c>
      <c r="H12" s="34" t="s">
        <v>56</v>
      </c>
      <c r="I12" s="38">
        <v>1.355E7</v>
      </c>
      <c r="J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  <row r="13" ht="14.25" customHeight="1">
      <c r="A13" s="34" t="s">
        <v>57</v>
      </c>
      <c r="B13" s="34" t="s">
        <v>58</v>
      </c>
      <c r="C13" s="34" t="s">
        <v>59</v>
      </c>
      <c r="D13" s="35">
        <v>45332.0</v>
      </c>
      <c r="E13" s="36">
        <v>24.0</v>
      </c>
      <c r="F13" s="42">
        <v>21.05</v>
      </c>
      <c r="G13" s="34" t="s">
        <v>52</v>
      </c>
      <c r="H13" s="34" t="s">
        <v>60</v>
      </c>
      <c r="I13" s="38">
        <v>8810200.0</v>
      </c>
      <c r="J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</row>
    <row r="14" ht="14.25" customHeight="1">
      <c r="A14" s="34" t="s">
        <v>62</v>
      </c>
      <c r="B14" s="34" t="s">
        <v>63</v>
      </c>
      <c r="C14" s="34" t="s">
        <v>64</v>
      </c>
      <c r="D14" s="35">
        <v>45339.0</v>
      </c>
      <c r="E14" s="36">
        <v>24.0</v>
      </c>
      <c r="F14" s="42">
        <v>23.35</v>
      </c>
      <c r="G14" s="34" t="s">
        <v>50</v>
      </c>
      <c r="H14" s="34" t="s">
        <v>65</v>
      </c>
      <c r="I14" s="38">
        <v>1.549E7</v>
      </c>
      <c r="J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ht="14.25" customHeight="1">
      <c r="A15" s="34" t="s">
        <v>41</v>
      </c>
      <c r="B15" s="34" t="s">
        <v>66</v>
      </c>
      <c r="C15" s="34" t="s">
        <v>43</v>
      </c>
      <c r="D15" s="35">
        <v>45339.0</v>
      </c>
      <c r="E15" s="36">
        <v>36.0</v>
      </c>
      <c r="F15" s="37">
        <v>18.1</v>
      </c>
      <c r="G15" s="34" t="s">
        <v>44</v>
      </c>
      <c r="H15" s="34" t="s">
        <v>67</v>
      </c>
      <c r="I15" s="38">
        <v>1.355E7</v>
      </c>
      <c r="J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ht="14.25" customHeight="1">
      <c r="A16" s="34" t="s">
        <v>69</v>
      </c>
      <c r="B16" s="34" t="s">
        <v>70</v>
      </c>
      <c r="C16" s="34" t="s">
        <v>71</v>
      </c>
      <c r="D16" s="35">
        <v>45338.0</v>
      </c>
      <c r="E16" s="36">
        <v>36.0</v>
      </c>
      <c r="F16" s="42">
        <v>22.25</v>
      </c>
      <c r="G16" s="34" t="s">
        <v>44</v>
      </c>
      <c r="H16" s="34" t="s">
        <v>72</v>
      </c>
      <c r="I16" s="38">
        <v>2170000.0</v>
      </c>
      <c r="J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ht="14.25" customHeight="1">
      <c r="A17" s="34" t="s">
        <v>69</v>
      </c>
      <c r="B17" s="34" t="s">
        <v>70</v>
      </c>
      <c r="C17" s="34" t="s">
        <v>71</v>
      </c>
      <c r="D17" s="35">
        <v>45367.0</v>
      </c>
      <c r="E17" s="36">
        <v>36.0</v>
      </c>
      <c r="F17" s="42">
        <v>22.25</v>
      </c>
      <c r="G17" s="34" t="s">
        <v>44</v>
      </c>
      <c r="H17" s="34" t="s">
        <v>74</v>
      </c>
      <c r="I17" s="38">
        <v>2170000.0</v>
      </c>
      <c r="J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</row>
    <row r="18" ht="14.25" customHeight="1">
      <c r="A18" s="34" t="s">
        <v>76</v>
      </c>
      <c r="B18" s="34" t="s">
        <v>77</v>
      </c>
      <c r="C18" s="34" t="s">
        <v>59</v>
      </c>
      <c r="D18" s="35">
        <v>45376.0</v>
      </c>
      <c r="E18" s="36">
        <v>24.0</v>
      </c>
      <c r="F18" s="36">
        <v>25.0</v>
      </c>
      <c r="G18" s="34" t="s">
        <v>52</v>
      </c>
      <c r="H18" s="34" t="s">
        <v>78</v>
      </c>
      <c r="I18" s="38">
        <v>6880000.0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</row>
    <row r="19" ht="14.25" customHeight="1">
      <c r="A19" s="34" t="s">
        <v>79</v>
      </c>
      <c r="B19" s="34" t="s">
        <v>80</v>
      </c>
      <c r="C19" s="34" t="s">
        <v>81</v>
      </c>
      <c r="D19" s="35">
        <v>45376.0</v>
      </c>
      <c r="E19" s="36">
        <v>60.0</v>
      </c>
      <c r="F19" s="37">
        <v>23.2</v>
      </c>
      <c r="G19" s="34" t="s">
        <v>44</v>
      </c>
      <c r="H19" s="34" t="s">
        <v>82</v>
      </c>
      <c r="I19" s="38">
        <v>4482000.0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</row>
    <row r="20" ht="14.25" customHeight="1">
      <c r="A20" s="34" t="s">
        <v>79</v>
      </c>
      <c r="B20" s="34" t="s">
        <v>80</v>
      </c>
      <c r="C20" s="34" t="s">
        <v>81</v>
      </c>
      <c r="D20" s="35">
        <v>45376.0</v>
      </c>
      <c r="E20" s="36">
        <v>60.0</v>
      </c>
      <c r="F20" s="42">
        <v>23.45</v>
      </c>
      <c r="G20" s="34" t="s">
        <v>44</v>
      </c>
      <c r="H20" s="34" t="s">
        <v>83</v>
      </c>
      <c r="I20" s="38">
        <v>4482000.0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ht="14.25" customHeight="1">
      <c r="A21" s="34" t="s">
        <v>84</v>
      </c>
      <c r="B21" s="34" t="s">
        <v>42</v>
      </c>
      <c r="C21" s="34" t="s">
        <v>85</v>
      </c>
      <c r="D21" s="35">
        <v>45382.0</v>
      </c>
      <c r="E21" s="36">
        <v>60.0</v>
      </c>
      <c r="F21" s="42">
        <v>15.45</v>
      </c>
      <c r="G21" s="34" t="s">
        <v>50</v>
      </c>
      <c r="H21" s="34" t="s">
        <v>86</v>
      </c>
      <c r="I21" s="38">
        <v>1.285E7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</row>
    <row r="22" ht="14.25" customHeight="1">
      <c r="A22" s="34" t="s">
        <v>87</v>
      </c>
      <c r="B22" s="34" t="s">
        <v>88</v>
      </c>
      <c r="C22" s="34" t="s">
        <v>87</v>
      </c>
      <c r="D22" s="35">
        <v>45411.0</v>
      </c>
      <c r="E22" s="36">
        <v>13.0</v>
      </c>
      <c r="F22" s="37">
        <v>22.6</v>
      </c>
      <c r="G22" s="34" t="s">
        <v>73</v>
      </c>
      <c r="H22" s="34" t="s">
        <v>89</v>
      </c>
      <c r="I22" s="38">
        <v>2550000.0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</row>
    <row r="23" ht="14.25" customHeight="1">
      <c r="A23" s="34" t="s">
        <v>90</v>
      </c>
      <c r="B23" s="34" t="s">
        <v>80</v>
      </c>
      <c r="C23" s="34" t="s">
        <v>81</v>
      </c>
      <c r="D23" s="35">
        <v>45412.0</v>
      </c>
      <c r="E23" s="36">
        <v>60.0</v>
      </c>
      <c r="F23" s="37">
        <v>20.7</v>
      </c>
      <c r="G23" s="34" t="s">
        <v>68</v>
      </c>
      <c r="H23" s="34" t="s">
        <v>91</v>
      </c>
      <c r="I23" s="38">
        <v>4560165.0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</row>
    <row r="24" ht="14.25" customHeight="1">
      <c r="A24" s="34" t="s">
        <v>90</v>
      </c>
      <c r="B24" s="34" t="s">
        <v>80</v>
      </c>
      <c r="C24" s="34" t="s">
        <v>81</v>
      </c>
      <c r="D24" s="35">
        <v>45412.0</v>
      </c>
      <c r="E24" s="36">
        <v>60.0</v>
      </c>
      <c r="F24" s="37">
        <v>20.7</v>
      </c>
      <c r="G24" s="34" t="s">
        <v>68</v>
      </c>
      <c r="H24" s="34" t="s">
        <v>92</v>
      </c>
      <c r="I24" s="38">
        <v>4560165.0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</row>
    <row r="25" ht="14.25" customHeight="1">
      <c r="A25" s="34" t="s">
        <v>90</v>
      </c>
      <c r="B25" s="34" t="s">
        <v>80</v>
      </c>
      <c r="C25" s="34" t="s">
        <v>81</v>
      </c>
      <c r="D25" s="35">
        <v>45412.0</v>
      </c>
      <c r="E25" s="36">
        <v>60.0</v>
      </c>
      <c r="F25" s="37">
        <v>20.7</v>
      </c>
      <c r="G25" s="34" t="s">
        <v>68</v>
      </c>
      <c r="H25" s="34" t="s">
        <v>93</v>
      </c>
      <c r="I25" s="38">
        <v>4560165.0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</row>
    <row r="26" ht="14.25" customHeight="1">
      <c r="A26" s="34" t="s">
        <v>90</v>
      </c>
      <c r="B26" s="34" t="s">
        <v>80</v>
      </c>
      <c r="C26" s="34" t="s">
        <v>81</v>
      </c>
      <c r="D26" s="35">
        <v>45412.0</v>
      </c>
      <c r="E26" s="36">
        <v>60.0</v>
      </c>
      <c r="F26" s="37">
        <v>20.7</v>
      </c>
      <c r="G26" s="34" t="s">
        <v>68</v>
      </c>
      <c r="H26" s="34" t="s">
        <v>94</v>
      </c>
      <c r="I26" s="38">
        <v>4560165.0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</row>
    <row r="27" ht="14.25" customHeight="1">
      <c r="A27" s="34" t="s">
        <v>95</v>
      </c>
      <c r="B27" s="34" t="s">
        <v>96</v>
      </c>
      <c r="C27" s="34" t="s">
        <v>59</v>
      </c>
      <c r="D27" s="35">
        <v>45407.0</v>
      </c>
      <c r="E27" s="36">
        <v>36.0</v>
      </c>
      <c r="F27" s="42">
        <v>20.05</v>
      </c>
      <c r="G27" s="34" t="s">
        <v>52</v>
      </c>
      <c r="H27" s="34" t="s">
        <v>97</v>
      </c>
      <c r="I27" s="38">
        <v>3999750.0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</row>
    <row r="28" ht="14.25" customHeight="1">
      <c r="A28" s="34" t="s">
        <v>98</v>
      </c>
      <c r="B28" s="34" t="s">
        <v>99</v>
      </c>
      <c r="C28" s="34" t="s">
        <v>100</v>
      </c>
      <c r="D28" s="35">
        <v>45412.0</v>
      </c>
      <c r="E28" s="36">
        <v>13.0</v>
      </c>
      <c r="F28" s="37">
        <v>25.8</v>
      </c>
      <c r="G28" s="34" t="s">
        <v>44</v>
      </c>
      <c r="H28" s="34" t="s">
        <v>101</v>
      </c>
      <c r="I28" s="38">
        <v>1.799E7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</row>
    <row r="29" ht="14.25" customHeight="1">
      <c r="A29" s="34" t="s">
        <v>102</v>
      </c>
      <c r="B29" s="34" t="s">
        <v>103</v>
      </c>
      <c r="C29" s="34" t="s">
        <v>64</v>
      </c>
      <c r="D29" s="35">
        <v>45412.0</v>
      </c>
      <c r="E29" s="36">
        <v>60.0</v>
      </c>
      <c r="F29" s="42">
        <v>24.05</v>
      </c>
      <c r="G29" s="34" t="s">
        <v>52</v>
      </c>
      <c r="H29" s="34" t="s">
        <v>104</v>
      </c>
      <c r="I29" s="38">
        <v>1.499E7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ht="14.25" customHeight="1">
      <c r="A30" s="34" t="s">
        <v>105</v>
      </c>
      <c r="B30" s="34" t="s">
        <v>106</v>
      </c>
      <c r="C30" s="34" t="s">
        <v>107</v>
      </c>
      <c r="D30" s="35">
        <v>45408.0</v>
      </c>
      <c r="E30" s="36">
        <v>58.0</v>
      </c>
      <c r="F30" s="42">
        <v>20.95</v>
      </c>
      <c r="G30" s="34" t="s">
        <v>73</v>
      </c>
      <c r="H30" s="34" t="s">
        <v>108</v>
      </c>
      <c r="I30" s="38">
        <v>4550000.0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</row>
    <row r="31" ht="14.25" customHeight="1">
      <c r="A31" s="34" t="s">
        <v>109</v>
      </c>
      <c r="B31" s="34" t="s">
        <v>110</v>
      </c>
      <c r="C31" s="34" t="s">
        <v>59</v>
      </c>
      <c r="D31" s="35">
        <v>45412.0</v>
      </c>
      <c r="E31" s="36">
        <v>13.0</v>
      </c>
      <c r="F31" s="37">
        <v>31.4</v>
      </c>
      <c r="G31" s="34" t="s">
        <v>52</v>
      </c>
      <c r="H31" s="34" t="s">
        <v>111</v>
      </c>
      <c r="I31" s="38">
        <v>2.746712E7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ht="14.25" customHeight="1">
      <c r="A32" s="34" t="s">
        <v>112</v>
      </c>
      <c r="B32" s="34" t="s">
        <v>113</v>
      </c>
      <c r="C32" s="34" t="s">
        <v>81</v>
      </c>
      <c r="D32" s="35">
        <v>45412.0</v>
      </c>
      <c r="E32" s="36">
        <v>36.0</v>
      </c>
      <c r="F32" s="37">
        <v>21.6</v>
      </c>
      <c r="G32" s="34" t="s">
        <v>52</v>
      </c>
      <c r="H32" s="34" t="s">
        <v>114</v>
      </c>
      <c r="I32" s="38">
        <v>2.87E7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ht="14.25" customHeight="1">
      <c r="A33" s="34" t="s">
        <v>41</v>
      </c>
      <c r="B33" s="34" t="s">
        <v>66</v>
      </c>
      <c r="C33" s="34" t="s">
        <v>43</v>
      </c>
      <c r="D33" s="35">
        <v>45412.0</v>
      </c>
      <c r="E33" s="36">
        <v>36.0</v>
      </c>
      <c r="F33" s="37">
        <v>18.1</v>
      </c>
      <c r="G33" s="34" t="s">
        <v>44</v>
      </c>
      <c r="H33" s="34" t="s">
        <v>115</v>
      </c>
      <c r="I33" s="38">
        <v>1.355E7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ht="14.2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ht="14.2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</row>
    <row r="36" ht="14.2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ht="14.2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</row>
    <row r="38" ht="14.2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</row>
    <row r="39" ht="14.2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ht="14.2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ht="14.2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</row>
    <row r="42" ht="14.2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</row>
    <row r="43" ht="14.2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</row>
    <row r="44" ht="14.2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</row>
    <row r="45" ht="14.2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</row>
    <row r="46" ht="14.2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</row>
    <row r="47" ht="14.2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</row>
    <row r="48" ht="14.2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</row>
    <row r="49" ht="14.2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</row>
    <row r="50" ht="14.2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</row>
    <row r="51" ht="14.2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</row>
    <row r="52" ht="14.2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</row>
    <row r="53" ht="14.2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</row>
    <row r="54" ht="14.2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</row>
    <row r="55" ht="14.2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</row>
    <row r="56" ht="14.2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</row>
    <row r="57" ht="14.2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ht="14.2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ht="14.2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ht="14.2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</row>
    <row r="61" ht="14.2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</row>
    <row r="62" ht="14.2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</row>
    <row r="63" ht="14.2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</row>
    <row r="64" ht="14.2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</row>
    <row r="65" ht="14.2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</row>
    <row r="66" ht="14.2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</row>
    <row r="67" ht="14.2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</row>
    <row r="68" ht="14.2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</row>
    <row r="69" ht="14.2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</row>
    <row r="70" ht="14.2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</row>
    <row r="71" ht="14.2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</row>
    <row r="72" ht="14.2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</row>
    <row r="73" ht="14.2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</row>
    <row r="74" ht="14.2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</row>
    <row r="75" ht="14.2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ht="14.2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</row>
    <row r="77" ht="14.2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ht="14.2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ht="14.2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ht="14.2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</row>
    <row r="81" ht="14.2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</row>
    <row r="82" ht="14.2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</row>
    <row r="83" ht="14.2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ht="14.2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</row>
    <row r="85" ht="14.2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</row>
    <row r="86" ht="14.2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</row>
    <row r="87" ht="14.2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</row>
    <row r="88" ht="14.2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</row>
    <row r="89" ht="14.2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</row>
    <row r="90" ht="14.2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</row>
    <row r="91" ht="14.2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</row>
    <row r="92" ht="14.2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</row>
    <row r="93" ht="14.2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</row>
    <row r="94" ht="14.2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</row>
    <row r="95" ht="14.2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</row>
    <row r="96" ht="14.2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</row>
    <row r="97" ht="14.2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</row>
    <row r="98" ht="14.2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</row>
    <row r="99" ht="14.2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</row>
    <row r="100" ht="14.2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</row>
    <row r="101" ht="14.2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</row>
    <row r="102" ht="14.2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</row>
    <row r="103" ht="14.2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</row>
    <row r="104" ht="14.2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</row>
    <row r="105" ht="14.2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</row>
    <row r="106" ht="14.2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</row>
    <row r="107" ht="14.2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ht="14.2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ht="14.2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</row>
    <row r="110" ht="14.2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</row>
    <row r="111" ht="14.2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</row>
    <row r="112" ht="14.2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</row>
    <row r="113" ht="14.2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</row>
    <row r="114" ht="14.2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</row>
    <row r="115" ht="14.2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</row>
    <row r="116" ht="14.2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</row>
    <row r="117" ht="14.2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</row>
    <row r="118" ht="14.2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</row>
    <row r="119" ht="14.2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</row>
    <row r="120" ht="14.2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</row>
    <row r="121" ht="14.2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</row>
    <row r="122" ht="14.2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</row>
    <row r="123" ht="14.2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</row>
    <row r="124" ht="14.2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</row>
    <row r="125" ht="14.2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</row>
    <row r="126" ht="14.2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</row>
    <row r="127" ht="14.2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</row>
    <row r="128" ht="14.2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</row>
    <row r="129" ht="14.2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</row>
    <row r="130" ht="14.2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</row>
    <row r="131" ht="14.2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ht="14.2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ht="14.2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</row>
    <row r="134" ht="14.2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</row>
    <row r="135" ht="14.2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</row>
    <row r="136" ht="14.2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</row>
    <row r="137" ht="14.2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</row>
    <row r="138" ht="14.2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</row>
    <row r="139" ht="14.2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</row>
    <row r="140" ht="14.2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</row>
    <row r="141" ht="14.2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</row>
    <row r="142" ht="14.2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</row>
    <row r="143" ht="14.2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</row>
    <row r="144" ht="14.2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</row>
    <row r="145" ht="14.2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</row>
    <row r="146" ht="14.2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</row>
    <row r="147" ht="14.2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</row>
    <row r="148" ht="14.2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</row>
    <row r="149" ht="14.2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</row>
    <row r="150" ht="14.2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</row>
    <row r="151" ht="14.2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</row>
    <row r="152" ht="14.2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</row>
    <row r="153" ht="14.2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</row>
    <row r="154" ht="14.2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</row>
    <row r="155" ht="14.2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ht="14.2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ht="14.2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</row>
    <row r="158" ht="14.2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</row>
    <row r="159" ht="14.2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</row>
    <row r="160" ht="14.2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</row>
    <row r="161" ht="14.2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</row>
    <row r="162" ht="14.2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</row>
    <row r="163" ht="14.2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</row>
    <row r="164" ht="14.2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</row>
    <row r="165" ht="14.2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</row>
    <row r="166" ht="14.2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</row>
    <row r="167" ht="14.2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</row>
    <row r="168" ht="14.2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</row>
    <row r="169" ht="14.2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</row>
    <row r="170" ht="14.2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</row>
    <row r="171" ht="14.2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</row>
    <row r="172" ht="14.2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</row>
    <row r="173" ht="14.2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</row>
    <row r="174" ht="14.2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</row>
    <row r="175" ht="14.2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</row>
    <row r="176" ht="14.2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</row>
    <row r="177" ht="14.2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</row>
    <row r="178" ht="14.2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</row>
    <row r="179" ht="14.2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ht="14.2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</row>
    <row r="181" ht="14.2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ht="14.2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ht="14.2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ht="14.2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</row>
    <row r="185" ht="14.2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</row>
    <row r="186" ht="14.2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</row>
    <row r="187" ht="14.2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</row>
    <row r="188" ht="14.2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</row>
    <row r="189" ht="14.2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</row>
    <row r="190" ht="14.2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</row>
    <row r="191" ht="14.2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</row>
    <row r="192" ht="14.2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</row>
    <row r="193" ht="14.2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</row>
    <row r="194" ht="14.2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</row>
    <row r="195" ht="14.2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</row>
    <row r="196" ht="14.2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</row>
    <row r="197" ht="14.2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</row>
    <row r="198" ht="14.2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</row>
    <row r="199" ht="14.2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</row>
    <row r="200" ht="14.2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</row>
    <row r="201" ht="14.2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</row>
    <row r="202" ht="14.2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</row>
    <row r="203" ht="14.2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</row>
    <row r="204" ht="14.2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ht="14.2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</row>
    <row r="206" ht="14.2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</row>
    <row r="207" ht="14.2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</row>
    <row r="208" ht="14.2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</row>
    <row r="209" ht="14.2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</row>
    <row r="210" ht="14.2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</row>
    <row r="211" ht="14.2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</row>
    <row r="212" ht="14.2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</row>
    <row r="213" ht="14.2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</row>
    <row r="214" ht="14.2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</row>
    <row r="215" ht="14.2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</row>
    <row r="216" ht="14.2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</row>
    <row r="217" ht="14.2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</row>
    <row r="218" ht="14.2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</row>
    <row r="219" ht="14.2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</row>
    <row r="220" ht="14.2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</row>
    <row r="221" ht="14.2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</row>
    <row r="222" ht="14.2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</row>
    <row r="223" ht="14.2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</row>
    <row r="224" ht="14.2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</row>
    <row r="225" ht="14.2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</row>
    <row r="226" ht="14.2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</row>
    <row r="227" ht="14.2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</row>
    <row r="228" ht="14.2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</row>
    <row r="229" ht="14.2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</row>
    <row r="230" ht="14.2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</row>
    <row r="231" ht="14.2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</row>
    <row r="232" ht="14.2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</row>
    <row r="233" ht="14.2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</row>
    <row r="234" ht="14.2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</row>
    <row r="235" ht="14.2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</row>
    <row r="236" ht="14.2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</row>
    <row r="237" ht="14.2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</row>
    <row r="238" ht="14.2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</row>
    <row r="239" ht="14.2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</row>
    <row r="240" ht="14.2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</row>
    <row r="241" ht="14.2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</row>
    <row r="242" ht="14.2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</row>
    <row r="243" ht="14.2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</row>
    <row r="244" ht="14.2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</row>
    <row r="245" ht="14.2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</row>
    <row r="246" ht="14.2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</row>
    <row r="247" ht="14.2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</row>
    <row r="248" ht="14.2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</row>
    <row r="249" ht="14.2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</row>
    <row r="250" ht="14.2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</row>
    <row r="251" ht="14.2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</row>
    <row r="252" ht="14.2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</row>
    <row r="253" ht="14.2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</row>
    <row r="254" ht="14.2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</row>
    <row r="255" ht="14.2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</row>
    <row r="256" ht="14.2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</row>
    <row r="257" ht="14.2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</row>
    <row r="258" ht="14.2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</row>
    <row r="259" ht="14.2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</row>
    <row r="260" ht="14.2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</row>
    <row r="261" ht="14.2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</row>
    <row r="262" ht="14.2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</row>
    <row r="263" ht="14.2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</row>
    <row r="264" ht="14.2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</row>
    <row r="265" ht="14.2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</row>
    <row r="266" ht="14.2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</row>
    <row r="267" ht="14.2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</row>
    <row r="268" ht="14.2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</row>
    <row r="269" ht="14.2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</row>
    <row r="270" ht="14.2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</row>
    <row r="271" ht="14.2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</row>
    <row r="272" ht="14.2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</row>
    <row r="273" ht="14.2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</row>
    <row r="274" ht="14.2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</row>
    <row r="275" ht="14.2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</row>
    <row r="276" ht="14.2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</row>
    <row r="277" ht="14.2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</row>
    <row r="278" ht="14.2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</row>
    <row r="279" ht="14.2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</row>
    <row r="280" ht="14.2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</row>
    <row r="281" ht="14.2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</row>
    <row r="282" ht="14.2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</row>
    <row r="283" ht="14.2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</row>
    <row r="284" ht="14.2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</row>
    <row r="285" ht="14.2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</row>
    <row r="286" ht="14.2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</row>
    <row r="287" ht="14.2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</row>
    <row r="288" ht="14.2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</row>
    <row r="289" ht="14.2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</row>
    <row r="290" ht="14.2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</row>
    <row r="291" ht="14.2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</row>
    <row r="292" ht="14.2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</row>
    <row r="293" ht="14.2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</row>
    <row r="294" ht="14.2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</row>
    <row r="295" ht="14.2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</row>
    <row r="296" ht="14.2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</row>
    <row r="297" ht="14.2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</row>
    <row r="298" ht="14.2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</row>
    <row r="299" ht="14.2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</row>
    <row r="300" ht="14.2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</row>
    <row r="301" ht="14.2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</row>
    <row r="302" ht="14.2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</row>
    <row r="303" ht="14.2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</row>
    <row r="304" ht="14.2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</row>
    <row r="305" ht="14.2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</row>
    <row r="306" ht="14.2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</row>
    <row r="307" ht="14.2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</row>
    <row r="308" ht="14.2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</row>
    <row r="309" ht="14.2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</row>
    <row r="310" ht="14.2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</row>
    <row r="311" ht="14.2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</row>
    <row r="312" ht="14.2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</row>
    <row r="313" ht="14.2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</row>
    <row r="314" ht="14.2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</row>
    <row r="315" ht="14.2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</row>
    <row r="316" ht="14.2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</row>
    <row r="317" ht="14.2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</row>
    <row r="318" ht="14.2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</row>
    <row r="319" ht="14.2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</row>
    <row r="320" ht="14.2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</row>
    <row r="321" ht="14.2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</row>
    <row r="322" ht="14.2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</row>
    <row r="323" ht="14.2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</row>
    <row r="324" ht="14.2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</row>
    <row r="325" ht="14.2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</row>
    <row r="326" ht="14.2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</row>
    <row r="327" ht="14.2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</row>
    <row r="328" ht="14.2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</row>
    <row r="329" ht="14.2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</row>
    <row r="330" ht="14.2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</row>
    <row r="331" ht="14.2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</row>
    <row r="332" ht="14.2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</row>
    <row r="333" ht="14.2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</row>
    <row r="334" ht="14.2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</row>
    <row r="335" ht="14.2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</row>
    <row r="336" ht="14.2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</row>
    <row r="337" ht="14.2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</row>
    <row r="338" ht="14.2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</row>
    <row r="339" ht="14.2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</row>
    <row r="340" ht="14.2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</row>
    <row r="341" ht="14.2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</row>
    <row r="342" ht="14.2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</row>
    <row r="343" ht="14.2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</row>
    <row r="344" ht="14.2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</row>
    <row r="345" ht="14.2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</row>
    <row r="346" ht="14.2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</row>
    <row r="347" ht="14.2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</row>
    <row r="348" ht="14.2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</row>
    <row r="349" ht="14.2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</row>
    <row r="350" ht="14.2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</row>
    <row r="351" ht="14.2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</row>
    <row r="352" ht="14.2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</row>
    <row r="353" ht="14.2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</row>
    <row r="354" ht="14.2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</row>
    <row r="355" ht="14.2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</row>
    <row r="356" ht="14.2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</row>
    <row r="357" ht="14.2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</row>
    <row r="358" ht="14.2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</row>
    <row r="359" ht="14.2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</row>
    <row r="360" ht="14.2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</row>
    <row r="361" ht="14.2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</row>
    <row r="362" ht="14.2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</row>
    <row r="363" ht="14.2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</row>
    <row r="364" ht="14.2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</row>
    <row r="365" ht="14.2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</row>
    <row r="366" ht="14.2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</row>
    <row r="367" ht="14.2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</row>
    <row r="368" ht="14.2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</row>
    <row r="369" ht="14.2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</row>
    <row r="370" ht="14.2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</row>
    <row r="371" ht="14.2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</row>
    <row r="372" ht="14.2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</row>
    <row r="373" ht="14.2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</row>
    <row r="374" ht="14.2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</row>
    <row r="375" ht="14.2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</row>
    <row r="376" ht="14.2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</row>
    <row r="377" ht="14.2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</row>
    <row r="378" ht="14.2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</row>
    <row r="379" ht="14.2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</row>
    <row r="380" ht="14.2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</row>
    <row r="381" ht="14.2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</row>
    <row r="382" ht="14.2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</row>
    <row r="383" ht="14.2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</row>
    <row r="384" ht="14.2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</row>
    <row r="385" ht="14.2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</row>
    <row r="386" ht="14.2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</row>
    <row r="387" ht="14.2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</row>
    <row r="388" ht="14.2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</row>
    <row r="389" ht="14.2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</row>
    <row r="390" ht="14.2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</row>
    <row r="391" ht="14.2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</row>
    <row r="392" ht="14.2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</row>
    <row r="393" ht="14.2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</row>
    <row r="394" ht="14.2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</row>
    <row r="395" ht="14.2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</row>
    <row r="396" ht="14.2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</row>
    <row r="397" ht="14.2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</row>
    <row r="398" ht="14.2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</row>
    <row r="399" ht="14.2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</row>
    <row r="400" ht="14.2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</row>
    <row r="401" ht="14.2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</row>
    <row r="402" ht="14.2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</row>
    <row r="403" ht="14.2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</row>
    <row r="404" ht="14.2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</row>
    <row r="405" ht="14.2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</row>
    <row r="406" ht="14.2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</row>
    <row r="407" ht="14.2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</row>
    <row r="408" ht="14.2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</row>
    <row r="409" ht="14.2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</row>
    <row r="410" ht="14.2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</row>
    <row r="411" ht="14.2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</row>
    <row r="412" ht="14.2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</row>
    <row r="413" ht="14.2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</row>
    <row r="414" ht="14.2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</row>
    <row r="415" ht="14.2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</row>
    <row r="416" ht="14.2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</row>
    <row r="417" ht="14.2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</row>
    <row r="418" ht="14.2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</row>
    <row r="419" ht="14.2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</row>
    <row r="420" ht="14.2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</row>
    <row r="421" ht="14.2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</row>
    <row r="422" ht="14.2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</row>
    <row r="423" ht="14.2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</row>
    <row r="424" ht="14.2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</row>
    <row r="425" ht="14.2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</row>
    <row r="426" ht="14.2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</row>
    <row r="427" ht="14.2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</row>
    <row r="428" ht="14.2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</row>
    <row r="429" ht="14.2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</row>
    <row r="430" ht="14.2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</row>
    <row r="431" ht="14.2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</row>
    <row r="432" ht="14.2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</row>
    <row r="433" ht="14.2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</row>
    <row r="434" ht="14.2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</row>
    <row r="435" ht="14.2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</row>
    <row r="436" ht="14.2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</row>
    <row r="437" ht="14.2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</row>
    <row r="438" ht="14.2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</row>
    <row r="439" ht="14.2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</row>
    <row r="440" ht="14.2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</row>
    <row r="441" ht="14.2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</row>
    <row r="442" ht="14.2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</row>
    <row r="443" ht="14.2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</row>
    <row r="444" ht="14.2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</row>
    <row r="445" ht="14.2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</row>
    <row r="446" ht="14.2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</row>
    <row r="447" ht="14.2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</row>
    <row r="448" ht="14.2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</row>
    <row r="449" ht="14.2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</row>
    <row r="450" ht="14.2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</row>
    <row r="451" ht="14.2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</row>
    <row r="452" ht="14.2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</row>
    <row r="453" ht="14.2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</row>
    <row r="454" ht="14.2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</row>
    <row r="455" ht="14.2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</row>
    <row r="456" ht="14.2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</row>
    <row r="457" ht="14.2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</row>
    <row r="458" ht="14.2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</row>
    <row r="459" ht="14.2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</row>
    <row r="460" ht="14.2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</row>
    <row r="461" ht="14.2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</row>
    <row r="462" ht="14.2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</row>
    <row r="463" ht="14.2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</row>
    <row r="464" ht="14.2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</row>
    <row r="465" ht="14.2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</row>
    <row r="466" ht="14.2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</row>
    <row r="467" ht="14.2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</row>
    <row r="468" ht="14.2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</row>
    <row r="469" ht="14.2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</row>
    <row r="470" ht="14.2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</row>
    <row r="471" ht="14.2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</row>
    <row r="472" ht="14.2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</row>
    <row r="473" ht="14.2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</row>
    <row r="474" ht="14.2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</row>
    <row r="475" ht="14.2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</row>
    <row r="476" ht="14.2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</row>
    <row r="477" ht="14.2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</row>
    <row r="478" ht="14.2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</row>
    <row r="479" ht="14.2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</row>
    <row r="480" ht="14.2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</row>
    <row r="481" ht="14.2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</row>
    <row r="482" ht="14.2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</row>
    <row r="483" ht="14.2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</row>
    <row r="484" ht="14.2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</row>
    <row r="485" ht="14.2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</row>
    <row r="486" ht="14.2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</row>
    <row r="487" ht="14.2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</row>
    <row r="488" ht="14.2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</row>
    <row r="489" ht="14.2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</row>
    <row r="490" ht="14.2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</row>
    <row r="491" ht="14.2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</row>
    <row r="492" ht="14.2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</row>
    <row r="493" ht="14.2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</row>
    <row r="494" ht="14.2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</row>
    <row r="495" ht="14.2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</row>
    <row r="496" ht="14.2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</row>
    <row r="497" ht="14.2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</row>
    <row r="498" ht="14.2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</row>
    <row r="499" ht="14.2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</row>
    <row r="500" ht="14.2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</row>
    <row r="501" ht="14.2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</row>
    <row r="502" ht="14.2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</row>
    <row r="503" ht="14.2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</row>
    <row r="504" ht="14.2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</row>
    <row r="505" ht="14.2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</row>
    <row r="506" ht="14.2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</row>
    <row r="507" ht="14.2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</row>
    <row r="508" ht="14.2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</row>
    <row r="509" ht="14.2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</row>
    <row r="510" ht="14.2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</row>
    <row r="511" ht="14.2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</row>
    <row r="512" ht="14.2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</row>
    <row r="513" ht="14.2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</row>
    <row r="514" ht="14.2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</row>
    <row r="515" ht="14.2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</row>
    <row r="516" ht="14.2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</row>
    <row r="517" ht="14.2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</row>
    <row r="518" ht="14.2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</row>
    <row r="519" ht="14.2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</row>
    <row r="520" ht="14.2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</row>
    <row r="521" ht="14.2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</row>
    <row r="522" ht="14.2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</row>
    <row r="523" ht="14.2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</row>
    <row r="524" ht="14.2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</row>
    <row r="525" ht="14.2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</row>
    <row r="526" ht="14.2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</row>
    <row r="527" ht="14.2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</row>
    <row r="528" ht="14.2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</row>
    <row r="529" ht="14.2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</row>
    <row r="530" ht="14.2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</row>
    <row r="531" ht="14.2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</row>
    <row r="532" ht="14.2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</row>
    <row r="533" ht="14.2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</row>
    <row r="534" ht="14.2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</row>
    <row r="535" ht="14.2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</row>
    <row r="536" ht="14.2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</row>
    <row r="537" ht="14.2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</row>
    <row r="538" ht="14.2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</row>
    <row r="539" ht="14.2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</row>
    <row r="540" ht="14.2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</row>
    <row r="541" ht="14.2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</row>
    <row r="542" ht="14.2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</row>
    <row r="543" ht="14.2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</row>
    <row r="544" ht="14.2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</row>
    <row r="545" ht="14.2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</row>
    <row r="546" ht="14.2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</row>
    <row r="547" ht="14.2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</row>
    <row r="548" ht="14.2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</row>
    <row r="549" ht="14.2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</row>
    <row r="550" ht="14.2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</row>
    <row r="551" ht="14.2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</row>
    <row r="552" ht="14.2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</row>
    <row r="553" ht="14.2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</row>
    <row r="554" ht="14.2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</row>
    <row r="555" ht="14.2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</row>
    <row r="556" ht="14.2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</row>
    <row r="557" ht="14.2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</row>
    <row r="558" ht="14.2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</row>
    <row r="559" ht="14.2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</row>
    <row r="560" ht="14.2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</row>
    <row r="561" ht="14.2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</row>
    <row r="562" ht="14.2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</row>
    <row r="563" ht="14.2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</row>
    <row r="564" ht="14.2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</row>
    <row r="565" ht="14.2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</row>
    <row r="566" ht="14.2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</row>
    <row r="567" ht="14.2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</row>
    <row r="568" ht="14.2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</row>
    <row r="569" ht="14.2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</row>
    <row r="570" ht="14.2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</row>
    <row r="571" ht="14.2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</row>
    <row r="572" ht="14.2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</row>
    <row r="573" ht="14.2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</row>
    <row r="574" ht="14.2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</row>
    <row r="575" ht="14.2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</row>
    <row r="576" ht="14.2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</row>
    <row r="577" ht="14.2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</row>
    <row r="578" ht="14.2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</row>
    <row r="579" ht="14.2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</row>
    <row r="580" ht="14.2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</row>
    <row r="581" ht="14.2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</row>
    <row r="582" ht="14.2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</row>
    <row r="583" ht="14.2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</row>
    <row r="584" ht="14.2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</row>
    <row r="585" ht="14.2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</row>
    <row r="586" ht="14.2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</row>
    <row r="587" ht="14.2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</row>
    <row r="588" ht="14.2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</row>
    <row r="589" ht="14.2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</row>
    <row r="590" ht="14.2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</row>
    <row r="591" ht="14.2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</row>
    <row r="592" ht="14.2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</row>
    <row r="593" ht="14.2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</row>
    <row r="594" ht="14.2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</row>
    <row r="595" ht="14.2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</row>
    <row r="596" ht="14.2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</row>
    <row r="597" ht="14.2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</row>
    <row r="598" ht="14.2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</row>
    <row r="599" ht="14.2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</row>
    <row r="600" ht="14.2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</row>
    <row r="601" ht="14.2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</row>
    <row r="602" ht="14.2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</row>
    <row r="603" ht="14.2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</row>
    <row r="604" ht="14.2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</row>
    <row r="605" ht="14.2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</row>
    <row r="606" ht="14.2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</row>
    <row r="607" ht="14.2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</row>
    <row r="608" ht="14.2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</row>
    <row r="609" ht="14.2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</row>
    <row r="610" ht="14.2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</row>
    <row r="611" ht="14.2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</row>
    <row r="612" ht="14.2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</row>
    <row r="613" ht="14.2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</row>
    <row r="614" ht="14.2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</row>
    <row r="615" ht="14.2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</row>
    <row r="616" ht="14.2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</row>
    <row r="617" ht="14.2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</row>
    <row r="618" ht="14.2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</row>
    <row r="619" ht="14.2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</row>
    <row r="620" ht="14.2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</row>
    <row r="621" ht="14.2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</row>
    <row r="622" ht="14.2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</row>
    <row r="623" ht="14.2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</row>
    <row r="624" ht="14.2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</row>
    <row r="625" ht="14.2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</row>
    <row r="626" ht="14.2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</row>
    <row r="627" ht="14.2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</row>
    <row r="628" ht="14.2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</row>
    <row r="629" ht="14.2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</row>
    <row r="630" ht="14.2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</row>
    <row r="631" ht="14.2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</row>
    <row r="632" ht="14.2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</row>
    <row r="633" ht="14.2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</row>
    <row r="634" ht="14.2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</row>
    <row r="635" ht="14.2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</row>
    <row r="636" ht="14.2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</row>
    <row r="637" ht="14.2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</row>
    <row r="638" ht="14.2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</row>
    <row r="639" ht="14.2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</row>
    <row r="640" ht="14.2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</row>
    <row r="641" ht="14.2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</row>
    <row r="642" ht="14.2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</row>
    <row r="643" ht="14.2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</row>
    <row r="644" ht="14.2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</row>
    <row r="645" ht="14.2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</row>
    <row r="646" ht="14.2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</row>
    <row r="647" ht="14.2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</row>
    <row r="648" ht="14.2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</row>
    <row r="649" ht="14.2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</row>
    <row r="650" ht="14.2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</row>
    <row r="651" ht="14.2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</row>
    <row r="652" ht="14.2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</row>
    <row r="653" ht="14.2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</row>
    <row r="654" ht="14.2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</row>
    <row r="655" ht="14.2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</row>
    <row r="656" ht="14.2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</row>
    <row r="657" ht="14.2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</row>
    <row r="658" ht="14.2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</row>
    <row r="659" ht="14.2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</row>
    <row r="660" ht="14.2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</row>
    <row r="661" ht="14.2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</row>
    <row r="662" ht="14.2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</row>
    <row r="663" ht="14.2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</row>
    <row r="664" ht="14.2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</row>
    <row r="665" ht="14.2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</row>
    <row r="666" ht="14.2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</row>
    <row r="667" ht="14.2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</row>
    <row r="668" ht="14.2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</row>
    <row r="669" ht="14.2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</row>
    <row r="670" ht="14.2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</row>
    <row r="671" ht="14.2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</row>
    <row r="672" ht="14.2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</row>
    <row r="673" ht="14.2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</row>
    <row r="674" ht="14.2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</row>
    <row r="675" ht="14.2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</row>
    <row r="676" ht="14.2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</row>
    <row r="677" ht="14.2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</row>
    <row r="678" ht="14.2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</row>
    <row r="679" ht="14.2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</row>
    <row r="680" ht="14.2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</row>
    <row r="681" ht="14.2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</row>
    <row r="682" ht="14.2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</row>
    <row r="683" ht="14.2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</row>
    <row r="684" ht="14.2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</row>
    <row r="685" ht="14.2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</row>
    <row r="686" ht="14.2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</row>
    <row r="687" ht="14.2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</row>
    <row r="688" ht="14.2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</row>
    <row r="689" ht="14.2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</row>
    <row r="690" ht="14.2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</row>
    <row r="691" ht="14.2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</row>
    <row r="692" ht="14.2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</row>
    <row r="693" ht="14.2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</row>
    <row r="694" ht="14.2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</row>
    <row r="695" ht="14.2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</row>
    <row r="696" ht="14.2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</row>
    <row r="697" ht="14.2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</row>
    <row r="698" ht="14.2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</row>
    <row r="699" ht="14.2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</row>
    <row r="700" ht="14.2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</row>
    <row r="701" ht="14.2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</row>
    <row r="702" ht="14.2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</row>
    <row r="703" ht="14.2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</row>
    <row r="704" ht="14.2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</row>
    <row r="705" ht="14.2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</row>
    <row r="706" ht="14.2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</row>
    <row r="707" ht="14.2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</row>
    <row r="708" ht="14.2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</row>
    <row r="709" ht="14.2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</row>
    <row r="710" ht="14.2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</row>
    <row r="711" ht="14.2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</row>
    <row r="712" ht="14.2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</row>
    <row r="713" ht="14.2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</row>
    <row r="714" ht="14.2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</row>
    <row r="715" ht="14.2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</row>
    <row r="716" ht="14.2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</row>
    <row r="717" ht="14.2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</row>
    <row r="718" ht="14.2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</row>
    <row r="719" ht="14.2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</row>
    <row r="720" ht="14.2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</row>
    <row r="721" ht="14.2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</row>
    <row r="722" ht="14.2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</row>
    <row r="723" ht="14.2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</row>
    <row r="724" ht="14.2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</row>
    <row r="725" ht="14.2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</row>
    <row r="726" ht="14.2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</row>
    <row r="727" ht="14.2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</row>
    <row r="728" ht="14.2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</row>
    <row r="729" ht="14.2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</row>
    <row r="730" ht="14.2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</row>
    <row r="731" ht="14.2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</row>
    <row r="732" ht="14.2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</row>
    <row r="733" ht="14.2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</row>
    <row r="734" ht="14.2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</row>
    <row r="735" ht="14.2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</row>
    <row r="736" ht="14.2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</row>
    <row r="737" ht="14.2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</row>
    <row r="738" ht="14.2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</row>
    <row r="739" ht="14.2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</row>
    <row r="740" ht="14.2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</row>
    <row r="741" ht="14.2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</row>
    <row r="742" ht="14.2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</row>
    <row r="743" ht="14.2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</row>
    <row r="744" ht="14.2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</row>
    <row r="745" ht="14.2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</row>
    <row r="746" ht="14.2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</row>
    <row r="747" ht="14.2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</row>
    <row r="748" ht="14.2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</row>
    <row r="749" ht="14.2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</row>
    <row r="750" ht="14.2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</row>
    <row r="751" ht="14.2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</row>
    <row r="752" ht="14.2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</row>
    <row r="753" ht="14.2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</row>
    <row r="754" ht="14.2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</row>
    <row r="755" ht="14.2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</row>
    <row r="756" ht="14.2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</row>
    <row r="757" ht="14.2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</row>
    <row r="758" ht="14.2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</row>
    <row r="759" ht="14.2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</row>
    <row r="760" ht="14.2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</row>
    <row r="761" ht="14.2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</row>
    <row r="762" ht="14.2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</row>
    <row r="763" ht="14.2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</row>
    <row r="764" ht="14.2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</row>
    <row r="765" ht="14.2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</row>
    <row r="766" ht="14.2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</row>
    <row r="767" ht="14.2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</row>
    <row r="768" ht="14.2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</row>
    <row r="769" ht="14.2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</row>
    <row r="770" ht="14.2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</row>
    <row r="771" ht="14.2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</row>
    <row r="772" ht="14.2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</row>
    <row r="773" ht="14.2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</row>
    <row r="774" ht="14.2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</row>
    <row r="775" ht="14.2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</row>
    <row r="776" ht="14.2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</row>
    <row r="777" ht="14.2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</row>
    <row r="778" ht="14.2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</row>
    <row r="779" ht="14.2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</row>
    <row r="780" ht="14.2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</row>
    <row r="781" ht="14.2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</row>
    <row r="782" ht="14.2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</row>
    <row r="783" ht="14.2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</row>
    <row r="784" ht="14.2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</row>
    <row r="785" ht="14.2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</row>
    <row r="786" ht="14.2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</row>
    <row r="787" ht="14.2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</row>
    <row r="788" ht="14.2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</row>
    <row r="789" ht="14.2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</row>
    <row r="790" ht="14.2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</row>
    <row r="791" ht="14.2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</row>
    <row r="792" ht="14.2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</row>
    <row r="793" ht="14.2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</row>
    <row r="794" ht="14.2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</row>
    <row r="795" ht="14.2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</row>
    <row r="796" ht="14.2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</row>
    <row r="797" ht="14.2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</row>
    <row r="798" ht="14.2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</row>
    <row r="799" ht="14.2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</row>
    <row r="800" ht="14.2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</row>
    <row r="801" ht="14.2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</row>
    <row r="802" ht="14.2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</row>
    <row r="803" ht="14.2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</row>
    <row r="804" ht="14.2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</row>
    <row r="805" ht="14.2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</row>
    <row r="806" ht="14.2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</row>
    <row r="807" ht="14.2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</row>
    <row r="808" ht="14.2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</row>
    <row r="809" ht="14.2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</row>
    <row r="810" ht="14.2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</row>
    <row r="811" ht="14.2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</row>
    <row r="812" ht="14.2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</row>
    <row r="813" ht="14.2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</row>
    <row r="814" ht="14.2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</row>
    <row r="815" ht="14.2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</row>
    <row r="816" ht="14.2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</row>
    <row r="817" ht="14.2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</row>
    <row r="818" ht="14.2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</row>
    <row r="819" ht="14.2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</row>
    <row r="820" ht="14.2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</row>
    <row r="821" ht="14.2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</row>
    <row r="822" ht="14.2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</row>
    <row r="823" ht="14.2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</row>
    <row r="824" ht="14.2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</row>
    <row r="825" ht="14.2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</row>
    <row r="826" ht="14.2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</row>
    <row r="827" ht="14.2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</row>
    <row r="828" ht="14.2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</row>
    <row r="829" ht="14.2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</row>
    <row r="830" ht="14.2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</row>
    <row r="831" ht="14.2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</row>
    <row r="832" ht="14.2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</row>
    <row r="833" ht="14.2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</row>
    <row r="834" ht="14.2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</row>
    <row r="835" ht="14.2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</row>
    <row r="836" ht="14.2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</row>
    <row r="837" ht="14.2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</row>
    <row r="838" ht="14.2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</row>
    <row r="839" ht="14.2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</row>
    <row r="840" ht="14.2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</row>
    <row r="841" ht="14.2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</row>
    <row r="842" ht="14.2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</row>
    <row r="843" ht="14.2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</row>
    <row r="844" ht="14.2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</row>
    <row r="845" ht="14.2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</row>
    <row r="846" ht="14.2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</row>
    <row r="847" ht="14.2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</row>
    <row r="848" ht="14.2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</row>
    <row r="849" ht="14.2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</row>
    <row r="850" ht="14.2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</row>
    <row r="851" ht="14.2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</row>
    <row r="852" ht="14.2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</row>
    <row r="853" ht="14.2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</row>
    <row r="854" ht="14.2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</row>
    <row r="855" ht="14.2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</row>
    <row r="856" ht="14.2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</row>
    <row r="857" ht="14.2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</row>
    <row r="858" ht="14.2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</row>
    <row r="859" ht="14.2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</row>
    <row r="860" ht="14.2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</row>
    <row r="861" ht="14.2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</row>
    <row r="862" ht="14.2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</row>
    <row r="863" ht="14.2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</row>
    <row r="864" ht="14.2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</row>
    <row r="865" ht="14.2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</row>
    <row r="866" ht="14.2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</row>
    <row r="867" ht="14.2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</row>
    <row r="868" ht="14.2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</row>
    <row r="869" ht="14.2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</row>
    <row r="870" ht="14.2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</row>
    <row r="871" ht="14.2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</row>
    <row r="872" ht="14.2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</row>
    <row r="873" ht="14.2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</row>
    <row r="874" ht="14.2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</row>
    <row r="875" ht="14.2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</row>
    <row r="876" ht="14.2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</row>
    <row r="877" ht="14.2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</row>
    <row r="878" ht="14.2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</row>
    <row r="879" ht="14.2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</row>
    <row r="880" ht="14.2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</row>
    <row r="881" ht="14.2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</row>
    <row r="882" ht="14.2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</row>
    <row r="883" ht="14.2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</row>
    <row r="884" ht="14.2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</row>
    <row r="885" ht="14.2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</row>
    <row r="886" ht="14.2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</row>
    <row r="887" ht="14.2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</row>
    <row r="888" ht="14.2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</row>
    <row r="889" ht="14.2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</row>
    <row r="890" ht="14.2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</row>
    <row r="891" ht="14.2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</row>
    <row r="892" ht="14.2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</row>
    <row r="893" ht="14.2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</row>
    <row r="894" ht="14.2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</row>
    <row r="895" ht="14.2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</row>
    <row r="896" ht="14.2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</row>
    <row r="897" ht="14.2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</row>
    <row r="898" ht="14.2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</row>
    <row r="899" ht="14.2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</row>
    <row r="900" ht="14.2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</row>
    <row r="901" ht="14.2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</row>
    <row r="902" ht="14.2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</row>
    <row r="903" ht="14.2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</row>
    <row r="904" ht="14.2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</row>
    <row r="905" ht="14.2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</row>
    <row r="906" ht="14.2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</row>
    <row r="907" ht="14.2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</row>
    <row r="908" ht="14.2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</row>
    <row r="909" ht="14.2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</row>
    <row r="910" ht="14.2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</row>
    <row r="911" ht="14.2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</row>
    <row r="912" ht="14.2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</row>
    <row r="913" ht="14.2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</row>
    <row r="914" ht="14.2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</row>
    <row r="915" ht="14.2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</row>
    <row r="916" ht="14.2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</row>
    <row r="917" ht="14.2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</row>
    <row r="918" ht="14.2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</row>
    <row r="919" ht="14.2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</row>
    <row r="920" ht="14.2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</row>
    <row r="921" ht="14.2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</row>
    <row r="922" ht="14.2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</row>
    <row r="923" ht="14.2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</row>
    <row r="924" ht="14.2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</row>
    <row r="925" ht="14.2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</row>
    <row r="926" ht="14.2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</row>
    <row r="927" ht="14.2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</row>
    <row r="928" ht="14.2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</row>
    <row r="929" ht="14.2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</row>
    <row r="930" ht="14.2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</row>
    <row r="931" ht="14.2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</row>
    <row r="932" ht="14.2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</row>
    <row r="933" ht="14.2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</row>
    <row r="934" ht="14.2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</row>
    <row r="935" ht="14.2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</row>
    <row r="936" ht="14.2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</row>
    <row r="937" ht="14.2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</row>
    <row r="938" ht="14.2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</row>
    <row r="939" ht="14.2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</row>
    <row r="940" ht="14.2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</row>
    <row r="941" ht="14.2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</row>
    <row r="942" ht="14.2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</row>
    <row r="943" ht="14.2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</row>
    <row r="944" ht="14.2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</row>
    <row r="945" ht="14.2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</row>
    <row r="946" ht="14.2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</row>
    <row r="947" ht="14.2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</row>
    <row r="948" ht="14.2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</row>
    <row r="949" ht="14.2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</row>
    <row r="950" ht="14.2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</row>
    <row r="951" ht="14.2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</row>
    <row r="952" ht="14.2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</row>
    <row r="953" ht="14.2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</row>
    <row r="954" ht="14.2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</row>
    <row r="955" ht="14.2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</row>
    <row r="956" ht="14.2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</row>
    <row r="957" ht="14.2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</row>
    <row r="958" ht="14.2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</row>
    <row r="959" ht="14.2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</row>
    <row r="960" ht="14.2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</row>
    <row r="961" ht="14.2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</row>
    <row r="962" ht="14.2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</row>
    <row r="963" ht="14.2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</row>
    <row r="964" ht="14.2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</row>
    <row r="965" ht="14.2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</row>
    <row r="966" ht="14.2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</row>
    <row r="967" ht="14.2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</row>
    <row r="968" ht="14.2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</row>
    <row r="969" ht="14.2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</row>
    <row r="970" ht="14.2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</row>
    <row r="971" ht="14.2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</row>
    <row r="972" ht="14.2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</row>
    <row r="973" ht="14.2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</row>
    <row r="974" ht="14.2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</row>
    <row r="975" ht="14.2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</row>
    <row r="976" ht="14.2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</row>
    <row r="977" ht="14.2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</row>
    <row r="978" ht="14.2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</row>
    <row r="979" ht="14.2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</row>
    <row r="980" ht="14.2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</row>
    <row r="981" ht="14.2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</row>
    <row r="982" ht="14.2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</row>
    <row r="983" ht="14.2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</row>
    <row r="984" ht="14.2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</row>
    <row r="985" ht="14.2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</row>
    <row r="986" ht="14.2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</row>
    <row r="987" ht="14.2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</row>
    <row r="988" ht="14.2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</row>
    <row r="989" ht="14.2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</row>
    <row r="990" ht="14.2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</row>
    <row r="991" ht="14.2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</row>
    <row r="992" ht="14.2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</row>
    <row r="993" ht="14.2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</row>
    <row r="994" ht="14.2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</row>
    <row r="995" ht="14.2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</row>
    <row r="996" ht="14.2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</row>
    <row r="997" ht="14.2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</row>
    <row r="998" ht="14.2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</row>
    <row r="999" ht="14.2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</row>
    <row r="1000" ht="14.2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</row>
  </sheetData>
  <mergeCells count="2">
    <mergeCell ref="A3:I3"/>
    <mergeCell ref="K3:M3"/>
  </mergeCells>
  <printOptions/>
  <pageMargins bottom="0.75" footer="0.0" header="0.0" left="0.7" right="0.7" top="0.75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0.43"/>
    <col customWidth="1" min="2" max="2" width="20.57"/>
    <col customWidth="1" min="3" max="3" width="25.29"/>
    <col customWidth="1" min="4" max="4" width="13.29"/>
    <col customWidth="1" min="5" max="5" width="45.29"/>
    <col customWidth="1" min="6" max="6" width="5.0"/>
    <col customWidth="1" min="7" max="7" width="35.14"/>
    <col customWidth="1" min="8" max="8" width="19.29"/>
    <col customWidth="1" min="9" max="9" width="25.29"/>
    <col customWidth="1" min="10" max="26" width="8.71"/>
  </cols>
  <sheetData>
    <row r="1" ht="14.25" customHeight="1">
      <c r="A1" s="9" t="s">
        <v>116</v>
      </c>
    </row>
    <row r="2" ht="14.25" customHeight="1"/>
    <row r="3" ht="14.25" customHeight="1">
      <c r="A3" s="8" t="s">
        <v>117</v>
      </c>
    </row>
    <row r="4" ht="14.25" customHeight="1">
      <c r="A4" s="8" t="s">
        <v>118</v>
      </c>
    </row>
    <row r="5" ht="14.25" customHeight="1">
      <c r="A5" s="8" t="s">
        <v>119</v>
      </c>
    </row>
    <row r="6" ht="14.25" customHeight="1"/>
    <row r="7" ht="14.25" customHeight="1"/>
    <row r="8" ht="14.25" customHeight="1">
      <c r="A8" s="32" t="s">
        <v>32</v>
      </c>
      <c r="B8" s="45" t="s">
        <v>37</v>
      </c>
      <c r="C8" s="45" t="s">
        <v>31</v>
      </c>
      <c r="D8" s="45" t="s">
        <v>38</v>
      </c>
      <c r="E8" s="45" t="s">
        <v>120</v>
      </c>
      <c r="G8" s="32" t="s">
        <v>121</v>
      </c>
      <c r="H8" s="45" t="s">
        <v>122</v>
      </c>
    </row>
    <row r="9" ht="14.25" customHeight="1">
      <c r="A9" s="46" t="s">
        <v>43</v>
      </c>
      <c r="B9" s="46" t="s">
        <v>89</v>
      </c>
      <c r="C9" s="46" t="s">
        <v>42</v>
      </c>
      <c r="D9" s="47">
        <f> VLOOKUP(B9, 'Задание 2'!H$5:I$33, 2, 0)</f>
        <v>2550000</v>
      </c>
      <c r="E9" s="48" t="s">
        <v>123</v>
      </c>
      <c r="G9" s="46" t="s">
        <v>64</v>
      </c>
      <c r="H9" s="49">
        <f t="shared" ref="H9:H17" si="1">SUMIF(A9:D36,G9,D9:D36)</f>
        <v>18032000</v>
      </c>
    </row>
    <row r="10" ht="14.25" customHeight="1">
      <c r="A10" s="46" t="s">
        <v>43</v>
      </c>
      <c r="B10" s="50" t="s">
        <v>111</v>
      </c>
      <c r="C10" s="50" t="s">
        <v>42</v>
      </c>
      <c r="D10" s="51">
        <f> VLOOKUP(B10, 'Задание 2'!H$5:I$33, 2, 0)</f>
        <v>27467120</v>
      </c>
      <c r="E10" s="52" t="str">
        <f t="shared" ref="E10:E36" si="2">B10&amp;", "&amp;C10</f>
        <v>W1N1679891A776436, Actros 1848 LS</v>
      </c>
      <c r="G10" s="46" t="s">
        <v>87</v>
      </c>
      <c r="H10" s="49">
        <f t="shared" si="1"/>
        <v>4560165</v>
      </c>
    </row>
    <row r="11" ht="14.25" customHeight="1">
      <c r="A11" s="46" t="s">
        <v>43</v>
      </c>
      <c r="B11" s="50" t="s">
        <v>49</v>
      </c>
      <c r="C11" s="50" t="s">
        <v>42</v>
      </c>
      <c r="D11" s="51">
        <f> VLOOKUP(B11, 'Задание 2'!H$5:I$33, 2, 0)</f>
        <v>13550000</v>
      </c>
      <c r="E11" s="52" t="str">
        <f t="shared" si="2"/>
        <v>ORDS6PEB1PG004836, Actros 1848 LS</v>
      </c>
      <c r="G11" s="46" t="s">
        <v>85</v>
      </c>
      <c r="H11" s="49">
        <f t="shared" si="1"/>
        <v>3999750</v>
      </c>
    </row>
    <row r="12" ht="14.25" customHeight="1">
      <c r="A12" s="46" t="s">
        <v>43</v>
      </c>
      <c r="B12" s="50" t="s">
        <v>78</v>
      </c>
      <c r="C12" s="50" t="s">
        <v>42</v>
      </c>
      <c r="D12" s="51">
        <f> VLOOKUP(B12, 'Задание 2'!H$5:I$33, 2, 0)</f>
        <v>6880000</v>
      </c>
      <c r="E12" s="52" t="str">
        <f t="shared" si="2"/>
        <v>ODP96C966NE940034, Actros 1848 LS</v>
      </c>
      <c r="G12" s="46" t="s">
        <v>107</v>
      </c>
      <c r="H12" s="49">
        <f t="shared" si="1"/>
        <v>4550000</v>
      </c>
    </row>
    <row r="13" ht="14.25" customHeight="1">
      <c r="A13" s="46" t="s">
        <v>43</v>
      </c>
      <c r="B13" s="50" t="s">
        <v>82</v>
      </c>
      <c r="C13" s="50" t="s">
        <v>42</v>
      </c>
      <c r="D13" s="51">
        <f> VLOOKUP(B13, 'Задание 2'!H$5:I$33, 2, 0)</f>
        <v>4482000</v>
      </c>
      <c r="E13" s="52" t="str">
        <f t="shared" si="2"/>
        <v>OFPH4ACP7P4B08949, Actros 1848 LS</v>
      </c>
      <c r="G13" s="46" t="s">
        <v>71</v>
      </c>
      <c r="H13" s="49">
        <f t="shared" si="1"/>
        <v>13370365</v>
      </c>
    </row>
    <row r="14" ht="14.25" customHeight="1">
      <c r="A14" s="46" t="s">
        <v>43</v>
      </c>
      <c r="B14" s="50" t="s">
        <v>114</v>
      </c>
      <c r="C14" s="50" t="s">
        <v>42</v>
      </c>
      <c r="D14" s="51">
        <f> VLOOKUP(B14, 'Задание 2'!H$5:I$33, 2, 0)</f>
        <v>28700000</v>
      </c>
      <c r="E14" s="52" t="str">
        <f t="shared" si="2"/>
        <v>W1K4439761A090616, Actros 1848 LS</v>
      </c>
      <c r="G14" s="46" t="s">
        <v>81</v>
      </c>
      <c r="H14" s="49">
        <f t="shared" si="1"/>
        <v>73330000</v>
      </c>
    </row>
    <row r="15" ht="14.25" customHeight="1">
      <c r="A15" s="46" t="s">
        <v>43</v>
      </c>
      <c r="B15" s="50" t="s">
        <v>92</v>
      </c>
      <c r="C15" s="50" t="s">
        <v>42</v>
      </c>
      <c r="D15" s="51">
        <f> VLOOKUP(B15, 'Задание 2'!H$5:I$33, 2, 0)</f>
        <v>4560165</v>
      </c>
      <c r="E15" s="52" t="str">
        <f t="shared" si="2"/>
        <v>OFPH4ACP6P4A76486, Actros 1848 LS</v>
      </c>
      <c r="G15" s="46" t="s">
        <v>43</v>
      </c>
      <c r="H15" s="49">
        <f t="shared" si="1"/>
        <v>27110330</v>
      </c>
    </row>
    <row r="16" ht="14.25" customHeight="1">
      <c r="A16" s="46" t="s">
        <v>59</v>
      </c>
      <c r="B16" s="50" t="s">
        <v>55</v>
      </c>
      <c r="C16" s="50" t="s">
        <v>58</v>
      </c>
      <c r="D16" s="51">
        <f> VLOOKUP(B16, 'Задание 2'!H$5:I$33, 2, 0)</f>
        <v>13550000</v>
      </c>
      <c r="E16" s="52" t="str">
        <f t="shared" si="2"/>
        <v>ORDS6PEBXPG004834, HONGQI HQ9</v>
      </c>
      <c r="G16" s="46" t="s">
        <v>59</v>
      </c>
      <c r="H16" s="49">
        <f t="shared" si="1"/>
        <v>54200000</v>
      </c>
    </row>
    <row r="17" ht="14.25" customHeight="1">
      <c r="A17" s="46" t="s">
        <v>64</v>
      </c>
      <c r="B17" s="50" t="s">
        <v>83</v>
      </c>
      <c r="C17" s="50" t="s">
        <v>63</v>
      </c>
      <c r="D17" s="51">
        <f> VLOOKUP(B17, 'Задание 2'!H$5:I$33, 2, 0)</f>
        <v>4482000</v>
      </c>
      <c r="E17" s="52" t="str">
        <f t="shared" si="2"/>
        <v>OFPH4ACPXP4B08908, V 300 D 4MATIC</v>
      </c>
      <c r="G17" s="46" t="s">
        <v>100</v>
      </c>
      <c r="H17" s="49">
        <f t="shared" si="1"/>
        <v>14990000</v>
      </c>
    </row>
    <row r="18" ht="14.25" customHeight="1">
      <c r="A18" s="46" t="s">
        <v>43</v>
      </c>
      <c r="B18" s="50" t="s">
        <v>91</v>
      </c>
      <c r="C18" s="50" t="s">
        <v>66</v>
      </c>
      <c r="D18" s="51">
        <f> VLOOKUP(B18, 'Задание 2'!H$5:I$33, 2, 0)</f>
        <v>4560165</v>
      </c>
      <c r="E18" s="52" t="str">
        <f t="shared" si="2"/>
        <v>OFPH4ACP7P4B04074, Actros 1853</v>
      </c>
    </row>
    <row r="19" ht="14.25" customHeight="1">
      <c r="A19" s="46" t="s">
        <v>71</v>
      </c>
      <c r="B19" s="50" t="s">
        <v>93</v>
      </c>
      <c r="C19" s="50" t="s">
        <v>70</v>
      </c>
      <c r="D19" s="51">
        <f> VLOOKUP(B19, 'Задание 2'!H$5:I$33, 2, 0)</f>
        <v>4560165</v>
      </c>
      <c r="E19" s="52" t="str">
        <f t="shared" si="2"/>
        <v>OFPH4ACP4P4B03840, DONGFENG CAPTAIN-T</v>
      </c>
    </row>
    <row r="20" ht="14.25" customHeight="1">
      <c r="A20" s="46" t="s">
        <v>71</v>
      </c>
      <c r="B20" s="50" t="s">
        <v>60</v>
      </c>
      <c r="C20" s="50" t="s">
        <v>70</v>
      </c>
      <c r="D20" s="51">
        <f> VLOOKUP(B20, 'Задание 2'!H$5:I$33, 2, 0)</f>
        <v>8810200</v>
      </c>
      <c r="E20" s="52" t="str">
        <f t="shared" si="2"/>
        <v>OFB1F0094N4A44460, DONGFENG CAPTAIN-T</v>
      </c>
    </row>
    <row r="21" ht="14.25" customHeight="1">
      <c r="A21" s="46" t="s">
        <v>59</v>
      </c>
      <c r="B21" s="50" t="s">
        <v>115</v>
      </c>
      <c r="C21" s="50" t="s">
        <v>77</v>
      </c>
      <c r="D21" s="51">
        <f> VLOOKUP(B21, 'Задание 2'!H$5:I$33, 2, 0)</f>
        <v>13550000</v>
      </c>
      <c r="E21" s="52" t="str">
        <f t="shared" si="2"/>
        <v>ORDS6PEB6PG006110, VOYAH FREE</v>
      </c>
    </row>
    <row r="22" ht="14.25" customHeight="1">
      <c r="A22" s="46" t="s">
        <v>81</v>
      </c>
      <c r="B22" s="50" t="s">
        <v>47</v>
      </c>
      <c r="C22" s="50" t="s">
        <v>80</v>
      </c>
      <c r="D22" s="51">
        <f> VLOOKUP(B22, 'Задание 2'!H$5:I$33, 2, 0)</f>
        <v>13550000</v>
      </c>
      <c r="E22" s="52" t="str">
        <f t="shared" si="2"/>
        <v>ORDS6PEB4PG004606, HONGQI H5</v>
      </c>
    </row>
    <row r="23" ht="14.25" customHeight="1">
      <c r="A23" s="46" t="s">
        <v>81</v>
      </c>
      <c r="B23" s="50" t="s">
        <v>74</v>
      </c>
      <c r="C23" s="50" t="s">
        <v>80</v>
      </c>
      <c r="D23" s="51">
        <f> VLOOKUP(B23, 'Задание 2'!H$5:I$33, 2, 0)</f>
        <v>2170000</v>
      </c>
      <c r="E23" s="52" t="str">
        <f t="shared" si="2"/>
        <v>OGDTD91D9PA401486, HONGQI H5</v>
      </c>
    </row>
    <row r="24" ht="14.25" customHeight="1">
      <c r="A24" s="46" t="s">
        <v>85</v>
      </c>
      <c r="B24" s="50" t="s">
        <v>97</v>
      </c>
      <c r="C24" s="50" t="s">
        <v>42</v>
      </c>
      <c r="D24" s="51">
        <f> VLOOKUP(B24, 'Задание 2'!H$5:I$33, 2, 0)</f>
        <v>3999750</v>
      </c>
      <c r="E24" s="52" t="str">
        <f t="shared" si="2"/>
        <v>OFB1E6674P1Y04679, Actros 1848 LS</v>
      </c>
    </row>
    <row r="25" ht="14.25" customHeight="1">
      <c r="A25" s="46" t="s">
        <v>87</v>
      </c>
      <c r="B25" s="50" t="s">
        <v>94</v>
      </c>
      <c r="C25" s="50" t="s">
        <v>88</v>
      </c>
      <c r="D25" s="51">
        <f> VLOOKUP(B25, 'Задание 2'!H$5:I$33, 2, 0)</f>
        <v>4560165</v>
      </c>
      <c r="E25" s="52" t="str">
        <f t="shared" si="2"/>
        <v>OFPH4ACP6P4A77498, CHANGAN UNI-V</v>
      </c>
    </row>
    <row r="26" ht="14.25" customHeight="1">
      <c r="A26" s="46" t="s">
        <v>81</v>
      </c>
      <c r="B26" s="50" t="s">
        <v>86</v>
      </c>
      <c r="C26" s="50" t="s">
        <v>80</v>
      </c>
      <c r="D26" s="51">
        <f> VLOOKUP(B26, 'Задание 2'!H$5:I$33, 2, 0)</f>
        <v>12850000</v>
      </c>
      <c r="E26" s="52" t="str">
        <f t="shared" si="2"/>
        <v>ORDS6PEB6PG004983, HONGQI H5</v>
      </c>
    </row>
    <row r="27" ht="14.25" customHeight="1">
      <c r="A27" s="46" t="s">
        <v>81</v>
      </c>
      <c r="B27" s="50" t="s">
        <v>72</v>
      </c>
      <c r="C27" s="50" t="s">
        <v>80</v>
      </c>
      <c r="D27" s="51">
        <f> VLOOKUP(B27, 'Задание 2'!H$5:I$33, 2, 0)</f>
        <v>2170000</v>
      </c>
      <c r="E27" s="52" t="str">
        <f t="shared" si="2"/>
        <v>OGDTD91D7PA401471, HONGQI H5</v>
      </c>
    </row>
    <row r="28" ht="14.25" customHeight="1">
      <c r="A28" s="46" t="s">
        <v>81</v>
      </c>
      <c r="B28" s="50" t="s">
        <v>56</v>
      </c>
      <c r="C28" s="50" t="s">
        <v>80</v>
      </c>
      <c r="D28" s="51">
        <f> VLOOKUP(B28, 'Задание 2'!H$5:I$33, 2, 0)</f>
        <v>13550000</v>
      </c>
      <c r="E28" s="52" t="str">
        <f t="shared" si="2"/>
        <v>ORDS6PEB6PG004834, HONGQI H5</v>
      </c>
    </row>
    <row r="29" ht="14.25" customHeight="1">
      <c r="A29" s="46" t="s">
        <v>81</v>
      </c>
      <c r="B29" s="50" t="s">
        <v>51</v>
      </c>
      <c r="C29" s="50" t="s">
        <v>80</v>
      </c>
      <c r="D29" s="51">
        <f> VLOOKUP(B29, 'Задание 2'!H$5:I$33, 2, 0)</f>
        <v>13550000</v>
      </c>
      <c r="E29" s="52" t="str">
        <f t="shared" si="2"/>
        <v>ORDS6PEB6PG004849, HONGQI H5</v>
      </c>
    </row>
    <row r="30" ht="14.25" customHeight="1">
      <c r="A30" s="46" t="s">
        <v>59</v>
      </c>
      <c r="B30" s="50" t="s">
        <v>53</v>
      </c>
      <c r="C30" s="50" t="s">
        <v>96</v>
      </c>
      <c r="D30" s="51">
        <f> VLOOKUP(B30, 'Задание 2'!H$5:I$33, 2, 0)</f>
        <v>13550000</v>
      </c>
      <c r="E30" s="52" t="str">
        <f t="shared" si="2"/>
        <v>ORDS6PEB4PG004831, FAW HONGQI HS5</v>
      </c>
    </row>
    <row r="31" ht="14.25" customHeight="1">
      <c r="A31" s="46" t="s">
        <v>100</v>
      </c>
      <c r="B31" s="50" t="s">
        <v>104</v>
      </c>
      <c r="C31" s="50" t="s">
        <v>99</v>
      </c>
      <c r="D31" s="51">
        <f> VLOOKUP(B31, 'Задание 2'!H$5:I$33, 2, 0)</f>
        <v>14990000</v>
      </c>
      <c r="E31" s="52" t="str">
        <f t="shared" si="2"/>
        <v>1971671436O013900, GLS 450 4MATIC</v>
      </c>
    </row>
    <row r="32" ht="14.25" customHeight="1">
      <c r="A32" s="46" t="s">
        <v>64</v>
      </c>
      <c r="B32" s="50" t="s">
        <v>45</v>
      </c>
      <c r="C32" s="50" t="s">
        <v>103</v>
      </c>
      <c r="D32" s="51">
        <f> VLOOKUP(B32, 'Задание 2'!H$5:I$33, 2, 0)</f>
        <v>13550000</v>
      </c>
      <c r="E32" s="52" t="str">
        <f t="shared" si="2"/>
        <v>ORDS6PEB1PG004630, GLE 400 d 4MATIC</v>
      </c>
    </row>
    <row r="33" ht="14.25" customHeight="1">
      <c r="A33" s="46" t="s">
        <v>107</v>
      </c>
      <c r="B33" s="50" t="s">
        <v>108</v>
      </c>
      <c r="C33" s="50" t="s">
        <v>106</v>
      </c>
      <c r="D33" s="51">
        <f> VLOOKUP(B33, 'Задание 2'!H$5:I$33, 2, 0)</f>
        <v>4550000</v>
      </c>
      <c r="E33" s="52" t="str">
        <f t="shared" si="2"/>
        <v>OVTDD44B0PD668484, EXEED RX</v>
      </c>
    </row>
    <row r="34" ht="14.25" customHeight="1">
      <c r="A34" s="46" t="s">
        <v>59</v>
      </c>
      <c r="B34" s="50" t="s">
        <v>67</v>
      </c>
      <c r="C34" s="50" t="s">
        <v>110</v>
      </c>
      <c r="D34" s="51">
        <f> VLOOKUP(B34, 'Задание 2'!H$5:I$33, 2, 0)</f>
        <v>13550000</v>
      </c>
      <c r="E34" s="52" t="str">
        <f t="shared" si="2"/>
        <v>ORDS6PEB3PG006016, Mercedes-Benz AMG GLS 63 4MATIC+</v>
      </c>
    </row>
    <row r="35" ht="14.25" customHeight="1">
      <c r="A35" s="46" t="s">
        <v>81</v>
      </c>
      <c r="B35" s="50" t="s">
        <v>65</v>
      </c>
      <c r="C35" s="50" t="s">
        <v>113</v>
      </c>
      <c r="D35" s="51">
        <f> VLOOKUP(B35, 'Задание 2'!H$5:I$33, 2, 0)</f>
        <v>15490000</v>
      </c>
      <c r="E35" s="52" t="str">
        <f t="shared" si="2"/>
        <v>W1VVNKT10P4176894, S 580 Maybach</v>
      </c>
    </row>
    <row r="36" ht="14.25" customHeight="1">
      <c r="A36" s="46" t="s">
        <v>43</v>
      </c>
      <c r="B36" s="50" t="s">
        <v>101</v>
      </c>
      <c r="C36" s="50" t="s">
        <v>66</v>
      </c>
      <c r="D36" s="51">
        <f> VLOOKUP(B36, 'Задание 2'!H$5:I$33, 2, 0)</f>
        <v>17990000</v>
      </c>
      <c r="E36" s="52" t="str">
        <f t="shared" si="2"/>
        <v>1971679696O013404, Actros 1853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