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0B35BB80-3922-41EB-9B04-5F7900DFF9BA}" xr6:coauthVersionLast="47" xr6:coauthVersionMax="47" xr10:uidLastSave="{00000000-0000-0000-0000-000000000000}"/>
  <bookViews>
    <workbookView xWindow="14250" yWindow="1845" windowWidth="13110" windowHeight="11790" activeTab="1" xr2:uid="{804B1D73-87AA-44B6-B852-38C88405106F}"/>
  </bookViews>
  <sheets>
    <sheet name="товары и проч" sheetId="1" r:id="rId1"/>
    <sheet name="заказы_расширенно" sheetId="4" r:id="rId2"/>
    <sheet name="orders" sheetId="3" r:id="rId3"/>
    <sheet name="Лист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G15" i="4"/>
  <c r="G3" i="4"/>
  <c r="G4" i="4"/>
  <c r="G5" i="4"/>
  <c r="G6" i="4"/>
  <c r="G7" i="4"/>
  <c r="G8" i="4"/>
  <c r="G9" i="4"/>
  <c r="G10" i="4"/>
  <c r="G11" i="4"/>
  <c r="G12" i="4"/>
  <c r="G13" i="4"/>
  <c r="G14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2" i="4"/>
  <c r="L3" i="4"/>
  <c r="N3" i="4" s="1"/>
  <c r="L4" i="4"/>
  <c r="N4" i="4" s="1"/>
  <c r="L5" i="4"/>
  <c r="N5" i="4" s="1"/>
  <c r="L6" i="4"/>
  <c r="N6" i="4" s="1"/>
  <c r="L7" i="4"/>
  <c r="N7" i="4" s="1"/>
  <c r="L8" i="4"/>
  <c r="N8" i="4" s="1"/>
  <c r="L9" i="4"/>
  <c r="N9" i="4" s="1"/>
  <c r="L10" i="4"/>
  <c r="N10" i="4" s="1"/>
  <c r="L11" i="4"/>
  <c r="N11" i="4" s="1"/>
  <c r="L12" i="4"/>
  <c r="N12" i="4" s="1"/>
  <c r="L13" i="4"/>
  <c r="N13" i="4" s="1"/>
  <c r="L14" i="4"/>
  <c r="N14" i="4" s="1"/>
  <c r="L15" i="4"/>
  <c r="N15" i="4" s="1"/>
  <c r="L16" i="4"/>
  <c r="N16" i="4" s="1"/>
  <c r="L17" i="4"/>
  <c r="N17" i="4" s="1"/>
  <c r="L18" i="4"/>
  <c r="N18" i="4" s="1"/>
  <c r="L19" i="4"/>
  <c r="N19" i="4" s="1"/>
  <c r="L20" i="4"/>
  <c r="N20" i="4" s="1"/>
  <c r="L21" i="4"/>
  <c r="N21" i="4" s="1"/>
  <c r="L22" i="4"/>
  <c r="N22" i="4" s="1"/>
  <c r="L23" i="4"/>
  <c r="N23" i="4" s="1"/>
  <c r="L24" i="4"/>
  <c r="N24" i="4" s="1"/>
  <c r="L25" i="4"/>
  <c r="N25" i="4" s="1"/>
  <c r="L26" i="4"/>
  <c r="N26" i="4" s="1"/>
  <c r="L27" i="4"/>
  <c r="N27" i="4" s="1"/>
  <c r="L28" i="4"/>
  <c r="N28" i="4" s="1"/>
  <c r="L29" i="4"/>
  <c r="N29" i="4" s="1"/>
  <c r="L30" i="4"/>
  <c r="N30" i="4" s="1"/>
  <c r="L31" i="4"/>
  <c r="N31" i="4" s="1"/>
  <c r="L32" i="4"/>
  <c r="N32" i="4" s="1"/>
  <c r="L33" i="4"/>
  <c r="N33" i="4" s="1"/>
  <c r="L34" i="4"/>
  <c r="N34" i="4" s="1"/>
  <c r="L35" i="4"/>
  <c r="N35" i="4" s="1"/>
  <c r="L36" i="4"/>
  <c r="N36" i="4" s="1"/>
  <c r="L37" i="4"/>
  <c r="N37" i="4" s="1"/>
  <c r="L38" i="4"/>
  <c r="N38" i="4" s="1"/>
  <c r="L39" i="4"/>
  <c r="N39" i="4" s="1"/>
  <c r="L40" i="4"/>
  <c r="N40" i="4" s="1"/>
  <c r="L41" i="4"/>
  <c r="N41" i="4" s="1"/>
  <c r="L42" i="4"/>
  <c r="N42" i="4" s="1"/>
  <c r="L43" i="4"/>
  <c r="N43" i="4" s="1"/>
  <c r="L44" i="4"/>
  <c r="N44" i="4" s="1"/>
  <c r="L45" i="4"/>
  <c r="N45" i="4" s="1"/>
  <c r="L46" i="4"/>
  <c r="N46" i="4" s="1"/>
  <c r="L47" i="4"/>
  <c r="N47" i="4" s="1"/>
  <c r="L48" i="4"/>
  <c r="N48" i="4" s="1"/>
  <c r="L49" i="4"/>
  <c r="N49" i="4" s="1"/>
  <c r="L50" i="4"/>
  <c r="N50" i="4" s="1"/>
  <c r="L51" i="4"/>
  <c r="N51" i="4" s="1"/>
  <c r="L52" i="4"/>
  <c r="N52" i="4" s="1"/>
  <c r="L53" i="4"/>
  <c r="N53" i="4" s="1"/>
  <c r="L54" i="4"/>
  <c r="N54" i="4" s="1"/>
  <c r="L55" i="4"/>
  <c r="N55" i="4" s="1"/>
  <c r="L56" i="4"/>
  <c r="N56" i="4" s="1"/>
  <c r="L57" i="4"/>
  <c r="N57" i="4" s="1"/>
  <c r="L2" i="4"/>
  <c r="N2" i="4" s="1"/>
  <c r="P1" i="4" a="1"/>
  <c r="P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<sst xmlns="http://schemas.openxmlformats.org/spreadsheetml/2006/main" count="126" uniqueCount="68">
  <si>
    <t>ручка</t>
  </si>
  <si>
    <t>блокнот</t>
  </si>
  <si>
    <t>тетрадь а4</t>
  </si>
  <si>
    <t>тетрадь а5</t>
  </si>
  <si>
    <t>ластик</t>
  </si>
  <si>
    <t>точилка</t>
  </si>
  <si>
    <t>карандаш</t>
  </si>
  <si>
    <t>клей</t>
  </si>
  <si>
    <t>файл</t>
  </si>
  <si>
    <t>скрепки</t>
  </si>
  <si>
    <t>степлер</t>
  </si>
  <si>
    <t>картон а4</t>
  </si>
  <si>
    <t>дата</t>
  </si>
  <si>
    <t>Катя</t>
  </si>
  <si>
    <t>Петя</t>
  </si>
  <si>
    <t>даша</t>
  </si>
  <si>
    <t>Мила</t>
  </si>
  <si>
    <t>Вова</t>
  </si>
  <si>
    <t>Алекс</t>
  </si>
  <si>
    <t>Марья</t>
  </si>
  <si>
    <t>Лукьян</t>
  </si>
  <si>
    <t>Ратибор</t>
  </si>
  <si>
    <t>Святозар</t>
  </si>
  <si>
    <t>Милодух</t>
  </si>
  <si>
    <t>Харатьян</t>
  </si>
  <si>
    <t>Марсель</t>
  </si>
  <si>
    <t>Обама</t>
  </si>
  <si>
    <t>id заказа</t>
  </si>
  <si>
    <t>date</t>
  </si>
  <si>
    <t>1 января 2025 г.</t>
  </si>
  <si>
    <t>2 февраля 2025 г.</t>
  </si>
  <si>
    <t>3 февраля 2025 г.</t>
  </si>
  <si>
    <t>4 февраля 2025 г.</t>
  </si>
  <si>
    <t>5 февраля 2025 г.</t>
  </si>
  <si>
    <t>6 февраля 2025 г.</t>
  </si>
  <si>
    <t>7 февраля 2025 г.</t>
  </si>
  <si>
    <t>8 февраля 2025 г.</t>
  </si>
  <si>
    <t>9 февраля 2025 г.</t>
  </si>
  <si>
    <t>10 февраля 2025 г.</t>
  </si>
  <si>
    <t>11 февраля 2025 г.</t>
  </si>
  <si>
    <t>12 февраля 2025 г.</t>
  </si>
  <si>
    <t>13 февраля 2025 г.</t>
  </si>
  <si>
    <t>14 февраля 2025 г.</t>
  </si>
  <si>
    <t>Date</t>
  </si>
  <si>
    <t>Amount</t>
  </si>
  <si>
    <t>Discount</t>
  </si>
  <si>
    <t>UnitPrice</t>
  </si>
  <si>
    <t>Category</t>
  </si>
  <si>
    <t>id товара</t>
  </si>
  <si>
    <t>количество</t>
  </si>
  <si>
    <t>id покупателя</t>
  </si>
  <si>
    <t>цена</t>
  </si>
  <si>
    <t>amount</t>
  </si>
  <si>
    <t>discount</t>
  </si>
  <si>
    <t>товар</t>
  </si>
  <si>
    <t>Product</t>
  </si>
  <si>
    <t>ProductID</t>
  </si>
  <si>
    <t>Бумага</t>
  </si>
  <si>
    <t>Канцелярия</t>
  </si>
  <si>
    <t>Quantity</t>
  </si>
  <si>
    <t>OrderDate</t>
  </si>
  <si>
    <t>Тихон</t>
  </si>
  <si>
    <t>Москва</t>
  </si>
  <si>
    <t>Тула</t>
  </si>
  <si>
    <t>Пермь</t>
  </si>
  <si>
    <t>city</t>
  </si>
  <si>
    <t>cusomer</t>
  </si>
  <si>
    <t>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</si>
</sst>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49" fontId="0" fillId="0" borderId="0" xfId="0" applyNumberFormat="1"/>
    <xf numFmtId="4" fontId="0" fillId="0" borderId="0" xfId="0" applyNumberFormat="1"/>
    <xf numFmtId="49" fontId="0" fillId="2" borderId="0" xfId="0" applyNumberFormat="1" applyFill="1"/>
    <xf numFmtId="0" fontId="0" fillId="2" borderId="0" xfId="0" applyFill="1"/>
    <xf numFmtId="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643-7579-4B00-B947-D2747988AA94}">
  <dimension ref="A1:Q58"/>
  <sheetViews>
    <sheetView topLeftCell="F1" workbookViewId="0">
      <selection activeCell="C2" sqref="C2:C13"/>
    </sheetView>
  </sheetViews>
  <sheetFormatPr defaultRowHeight="15" x14ac:dyDescent="0.25"/>
  <cols>
    <col min="4" max="4" width="16.85546875" customWidth="1"/>
    <col min="10" max="10" width="10.140625" bestFit="1" customWidth="1"/>
  </cols>
  <sheetData>
    <row r="1" spans="1:17" x14ac:dyDescent="0.25">
      <c r="A1" t="s">
        <v>48</v>
      </c>
      <c r="B1" t="s">
        <v>54</v>
      </c>
      <c r="C1" t="s">
        <v>51</v>
      </c>
      <c r="D1" t="s">
        <v>47</v>
      </c>
      <c r="G1" t="s">
        <v>27</v>
      </c>
      <c r="H1" t="s">
        <v>48</v>
      </c>
      <c r="I1" t="s">
        <v>49</v>
      </c>
      <c r="J1" t="s">
        <v>12</v>
      </c>
      <c r="M1" t="s">
        <v>43</v>
      </c>
      <c r="N1" s="4" t="s">
        <v>44</v>
      </c>
      <c r="O1" t="s">
        <v>45</v>
      </c>
      <c r="P1" t="s">
        <v>46</v>
      </c>
      <c r="Q1" t="s">
        <v>47</v>
      </c>
    </row>
    <row r="2" spans="1:17" x14ac:dyDescent="0.25">
      <c r="A2">
        <v>999001</v>
      </c>
      <c r="B2" t="s">
        <v>11</v>
      </c>
      <c r="C2">
        <v>178</v>
      </c>
      <c r="D2" t="s">
        <v>57</v>
      </c>
      <c r="G2">
        <v>70001</v>
      </c>
      <c r="H2">
        <v>999001</v>
      </c>
      <c r="I2">
        <v>2</v>
      </c>
      <c r="J2" s="1">
        <v>45658</v>
      </c>
    </row>
    <row r="3" spans="1:17" x14ac:dyDescent="0.25">
      <c r="A3">
        <v>999002</v>
      </c>
      <c r="B3" t="s">
        <v>0</v>
      </c>
      <c r="C3">
        <v>163</v>
      </c>
      <c r="D3" t="s">
        <v>58</v>
      </c>
      <c r="G3">
        <v>70001</v>
      </c>
      <c r="H3">
        <v>999002</v>
      </c>
      <c r="I3">
        <v>3</v>
      </c>
      <c r="J3" s="1">
        <v>45658</v>
      </c>
    </row>
    <row r="4" spans="1:17" x14ac:dyDescent="0.25">
      <c r="A4">
        <v>999003</v>
      </c>
      <c r="B4" t="s">
        <v>1</v>
      </c>
      <c r="C4">
        <v>186</v>
      </c>
      <c r="D4" t="s">
        <v>57</v>
      </c>
      <c r="G4">
        <v>70001</v>
      </c>
      <c r="H4">
        <v>999003</v>
      </c>
      <c r="I4">
        <v>6</v>
      </c>
      <c r="J4" s="1">
        <v>45658</v>
      </c>
    </row>
    <row r="5" spans="1:17" x14ac:dyDescent="0.25">
      <c r="A5">
        <v>999004</v>
      </c>
      <c r="B5" t="s">
        <v>2</v>
      </c>
      <c r="C5">
        <v>211</v>
      </c>
      <c r="D5" t="s">
        <v>57</v>
      </c>
      <c r="G5">
        <v>70001</v>
      </c>
      <c r="H5">
        <v>999004</v>
      </c>
      <c r="I5">
        <v>2</v>
      </c>
      <c r="J5" s="1">
        <v>45658</v>
      </c>
    </row>
    <row r="6" spans="1:17" x14ac:dyDescent="0.25">
      <c r="A6">
        <v>999005</v>
      </c>
      <c r="B6" t="s">
        <v>3</v>
      </c>
      <c r="C6">
        <v>148</v>
      </c>
      <c r="D6" t="s">
        <v>57</v>
      </c>
      <c r="G6">
        <v>70001</v>
      </c>
      <c r="H6">
        <v>999005</v>
      </c>
      <c r="I6">
        <v>13</v>
      </c>
      <c r="J6" s="1">
        <v>45658</v>
      </c>
    </row>
    <row r="7" spans="1:17" x14ac:dyDescent="0.25">
      <c r="A7">
        <v>999006</v>
      </c>
      <c r="B7" t="s">
        <v>4</v>
      </c>
      <c r="C7">
        <v>120</v>
      </c>
      <c r="D7" t="s">
        <v>58</v>
      </c>
      <c r="G7">
        <v>70002</v>
      </c>
      <c r="H7">
        <v>999003</v>
      </c>
      <c r="I7">
        <v>4</v>
      </c>
      <c r="J7" s="1">
        <v>45658</v>
      </c>
    </row>
    <row r="8" spans="1:17" x14ac:dyDescent="0.25">
      <c r="A8">
        <v>999007</v>
      </c>
      <c r="B8" t="s">
        <v>5</v>
      </c>
      <c r="C8">
        <v>214</v>
      </c>
      <c r="D8" t="s">
        <v>58</v>
      </c>
      <c r="G8">
        <v>70002</v>
      </c>
      <c r="H8">
        <v>999004</v>
      </c>
      <c r="I8">
        <v>1</v>
      </c>
      <c r="J8" s="1">
        <v>45658</v>
      </c>
    </row>
    <row r="9" spans="1:17" x14ac:dyDescent="0.25">
      <c r="A9">
        <v>999008</v>
      </c>
      <c r="B9" t="s">
        <v>6</v>
      </c>
      <c r="C9">
        <v>134</v>
      </c>
      <c r="D9" t="s">
        <v>58</v>
      </c>
      <c r="G9">
        <v>70002</v>
      </c>
      <c r="H9">
        <v>999005</v>
      </c>
      <c r="I9">
        <v>5</v>
      </c>
      <c r="J9" s="1">
        <v>45658</v>
      </c>
    </row>
    <row r="10" spans="1:17" x14ac:dyDescent="0.25">
      <c r="A10">
        <v>999009</v>
      </c>
      <c r="B10" t="s">
        <v>7</v>
      </c>
      <c r="C10">
        <v>133</v>
      </c>
      <c r="D10" t="s">
        <v>58</v>
      </c>
      <c r="G10">
        <v>70002</v>
      </c>
      <c r="H10">
        <v>999010</v>
      </c>
      <c r="I10">
        <v>7</v>
      </c>
      <c r="J10" s="1">
        <v>45658</v>
      </c>
    </row>
    <row r="11" spans="1:17" x14ac:dyDescent="0.25">
      <c r="A11">
        <v>999010</v>
      </c>
      <c r="B11" t="s">
        <v>8</v>
      </c>
      <c r="C11">
        <v>157</v>
      </c>
      <c r="D11" t="s">
        <v>58</v>
      </c>
      <c r="G11">
        <v>70002</v>
      </c>
      <c r="H11">
        <v>999011</v>
      </c>
      <c r="I11">
        <v>14</v>
      </c>
      <c r="J11" s="1">
        <v>45658</v>
      </c>
    </row>
    <row r="12" spans="1:17" x14ac:dyDescent="0.25">
      <c r="A12">
        <v>999011</v>
      </c>
      <c r="B12" t="s">
        <v>9</v>
      </c>
      <c r="C12">
        <v>248</v>
      </c>
      <c r="D12" t="s">
        <v>58</v>
      </c>
      <c r="G12">
        <v>70003</v>
      </c>
      <c r="H12">
        <v>999008</v>
      </c>
      <c r="I12">
        <v>4</v>
      </c>
      <c r="J12" s="1">
        <v>45658</v>
      </c>
    </row>
    <row r="13" spans="1:17" x14ac:dyDescent="0.25">
      <c r="A13">
        <v>999012</v>
      </c>
      <c r="B13" t="s">
        <v>10</v>
      </c>
      <c r="C13">
        <v>221</v>
      </c>
      <c r="D13" t="s">
        <v>58</v>
      </c>
      <c r="G13">
        <v>70003</v>
      </c>
      <c r="H13">
        <v>999009</v>
      </c>
      <c r="I13">
        <v>7</v>
      </c>
      <c r="J13" s="1">
        <v>45658</v>
      </c>
    </row>
    <row r="14" spans="1:17" x14ac:dyDescent="0.25">
      <c r="G14">
        <v>70004</v>
      </c>
      <c r="H14">
        <v>999001</v>
      </c>
      <c r="I14">
        <v>12</v>
      </c>
      <c r="J14" s="1">
        <v>45658</v>
      </c>
    </row>
    <row r="15" spans="1:17" x14ac:dyDescent="0.25">
      <c r="G15">
        <v>70005</v>
      </c>
      <c r="H15">
        <v>999002</v>
      </c>
      <c r="I15">
        <v>9</v>
      </c>
      <c r="J15" s="1">
        <v>45658</v>
      </c>
    </row>
    <row r="16" spans="1:17" x14ac:dyDescent="0.25">
      <c r="G16">
        <v>70006</v>
      </c>
      <c r="H16">
        <v>999003</v>
      </c>
      <c r="I16">
        <v>2</v>
      </c>
      <c r="J16" s="1">
        <v>45658</v>
      </c>
    </row>
    <row r="17" spans="7:10" x14ac:dyDescent="0.25">
      <c r="G17">
        <v>70007</v>
      </c>
      <c r="H17">
        <v>999004</v>
      </c>
      <c r="I17">
        <v>13</v>
      </c>
      <c r="J17" s="1">
        <v>45658</v>
      </c>
    </row>
    <row r="18" spans="7:10" x14ac:dyDescent="0.25">
      <c r="G18">
        <v>70008</v>
      </c>
      <c r="H18">
        <v>999005</v>
      </c>
      <c r="I18">
        <v>10</v>
      </c>
      <c r="J18" s="1">
        <v>45658</v>
      </c>
    </row>
    <row r="19" spans="7:10" x14ac:dyDescent="0.25">
      <c r="G19">
        <v>70009</v>
      </c>
      <c r="H19">
        <v>999006</v>
      </c>
      <c r="I19">
        <v>15</v>
      </c>
      <c r="J19" s="1">
        <v>45658</v>
      </c>
    </row>
    <row r="20" spans="7:10" x14ac:dyDescent="0.25">
      <c r="G20">
        <v>70010</v>
      </c>
      <c r="H20">
        <v>999007</v>
      </c>
      <c r="I20">
        <v>12</v>
      </c>
      <c r="J20" s="1">
        <v>45690</v>
      </c>
    </row>
    <row r="21" spans="7:10" x14ac:dyDescent="0.25">
      <c r="G21">
        <v>70010</v>
      </c>
      <c r="H21">
        <v>999008</v>
      </c>
      <c r="I21">
        <v>5</v>
      </c>
      <c r="J21" s="1">
        <v>45690</v>
      </c>
    </row>
    <row r="22" spans="7:10" x14ac:dyDescent="0.25">
      <c r="G22">
        <v>70010</v>
      </c>
      <c r="H22">
        <v>999009</v>
      </c>
      <c r="I22">
        <v>12</v>
      </c>
      <c r="J22" s="1">
        <v>45690</v>
      </c>
    </row>
    <row r="23" spans="7:10" x14ac:dyDescent="0.25">
      <c r="G23">
        <v>70010</v>
      </c>
      <c r="H23">
        <v>999010</v>
      </c>
      <c r="I23">
        <v>2</v>
      </c>
      <c r="J23" s="1">
        <v>45690</v>
      </c>
    </row>
    <row r="24" spans="7:10" x14ac:dyDescent="0.25">
      <c r="G24">
        <v>70010</v>
      </c>
      <c r="H24">
        <v>999011</v>
      </c>
      <c r="I24">
        <v>5</v>
      </c>
      <c r="J24" s="1">
        <v>45690</v>
      </c>
    </row>
    <row r="25" spans="7:10" x14ac:dyDescent="0.25">
      <c r="G25">
        <v>70010</v>
      </c>
      <c r="H25">
        <v>999012</v>
      </c>
      <c r="I25">
        <v>15</v>
      </c>
      <c r="J25" s="1">
        <v>45690</v>
      </c>
    </row>
    <row r="26" spans="7:10" x14ac:dyDescent="0.25">
      <c r="G26">
        <v>70011</v>
      </c>
      <c r="H26">
        <v>999006</v>
      </c>
      <c r="I26">
        <v>15</v>
      </c>
      <c r="J26" s="1">
        <v>45690</v>
      </c>
    </row>
    <row r="27" spans="7:10" x14ac:dyDescent="0.25">
      <c r="G27">
        <v>70011</v>
      </c>
      <c r="H27">
        <v>999007</v>
      </c>
      <c r="I27">
        <v>6</v>
      </c>
      <c r="J27" s="1">
        <v>45690</v>
      </c>
    </row>
    <row r="28" spans="7:10" x14ac:dyDescent="0.25">
      <c r="G28">
        <v>70011</v>
      </c>
      <c r="H28">
        <v>999008</v>
      </c>
      <c r="I28">
        <v>12</v>
      </c>
      <c r="J28" s="1">
        <v>45690</v>
      </c>
    </row>
    <row r="29" spans="7:10" x14ac:dyDescent="0.25">
      <c r="G29">
        <v>70011</v>
      </c>
      <c r="H29">
        <v>999009</v>
      </c>
      <c r="I29">
        <v>1</v>
      </c>
      <c r="J29" s="1">
        <v>45690</v>
      </c>
    </row>
    <row r="30" spans="7:10" x14ac:dyDescent="0.25">
      <c r="G30">
        <v>70012</v>
      </c>
      <c r="H30">
        <v>999010</v>
      </c>
      <c r="I30">
        <v>2</v>
      </c>
      <c r="J30" s="1">
        <v>45691</v>
      </c>
    </row>
    <row r="31" spans="7:10" x14ac:dyDescent="0.25">
      <c r="G31">
        <v>70013</v>
      </c>
      <c r="H31">
        <v>999011</v>
      </c>
      <c r="I31">
        <v>13</v>
      </c>
      <c r="J31" s="1">
        <v>45692</v>
      </c>
    </row>
    <row r="32" spans="7:10" x14ac:dyDescent="0.25">
      <c r="G32">
        <v>70014</v>
      </c>
      <c r="H32">
        <v>999001</v>
      </c>
      <c r="I32">
        <v>10</v>
      </c>
      <c r="J32" s="1">
        <v>45693</v>
      </c>
    </row>
    <row r="33" spans="7:10" x14ac:dyDescent="0.25">
      <c r="G33">
        <v>70015</v>
      </c>
      <c r="H33">
        <v>999002</v>
      </c>
      <c r="I33">
        <v>15</v>
      </c>
      <c r="J33" s="1">
        <v>45694</v>
      </c>
    </row>
    <row r="34" spans="7:10" x14ac:dyDescent="0.25">
      <c r="G34">
        <v>70016</v>
      </c>
      <c r="H34">
        <v>999003</v>
      </c>
      <c r="I34">
        <v>12</v>
      </c>
      <c r="J34" s="1">
        <v>45695</v>
      </c>
    </row>
    <row r="35" spans="7:10" x14ac:dyDescent="0.25">
      <c r="G35">
        <v>70017</v>
      </c>
      <c r="H35">
        <v>999004</v>
      </c>
      <c r="I35">
        <v>5</v>
      </c>
      <c r="J35" s="1">
        <v>45696</v>
      </c>
    </row>
    <row r="36" spans="7:10" x14ac:dyDescent="0.25">
      <c r="G36">
        <v>70018</v>
      </c>
      <c r="H36">
        <v>999005</v>
      </c>
      <c r="I36">
        <v>12</v>
      </c>
      <c r="J36" s="1">
        <v>45697</v>
      </c>
    </row>
    <row r="37" spans="7:10" x14ac:dyDescent="0.25">
      <c r="G37">
        <v>70019</v>
      </c>
      <c r="H37">
        <v>999002</v>
      </c>
      <c r="I37">
        <v>2</v>
      </c>
      <c r="J37" s="1">
        <v>45698</v>
      </c>
    </row>
    <row r="38" spans="7:10" x14ac:dyDescent="0.25">
      <c r="G38">
        <v>70019</v>
      </c>
      <c r="H38">
        <v>999003</v>
      </c>
      <c r="I38">
        <v>1</v>
      </c>
      <c r="J38" s="1">
        <v>45698</v>
      </c>
    </row>
    <row r="39" spans="7:10" x14ac:dyDescent="0.25">
      <c r="G39">
        <v>70019</v>
      </c>
      <c r="H39">
        <v>999008</v>
      </c>
      <c r="I39">
        <v>2</v>
      </c>
      <c r="J39" s="1">
        <v>45698</v>
      </c>
    </row>
    <row r="40" spans="7:10" x14ac:dyDescent="0.25">
      <c r="G40">
        <v>70019</v>
      </c>
      <c r="H40">
        <v>999009</v>
      </c>
      <c r="I40">
        <v>3</v>
      </c>
      <c r="J40" s="1">
        <v>45698</v>
      </c>
    </row>
    <row r="41" spans="7:10" x14ac:dyDescent="0.25">
      <c r="G41">
        <v>70019</v>
      </c>
      <c r="H41">
        <v>999007</v>
      </c>
      <c r="I41">
        <v>5</v>
      </c>
      <c r="J41" s="1">
        <v>45698</v>
      </c>
    </row>
    <row r="42" spans="7:10" x14ac:dyDescent="0.25">
      <c r="G42">
        <v>70020</v>
      </c>
      <c r="H42">
        <v>999008</v>
      </c>
      <c r="I42">
        <v>1</v>
      </c>
      <c r="J42" s="1">
        <v>45699</v>
      </c>
    </row>
    <row r="43" spans="7:10" x14ac:dyDescent="0.25">
      <c r="G43">
        <v>70020</v>
      </c>
      <c r="H43">
        <v>999012</v>
      </c>
      <c r="I43">
        <v>2</v>
      </c>
      <c r="J43" s="1">
        <v>45699</v>
      </c>
    </row>
    <row r="44" spans="7:10" x14ac:dyDescent="0.25">
      <c r="G44">
        <v>70020</v>
      </c>
      <c r="H44">
        <v>999011</v>
      </c>
      <c r="I44">
        <v>1</v>
      </c>
      <c r="J44" s="1">
        <v>45699</v>
      </c>
    </row>
    <row r="45" spans="7:10" x14ac:dyDescent="0.25">
      <c r="G45">
        <v>70020</v>
      </c>
      <c r="H45">
        <v>999001</v>
      </c>
      <c r="I45">
        <v>1</v>
      </c>
      <c r="J45" s="1">
        <v>45699</v>
      </c>
    </row>
    <row r="46" spans="7:10" x14ac:dyDescent="0.25">
      <c r="G46">
        <v>70020</v>
      </c>
      <c r="H46">
        <v>999001</v>
      </c>
      <c r="I46">
        <v>2</v>
      </c>
      <c r="J46" s="1">
        <v>45699</v>
      </c>
    </row>
    <row r="47" spans="7:10" x14ac:dyDescent="0.25">
      <c r="G47">
        <v>20021</v>
      </c>
      <c r="H47">
        <v>999002</v>
      </c>
      <c r="I47">
        <v>2</v>
      </c>
      <c r="J47" s="1">
        <v>45699</v>
      </c>
    </row>
    <row r="48" spans="7:10" x14ac:dyDescent="0.25">
      <c r="G48">
        <v>70021</v>
      </c>
      <c r="H48">
        <v>999003</v>
      </c>
      <c r="I48">
        <v>1</v>
      </c>
      <c r="J48" s="1">
        <v>45699</v>
      </c>
    </row>
    <row r="49" spans="7:10" x14ac:dyDescent="0.25">
      <c r="G49">
        <v>70021</v>
      </c>
      <c r="H49">
        <v>999004</v>
      </c>
      <c r="I49">
        <v>6</v>
      </c>
      <c r="J49" s="1">
        <v>45699</v>
      </c>
    </row>
    <row r="50" spans="7:10" x14ac:dyDescent="0.25">
      <c r="G50">
        <v>70021</v>
      </c>
      <c r="H50">
        <v>999005</v>
      </c>
      <c r="I50">
        <v>9</v>
      </c>
      <c r="J50" s="1">
        <v>45699</v>
      </c>
    </row>
    <row r="51" spans="7:10" x14ac:dyDescent="0.25">
      <c r="G51">
        <v>70021</v>
      </c>
      <c r="H51">
        <v>999006</v>
      </c>
      <c r="I51">
        <v>8</v>
      </c>
      <c r="J51" s="1">
        <v>45699</v>
      </c>
    </row>
    <row r="52" spans="7:10" x14ac:dyDescent="0.25">
      <c r="G52">
        <v>70022</v>
      </c>
      <c r="H52">
        <v>999007</v>
      </c>
      <c r="I52">
        <v>7</v>
      </c>
      <c r="J52" s="1">
        <v>45700</v>
      </c>
    </row>
    <row r="53" spans="7:10" x14ac:dyDescent="0.25">
      <c r="G53">
        <v>70023</v>
      </c>
      <c r="H53">
        <v>999009</v>
      </c>
      <c r="I53">
        <v>10</v>
      </c>
      <c r="J53" s="1">
        <v>45700</v>
      </c>
    </row>
    <row r="54" spans="7:10" x14ac:dyDescent="0.25">
      <c r="G54">
        <v>70024</v>
      </c>
      <c r="H54">
        <v>999007</v>
      </c>
      <c r="I54">
        <v>20</v>
      </c>
      <c r="J54" s="1">
        <v>45700</v>
      </c>
    </row>
    <row r="55" spans="7:10" x14ac:dyDescent="0.25">
      <c r="G55">
        <v>70025</v>
      </c>
      <c r="H55">
        <v>999008</v>
      </c>
      <c r="I55">
        <v>15</v>
      </c>
      <c r="J55" s="1">
        <v>45700</v>
      </c>
    </row>
    <row r="56" spans="7:10" x14ac:dyDescent="0.25">
      <c r="G56">
        <v>70025</v>
      </c>
      <c r="H56">
        <v>999012</v>
      </c>
      <c r="I56">
        <v>6</v>
      </c>
      <c r="J56" s="1">
        <v>45700</v>
      </c>
    </row>
    <row r="57" spans="7:10" x14ac:dyDescent="0.25">
      <c r="G57">
        <v>70026</v>
      </c>
      <c r="H57">
        <v>999007</v>
      </c>
      <c r="I57">
        <v>28</v>
      </c>
      <c r="J57" s="1">
        <v>45701</v>
      </c>
    </row>
    <row r="58" spans="7:10" x14ac:dyDescent="0.25">
      <c r="J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BF5A-F369-4A14-9B10-11690CF64FB4}">
  <dimension ref="A1:P58"/>
  <sheetViews>
    <sheetView tabSelected="1" topLeftCell="E1" workbookViewId="0">
      <selection activeCell="L1" sqref="L1"/>
    </sheetView>
  </sheetViews>
  <sheetFormatPr defaultRowHeight="15" x14ac:dyDescent="0.25"/>
  <cols>
    <col min="1" max="1" width="9.140625" style="5"/>
    <col min="3" max="5" width="13.5703125" customWidth="1"/>
    <col min="10" max="10" width="10.140625" bestFit="1" customWidth="1"/>
    <col min="11" max="11" width="9.140625" style="6"/>
    <col min="13" max="13" width="9.140625" style="5"/>
  </cols>
  <sheetData>
    <row r="1" spans="1:16" x14ac:dyDescent="0.25">
      <c r="A1" s="7" t="s">
        <v>27</v>
      </c>
      <c r="B1" s="8" t="s">
        <v>50</v>
      </c>
      <c r="C1" t="s">
        <v>67</v>
      </c>
      <c r="D1" t="s">
        <v>66</v>
      </c>
      <c r="E1" t="s">
        <v>65</v>
      </c>
      <c r="F1" s="8" t="s">
        <v>56</v>
      </c>
      <c r="G1" s="8" t="s">
        <v>55</v>
      </c>
      <c r="H1" s="8" t="s">
        <v>47</v>
      </c>
      <c r="I1" s="8" t="s">
        <v>59</v>
      </c>
      <c r="J1" s="8" t="s">
        <v>60</v>
      </c>
      <c r="K1" s="9" t="s">
        <v>53</v>
      </c>
      <c r="L1" s="8" t="s">
        <v>46</v>
      </c>
      <c r="M1" s="7" t="s">
        <v>27</v>
      </c>
      <c r="N1" s="8" t="s">
        <v>52</v>
      </c>
      <c r="O1" s="8" t="s">
        <v>50</v>
      </c>
      <c r="P1" cm="1">
        <f t="array" ref="P1:P15">_xlfn.UNIQUE(O2:O57)</f>
        <v>2201</v>
      </c>
    </row>
    <row r="2" spans="1:16" x14ac:dyDescent="0.25">
      <c r="A2" s="5">
        <v>70001</v>
      </c>
      <c r="B2">
        <v>2201</v>
      </c>
      <c r="C2" cm="1">
        <f t="array" ref="C2:C16">_xlfn.UNIQUE(B2:B57)</f>
        <v>2201</v>
      </c>
      <c r="D2" t="s">
        <v>13</v>
      </c>
      <c r="E2" t="s">
        <v>62</v>
      </c>
      <c r="F2">
        <v>999001</v>
      </c>
      <c r="G2" t="str">
        <f>VLOOKUP(F2,'товары и проч'!$A$2:$B$13,2)</f>
        <v>картон а4</v>
      </c>
      <c r="H2" t="str">
        <f>VLOOKUP(F2,'товары и проч'!$A$2:$D$13,4)</f>
        <v>Бумага</v>
      </c>
      <c r="I2">
        <v>2</v>
      </c>
      <c r="J2" s="1">
        <v>45658</v>
      </c>
      <c r="K2" s="6">
        <v>0.1</v>
      </c>
      <c r="L2">
        <f>VLOOKUP(F2,'товары и проч'!$A$2:$C$13,3)</f>
        <v>178</v>
      </c>
      <c r="M2" s="5">
        <v>70001</v>
      </c>
      <c r="N2">
        <f>L2*I2</f>
        <v>356</v>
      </c>
      <c r="O2">
        <v>2201</v>
      </c>
      <c r="P2">
        <v>2202</v>
      </c>
    </row>
    <row r="3" spans="1:16" x14ac:dyDescent="0.25">
      <c r="A3" s="5">
        <v>70001</v>
      </c>
      <c r="B3">
        <v>2201</v>
      </c>
      <c r="C3">
        <v>2202</v>
      </c>
      <c r="D3" t="s">
        <v>14</v>
      </c>
      <c r="E3" t="s">
        <v>63</v>
      </c>
      <c r="F3">
        <v>999002</v>
      </c>
      <c r="G3" t="str">
        <f>VLOOKUP(F3,'товары и проч'!$A$2:$B$13,2)</f>
        <v>ручка</v>
      </c>
      <c r="H3" t="str">
        <f>VLOOKUP(F3,'товары и проч'!$A$2:$D$13,4)</f>
        <v>Канцелярия</v>
      </c>
      <c r="I3">
        <v>3</v>
      </c>
      <c r="J3" s="1">
        <v>45658</v>
      </c>
      <c r="K3" s="6">
        <v>0.1</v>
      </c>
      <c r="L3">
        <f>VLOOKUP(F3,'товары и проч'!$A$2:$C$13,3)</f>
        <v>163</v>
      </c>
      <c r="M3" s="5">
        <v>70001</v>
      </c>
      <c r="N3">
        <f t="shared" ref="N3:N57" si="0">L3*I3</f>
        <v>489</v>
      </c>
      <c r="O3">
        <v>2201</v>
      </c>
      <c r="P3">
        <v>2203</v>
      </c>
    </row>
    <row r="4" spans="1:16" x14ac:dyDescent="0.25">
      <c r="A4" s="5">
        <v>70001</v>
      </c>
      <c r="B4">
        <v>2201</v>
      </c>
      <c r="C4">
        <v>2203</v>
      </c>
      <c r="D4" t="s">
        <v>15</v>
      </c>
      <c r="E4" t="s">
        <v>62</v>
      </c>
      <c r="F4">
        <v>999003</v>
      </c>
      <c r="G4" t="str">
        <f>VLOOKUP(F4,'товары и проч'!$A$2:$B$13,2)</f>
        <v>блокнот</v>
      </c>
      <c r="H4" t="str">
        <f>VLOOKUP(F4,'товары и проч'!$A$2:$D$13,4)</f>
        <v>Бумага</v>
      </c>
      <c r="I4">
        <v>6</v>
      </c>
      <c r="J4" s="1">
        <v>45658</v>
      </c>
      <c r="K4" s="6">
        <v>0.1</v>
      </c>
      <c r="L4">
        <f>VLOOKUP(F4,'товары и проч'!$A$2:$C$13,3)</f>
        <v>186</v>
      </c>
      <c r="M4" s="5">
        <v>70001</v>
      </c>
      <c r="N4">
        <f t="shared" si="0"/>
        <v>1116</v>
      </c>
      <c r="O4">
        <v>2201</v>
      </c>
      <c r="P4">
        <v>2204</v>
      </c>
    </row>
    <row r="5" spans="1:16" x14ac:dyDescent="0.25">
      <c r="A5" s="5">
        <v>70001</v>
      </c>
      <c r="B5">
        <v>2201</v>
      </c>
      <c r="C5">
        <v>2204</v>
      </c>
      <c r="D5" t="s">
        <v>16</v>
      </c>
      <c r="E5" t="s">
        <v>62</v>
      </c>
      <c r="F5">
        <v>999004</v>
      </c>
      <c r="G5" t="str">
        <f>VLOOKUP(F5,'товары и проч'!$A$2:$B$13,2)</f>
        <v>тетрадь а4</v>
      </c>
      <c r="H5" t="str">
        <f>VLOOKUP(F5,'товары и проч'!$A$2:$D$13,4)</f>
        <v>Бумага</v>
      </c>
      <c r="I5">
        <v>2</v>
      </c>
      <c r="J5" s="1">
        <v>45658</v>
      </c>
      <c r="K5" s="6">
        <v>0.1</v>
      </c>
      <c r="L5">
        <f>VLOOKUP(F5,'товары и проч'!$A$2:$C$13,3)</f>
        <v>211</v>
      </c>
      <c r="M5" s="5">
        <v>70001</v>
      </c>
      <c r="N5">
        <f t="shared" si="0"/>
        <v>422</v>
      </c>
      <c r="O5">
        <v>2201</v>
      </c>
      <c r="P5">
        <v>2205</v>
      </c>
    </row>
    <row r="6" spans="1:16" x14ac:dyDescent="0.25">
      <c r="A6" s="5">
        <v>70001</v>
      </c>
      <c r="B6">
        <v>2201</v>
      </c>
      <c r="C6">
        <v>2205</v>
      </c>
      <c r="D6" t="s">
        <v>17</v>
      </c>
      <c r="E6" t="s">
        <v>63</v>
      </c>
      <c r="F6">
        <v>999005</v>
      </c>
      <c r="G6" t="str">
        <f>VLOOKUP(F6,'товары и проч'!$A$2:$B$13,2)</f>
        <v>тетрадь а5</v>
      </c>
      <c r="H6" t="str">
        <f>VLOOKUP(F6,'товары и проч'!$A$2:$D$13,4)</f>
        <v>Бумага</v>
      </c>
      <c r="I6">
        <v>13</v>
      </c>
      <c r="J6" s="1">
        <v>45658</v>
      </c>
      <c r="K6" s="6">
        <v>0.1</v>
      </c>
      <c r="L6">
        <f>VLOOKUP(F6,'товары и проч'!$A$2:$C$13,3)</f>
        <v>148</v>
      </c>
      <c r="M6" s="5">
        <v>70001</v>
      </c>
      <c r="N6">
        <f t="shared" si="0"/>
        <v>1924</v>
      </c>
      <c r="O6">
        <v>2201</v>
      </c>
      <c r="P6">
        <v>2206</v>
      </c>
    </row>
    <row r="7" spans="1:16" x14ac:dyDescent="0.25">
      <c r="A7" s="5">
        <v>70002</v>
      </c>
      <c r="B7">
        <v>2202</v>
      </c>
      <c r="C7">
        <v>2206</v>
      </c>
      <c r="D7" t="s">
        <v>18</v>
      </c>
      <c r="E7" t="s">
        <v>64</v>
      </c>
      <c r="F7">
        <v>999003</v>
      </c>
      <c r="G7" t="str">
        <f>VLOOKUP(F7,'товары и проч'!$A$2:$B$13,2)</f>
        <v>блокнот</v>
      </c>
      <c r="H7" t="str">
        <f>VLOOKUP(F7,'товары и проч'!$A$2:$D$13,4)</f>
        <v>Бумага</v>
      </c>
      <c r="I7">
        <v>4</v>
      </c>
      <c r="J7" s="1">
        <v>45658</v>
      </c>
      <c r="K7" s="6">
        <v>0.1</v>
      </c>
      <c r="L7">
        <f>VLOOKUP(F7,'товары и проч'!$A$2:$C$13,3)</f>
        <v>186</v>
      </c>
      <c r="M7" s="5">
        <v>70002</v>
      </c>
      <c r="N7">
        <f t="shared" si="0"/>
        <v>744</v>
      </c>
      <c r="O7">
        <v>2202</v>
      </c>
      <c r="P7">
        <v>2207</v>
      </c>
    </row>
    <row r="8" spans="1:16" x14ac:dyDescent="0.25">
      <c r="A8" s="5">
        <v>70002</v>
      </c>
      <c r="B8">
        <v>2202</v>
      </c>
      <c r="C8">
        <v>2207</v>
      </c>
      <c r="D8" t="s">
        <v>19</v>
      </c>
      <c r="E8" t="s">
        <v>62</v>
      </c>
      <c r="F8">
        <v>999004</v>
      </c>
      <c r="G8" t="str">
        <f>VLOOKUP(F8,'товары и проч'!$A$2:$B$13,2)</f>
        <v>тетрадь а4</v>
      </c>
      <c r="H8" t="str">
        <f>VLOOKUP(F8,'товары и проч'!$A$2:$D$13,4)</f>
        <v>Бумага</v>
      </c>
      <c r="I8">
        <v>1</v>
      </c>
      <c r="J8" s="1">
        <v>45658</v>
      </c>
      <c r="K8" s="6">
        <v>0.1</v>
      </c>
      <c r="L8">
        <f>VLOOKUP(F8,'товары и проч'!$A$2:$C$13,3)</f>
        <v>211</v>
      </c>
      <c r="M8" s="5">
        <v>70002</v>
      </c>
      <c r="N8">
        <f t="shared" si="0"/>
        <v>211</v>
      </c>
      <c r="O8">
        <v>2202</v>
      </c>
      <c r="P8">
        <v>2208</v>
      </c>
    </row>
    <row r="9" spans="1:16" x14ac:dyDescent="0.25">
      <c r="A9" s="5">
        <v>70002</v>
      </c>
      <c r="B9">
        <v>2202</v>
      </c>
      <c r="C9">
        <v>2208</v>
      </c>
      <c r="D9" t="s">
        <v>20</v>
      </c>
      <c r="E9" t="s">
        <v>63</v>
      </c>
      <c r="F9">
        <v>999005</v>
      </c>
      <c r="G9" t="str">
        <f>VLOOKUP(F9,'товары и проч'!$A$2:$B$13,2)</f>
        <v>тетрадь а5</v>
      </c>
      <c r="H9" t="str">
        <f>VLOOKUP(F9,'товары и проч'!$A$2:$D$13,4)</f>
        <v>Бумага</v>
      </c>
      <c r="I9">
        <v>5</v>
      </c>
      <c r="J9" s="1">
        <v>45658</v>
      </c>
      <c r="K9" s="6">
        <v>0.1</v>
      </c>
      <c r="L9">
        <f>VLOOKUP(F9,'товары и проч'!$A$2:$C$13,3)</f>
        <v>148</v>
      </c>
      <c r="M9" s="5">
        <v>70002</v>
      </c>
      <c r="N9">
        <f t="shared" si="0"/>
        <v>740</v>
      </c>
      <c r="O9">
        <v>2202</v>
      </c>
      <c r="P9">
        <v>2209</v>
      </c>
    </row>
    <row r="10" spans="1:16" x14ac:dyDescent="0.25">
      <c r="A10" s="5">
        <v>70002</v>
      </c>
      <c r="B10">
        <v>2202</v>
      </c>
      <c r="C10">
        <v>2209</v>
      </c>
      <c r="D10" t="s">
        <v>21</v>
      </c>
      <c r="E10" t="s">
        <v>62</v>
      </c>
      <c r="F10">
        <v>999010</v>
      </c>
      <c r="G10" t="str">
        <f>VLOOKUP(F10,'товары и проч'!$A$2:$B$13,2)</f>
        <v>файл</v>
      </c>
      <c r="H10" t="str">
        <f>VLOOKUP(F10,'товары и проч'!$A$2:$D$13,4)</f>
        <v>Канцелярия</v>
      </c>
      <c r="I10">
        <v>7</v>
      </c>
      <c r="J10" s="1">
        <v>45658</v>
      </c>
      <c r="K10" s="6">
        <v>0.1</v>
      </c>
      <c r="L10">
        <f>VLOOKUP(F10,'товары и проч'!$A$2:$C$13,3)</f>
        <v>157</v>
      </c>
      <c r="M10" s="5">
        <v>70002</v>
      </c>
      <c r="N10">
        <f t="shared" si="0"/>
        <v>1099</v>
      </c>
      <c r="O10">
        <v>2202</v>
      </c>
      <c r="P10">
        <v>2210</v>
      </c>
    </row>
    <row r="11" spans="1:16" x14ac:dyDescent="0.25">
      <c r="A11" s="5">
        <v>70002</v>
      </c>
      <c r="B11">
        <v>2202</v>
      </c>
      <c r="C11">
        <v>2210</v>
      </c>
      <c r="D11" t="s">
        <v>22</v>
      </c>
      <c r="E11" t="s">
        <v>62</v>
      </c>
      <c r="F11">
        <v>999011</v>
      </c>
      <c r="G11" t="str">
        <f>VLOOKUP(F11,'товары и проч'!$A$2:$B$13,2)</f>
        <v>скрепки</v>
      </c>
      <c r="H11" t="str">
        <f>VLOOKUP(F11,'товары и проч'!$A$2:$D$13,4)</f>
        <v>Канцелярия</v>
      </c>
      <c r="I11">
        <v>14</v>
      </c>
      <c r="J11" s="1">
        <v>45658</v>
      </c>
      <c r="K11" s="6">
        <v>0.1</v>
      </c>
      <c r="L11">
        <f>VLOOKUP(F11,'товары и проч'!$A$2:$C$13,3)</f>
        <v>248</v>
      </c>
      <c r="M11" s="5">
        <v>70002</v>
      </c>
      <c r="N11">
        <f t="shared" si="0"/>
        <v>3472</v>
      </c>
      <c r="O11">
        <v>2202</v>
      </c>
      <c r="P11">
        <v>2211</v>
      </c>
    </row>
    <row r="12" spans="1:16" x14ac:dyDescent="0.25">
      <c r="A12" s="5">
        <v>70003</v>
      </c>
      <c r="B12">
        <v>2203</v>
      </c>
      <c r="C12">
        <v>2211</v>
      </c>
      <c r="D12" t="s">
        <v>23</v>
      </c>
      <c r="E12" t="s">
        <v>63</v>
      </c>
      <c r="F12">
        <v>999008</v>
      </c>
      <c r="G12" t="str">
        <f>VLOOKUP(F12,'товары и проч'!$A$2:$B$13,2)</f>
        <v>карандаш</v>
      </c>
      <c r="H12" t="str">
        <f>VLOOKUP(F12,'товары и проч'!$A$2:$D$13,4)</f>
        <v>Канцелярия</v>
      </c>
      <c r="I12">
        <v>4</v>
      </c>
      <c r="J12" s="1">
        <v>45658</v>
      </c>
      <c r="K12" s="6">
        <v>0.05</v>
      </c>
      <c r="L12">
        <f>VLOOKUP(F12,'товары и проч'!$A$2:$C$13,3)</f>
        <v>134</v>
      </c>
      <c r="M12" s="5">
        <v>70003</v>
      </c>
      <c r="N12">
        <f t="shared" si="0"/>
        <v>536</v>
      </c>
      <c r="O12">
        <v>2203</v>
      </c>
      <c r="P12">
        <v>2212</v>
      </c>
    </row>
    <row r="13" spans="1:16" x14ac:dyDescent="0.25">
      <c r="A13" s="5">
        <v>70003</v>
      </c>
      <c r="B13">
        <v>2203</v>
      </c>
      <c r="C13">
        <v>2212</v>
      </c>
      <c r="D13" t="s">
        <v>24</v>
      </c>
      <c r="E13" t="s">
        <v>64</v>
      </c>
      <c r="F13">
        <v>999009</v>
      </c>
      <c r="G13" t="str">
        <f>VLOOKUP(F13,'товары и проч'!$A$2:$B$13,2)</f>
        <v>клей</v>
      </c>
      <c r="H13" t="str">
        <f>VLOOKUP(F13,'товары и проч'!$A$2:$D$13,4)</f>
        <v>Канцелярия</v>
      </c>
      <c r="I13">
        <v>7</v>
      </c>
      <c r="J13" s="1">
        <v>45658</v>
      </c>
      <c r="K13" s="6">
        <v>0.1</v>
      </c>
      <c r="L13">
        <f>VLOOKUP(F13,'товары и проч'!$A$2:$C$13,3)</f>
        <v>133</v>
      </c>
      <c r="M13" s="5">
        <v>70003</v>
      </c>
      <c r="N13">
        <f t="shared" si="0"/>
        <v>931</v>
      </c>
      <c r="O13">
        <v>2203</v>
      </c>
      <c r="P13">
        <v>2213</v>
      </c>
    </row>
    <row r="14" spans="1:16" x14ac:dyDescent="0.25">
      <c r="A14" s="5">
        <v>70004</v>
      </c>
      <c r="B14">
        <v>2204</v>
      </c>
      <c r="C14">
        <v>2213</v>
      </c>
      <c r="D14" t="s">
        <v>25</v>
      </c>
      <c r="E14" t="s">
        <v>62</v>
      </c>
      <c r="F14">
        <v>999001</v>
      </c>
      <c r="G14" t="str">
        <f>VLOOKUP(F14,'товары и проч'!$A$2:$B$13,2)</f>
        <v>картон а4</v>
      </c>
      <c r="H14" t="str">
        <f>VLOOKUP(F14,'товары и проч'!$A$2:$D$13,4)</f>
        <v>Бумага</v>
      </c>
      <c r="I14">
        <v>12</v>
      </c>
      <c r="J14" s="1">
        <v>45658</v>
      </c>
      <c r="K14" s="6">
        <v>0.1</v>
      </c>
      <c r="L14">
        <f>VLOOKUP(F14,'товары и проч'!$A$2:$C$13,3)</f>
        <v>178</v>
      </c>
      <c r="M14" s="5">
        <v>70004</v>
      </c>
      <c r="N14">
        <f t="shared" si="0"/>
        <v>2136</v>
      </c>
      <c r="O14">
        <v>2204</v>
      </c>
      <c r="P14">
        <v>2215</v>
      </c>
    </row>
    <row r="15" spans="1:16" x14ac:dyDescent="0.25">
      <c r="A15" s="5">
        <v>70005</v>
      </c>
      <c r="B15">
        <v>2205</v>
      </c>
      <c r="C15">
        <v>2215</v>
      </c>
      <c r="D15" t="s">
        <v>26</v>
      </c>
      <c r="E15" t="s">
        <v>62</v>
      </c>
      <c r="F15">
        <v>999002</v>
      </c>
      <c r="G15" t="str">
        <f>VLOOKUP(F15,'товары и проч'!$A$2:$B$13,2)</f>
        <v>ручка</v>
      </c>
      <c r="H15" t="str">
        <f>VLOOKUP(F15,'товары и проч'!$A$2:$D$13,4)</f>
        <v>Канцелярия</v>
      </c>
      <c r="I15">
        <v>9</v>
      </c>
      <c r="J15" s="1">
        <v>45658</v>
      </c>
      <c r="K15" s="6">
        <v>0.1</v>
      </c>
      <c r="L15">
        <f>VLOOKUP(F15,'товары и проч'!$A$2:$C$13,3)</f>
        <v>163</v>
      </c>
      <c r="M15" s="5">
        <v>70005</v>
      </c>
      <c r="N15">
        <f t="shared" si="0"/>
        <v>1467</v>
      </c>
      <c r="O15">
        <v>2205</v>
      </c>
      <c r="P15">
        <v>2214</v>
      </c>
    </row>
    <row r="16" spans="1:16" x14ac:dyDescent="0.25">
      <c r="A16" s="5">
        <v>70006</v>
      </c>
      <c r="B16">
        <v>2206</v>
      </c>
      <c r="C16">
        <v>2216</v>
      </c>
      <c r="D16" t="s">
        <v>61</v>
      </c>
      <c r="E16" t="s">
        <v>64</v>
      </c>
      <c r="F16">
        <v>999003</v>
      </c>
      <c r="G16" t="str">
        <f>VLOOKUP(F16,'товары и проч'!$A$2:$B$13,2)</f>
        <v>блокнот</v>
      </c>
      <c r="H16" t="str">
        <f>VLOOKUP(F16,'товары и проч'!$A$2:$D$13,4)</f>
        <v>Бумага</v>
      </c>
      <c r="I16">
        <v>2</v>
      </c>
      <c r="J16" s="1">
        <v>45658</v>
      </c>
      <c r="K16" s="6">
        <v>0.1</v>
      </c>
      <c r="L16">
        <f>VLOOKUP(F16,'товары и проч'!$A$2:$C$13,3)</f>
        <v>186</v>
      </c>
      <c r="M16" s="5">
        <v>70006</v>
      </c>
      <c r="N16">
        <f t="shared" si="0"/>
        <v>372</v>
      </c>
      <c r="O16">
        <v>2206</v>
      </c>
    </row>
    <row r="17" spans="1:15" x14ac:dyDescent="0.25">
      <c r="A17" s="5">
        <v>70007</v>
      </c>
      <c r="B17">
        <v>2201</v>
      </c>
      <c r="F17">
        <v>999004</v>
      </c>
      <c r="G17" t="str">
        <f>VLOOKUP(F17,'товары и проч'!$A$2:$B$13,2)</f>
        <v>тетрадь а4</v>
      </c>
      <c r="H17" t="str">
        <f>VLOOKUP(F17,'товары и проч'!$A$2:$D$13,4)</f>
        <v>Бумага</v>
      </c>
      <c r="I17">
        <v>13</v>
      </c>
      <c r="J17" s="1">
        <v>45658</v>
      </c>
      <c r="K17" s="6">
        <v>0.1</v>
      </c>
      <c r="L17">
        <f>VLOOKUP(F17,'товары и проч'!$A$2:$C$13,3)</f>
        <v>211</v>
      </c>
      <c r="M17" s="5">
        <v>70007</v>
      </c>
      <c r="N17">
        <f t="shared" si="0"/>
        <v>2743</v>
      </c>
      <c r="O17">
        <v>2201</v>
      </c>
    </row>
    <row r="18" spans="1:15" x14ac:dyDescent="0.25">
      <c r="A18" s="5">
        <v>70008</v>
      </c>
      <c r="B18">
        <v>2202</v>
      </c>
      <c r="F18">
        <v>999005</v>
      </c>
      <c r="G18" t="str">
        <f>VLOOKUP(F18,'товары и проч'!$A$2:$B$13,2)</f>
        <v>тетрадь а5</v>
      </c>
      <c r="H18" t="str">
        <f>VLOOKUP(F18,'товары и проч'!$A$2:$D$13,4)</f>
        <v>Бумага</v>
      </c>
      <c r="I18">
        <v>10</v>
      </c>
      <c r="J18" s="1">
        <v>45658</v>
      </c>
      <c r="K18" s="6">
        <v>0.1</v>
      </c>
      <c r="L18">
        <f>VLOOKUP(F18,'товары и проч'!$A$2:$C$13,3)</f>
        <v>148</v>
      </c>
      <c r="M18" s="5">
        <v>70008</v>
      </c>
      <c r="N18">
        <f t="shared" si="0"/>
        <v>1480</v>
      </c>
      <c r="O18">
        <v>2202</v>
      </c>
    </row>
    <row r="19" spans="1:15" x14ac:dyDescent="0.25">
      <c r="A19" s="5">
        <v>70009</v>
      </c>
      <c r="B19">
        <v>2203</v>
      </c>
      <c r="F19">
        <v>999006</v>
      </c>
      <c r="G19" t="str">
        <f>VLOOKUP(F19,'товары и проч'!$A$2:$B$13,2)</f>
        <v>ластик</v>
      </c>
      <c r="H19" t="str">
        <f>VLOOKUP(F19,'товары и проч'!$A$2:$D$13,4)</f>
        <v>Канцелярия</v>
      </c>
      <c r="I19">
        <v>15</v>
      </c>
      <c r="J19" s="1">
        <v>45658</v>
      </c>
      <c r="K19" s="6">
        <v>0.1</v>
      </c>
      <c r="L19">
        <f>VLOOKUP(F19,'товары и проч'!$A$2:$C$13,3)</f>
        <v>120</v>
      </c>
      <c r="M19" s="5">
        <v>70009</v>
      </c>
      <c r="N19">
        <f t="shared" si="0"/>
        <v>1800</v>
      </c>
      <c r="O19">
        <v>2203</v>
      </c>
    </row>
    <row r="20" spans="1:15" x14ac:dyDescent="0.25">
      <c r="A20" s="5">
        <v>70010</v>
      </c>
      <c r="B20">
        <v>2204</v>
      </c>
      <c r="F20">
        <v>999007</v>
      </c>
      <c r="G20" t="str">
        <f>VLOOKUP(F20,'товары и проч'!$A$2:$B$13,2)</f>
        <v>точилка</v>
      </c>
      <c r="H20" t="str">
        <f>VLOOKUP(F20,'товары и проч'!$A$2:$D$13,4)</f>
        <v>Канцелярия</v>
      </c>
      <c r="I20">
        <v>12</v>
      </c>
      <c r="J20" s="1">
        <v>45690</v>
      </c>
      <c r="K20" s="6">
        <v>0.2</v>
      </c>
      <c r="L20">
        <f>VLOOKUP(F20,'товары и проч'!$A$2:$C$13,3)</f>
        <v>214</v>
      </c>
      <c r="M20" s="5">
        <v>70010</v>
      </c>
      <c r="N20">
        <f t="shared" si="0"/>
        <v>2568</v>
      </c>
      <c r="O20">
        <v>2204</v>
      </c>
    </row>
    <row r="21" spans="1:15" x14ac:dyDescent="0.25">
      <c r="A21" s="5">
        <v>70010</v>
      </c>
      <c r="B21">
        <v>2204</v>
      </c>
      <c r="F21">
        <v>999008</v>
      </c>
      <c r="G21" t="str">
        <f>VLOOKUP(F21,'товары и проч'!$A$2:$B$13,2)</f>
        <v>карандаш</v>
      </c>
      <c r="H21" t="str">
        <f>VLOOKUP(F21,'товары и проч'!$A$2:$D$13,4)</f>
        <v>Канцелярия</v>
      </c>
      <c r="I21">
        <v>5</v>
      </c>
      <c r="J21" s="1">
        <v>45690</v>
      </c>
      <c r="K21" s="6">
        <v>0.2</v>
      </c>
      <c r="L21">
        <f>VLOOKUP(F21,'товары и проч'!$A$2:$C$13,3)</f>
        <v>134</v>
      </c>
      <c r="M21" s="5">
        <v>70010</v>
      </c>
      <c r="N21">
        <f t="shared" si="0"/>
        <v>670</v>
      </c>
      <c r="O21">
        <v>2204</v>
      </c>
    </row>
    <row r="22" spans="1:15" x14ac:dyDescent="0.25">
      <c r="A22" s="5">
        <v>70010</v>
      </c>
      <c r="B22">
        <v>2204</v>
      </c>
      <c r="F22">
        <v>999009</v>
      </c>
      <c r="G22" t="str">
        <f>VLOOKUP(F22,'товары и проч'!$A$2:$B$13,2)</f>
        <v>клей</v>
      </c>
      <c r="H22" t="str">
        <f>VLOOKUP(F22,'товары и проч'!$A$2:$D$13,4)</f>
        <v>Канцелярия</v>
      </c>
      <c r="I22">
        <v>12</v>
      </c>
      <c r="J22" s="1">
        <v>45690</v>
      </c>
      <c r="K22" s="6">
        <v>0.2</v>
      </c>
      <c r="L22">
        <f>VLOOKUP(F22,'товары и проч'!$A$2:$C$13,3)</f>
        <v>133</v>
      </c>
      <c r="M22" s="5">
        <v>70010</v>
      </c>
      <c r="N22">
        <f t="shared" si="0"/>
        <v>1596</v>
      </c>
      <c r="O22">
        <v>2204</v>
      </c>
    </row>
    <row r="23" spans="1:15" x14ac:dyDescent="0.25">
      <c r="A23" s="5">
        <v>70010</v>
      </c>
      <c r="B23">
        <v>2204</v>
      </c>
      <c r="F23">
        <v>999010</v>
      </c>
      <c r="G23" t="str">
        <f>VLOOKUP(F23,'товары и проч'!$A$2:$B$13,2)</f>
        <v>файл</v>
      </c>
      <c r="H23" t="str">
        <f>VLOOKUP(F23,'товары и проч'!$A$2:$D$13,4)</f>
        <v>Канцелярия</v>
      </c>
      <c r="I23">
        <v>2</v>
      </c>
      <c r="J23" s="1">
        <v>45690</v>
      </c>
      <c r="K23" s="6">
        <v>0.2</v>
      </c>
      <c r="L23">
        <f>VLOOKUP(F23,'товары и проч'!$A$2:$C$13,3)</f>
        <v>157</v>
      </c>
      <c r="M23" s="5">
        <v>70010</v>
      </c>
      <c r="N23">
        <f t="shared" si="0"/>
        <v>314</v>
      </c>
      <c r="O23">
        <v>2204</v>
      </c>
    </row>
    <row r="24" spans="1:15" x14ac:dyDescent="0.25">
      <c r="A24" s="5">
        <v>70010</v>
      </c>
      <c r="B24">
        <v>2204</v>
      </c>
      <c r="F24">
        <v>999011</v>
      </c>
      <c r="G24" t="str">
        <f>VLOOKUP(F24,'товары и проч'!$A$2:$B$13,2)</f>
        <v>скрепки</v>
      </c>
      <c r="H24" t="str">
        <f>VLOOKUP(F24,'товары и проч'!$A$2:$D$13,4)</f>
        <v>Канцелярия</v>
      </c>
      <c r="I24">
        <v>5</v>
      </c>
      <c r="J24" s="1">
        <v>45690</v>
      </c>
      <c r="K24" s="6">
        <v>0.2</v>
      </c>
      <c r="L24">
        <f>VLOOKUP(F24,'товары и проч'!$A$2:$C$13,3)</f>
        <v>248</v>
      </c>
      <c r="M24" s="5">
        <v>70010</v>
      </c>
      <c r="N24">
        <f t="shared" si="0"/>
        <v>1240</v>
      </c>
      <c r="O24">
        <v>2204</v>
      </c>
    </row>
    <row r="25" spans="1:15" x14ac:dyDescent="0.25">
      <c r="A25" s="5">
        <v>70010</v>
      </c>
      <c r="B25">
        <v>2204</v>
      </c>
      <c r="F25">
        <v>999012</v>
      </c>
      <c r="G25" t="str">
        <f>VLOOKUP(F25,'товары и проч'!$A$2:$B$13,2)</f>
        <v>степлер</v>
      </c>
      <c r="H25" t="str">
        <f>VLOOKUP(F25,'товары и проч'!$A$2:$D$13,4)</f>
        <v>Канцелярия</v>
      </c>
      <c r="I25">
        <v>15</v>
      </c>
      <c r="J25" s="1">
        <v>45690</v>
      </c>
      <c r="K25" s="6">
        <v>0.2</v>
      </c>
      <c r="L25">
        <f>VLOOKUP(F25,'товары и проч'!$A$2:$C$13,3)</f>
        <v>221</v>
      </c>
      <c r="M25" s="5">
        <v>70010</v>
      </c>
      <c r="N25">
        <f t="shared" si="0"/>
        <v>3315</v>
      </c>
      <c r="O25">
        <v>2204</v>
      </c>
    </row>
    <row r="26" spans="1:15" x14ac:dyDescent="0.25">
      <c r="A26" s="5">
        <v>70011</v>
      </c>
      <c r="B26">
        <v>2207</v>
      </c>
      <c r="F26">
        <v>999006</v>
      </c>
      <c r="G26" t="str">
        <f>VLOOKUP(F26,'товары и проч'!$A$2:$B$13,2)</f>
        <v>ластик</v>
      </c>
      <c r="H26" t="str">
        <f>VLOOKUP(F26,'товары и проч'!$A$2:$D$13,4)</f>
        <v>Канцелярия</v>
      </c>
      <c r="I26">
        <v>15</v>
      </c>
      <c r="J26" s="1">
        <v>45690</v>
      </c>
      <c r="K26" s="6">
        <v>0.7</v>
      </c>
      <c r="L26">
        <f>VLOOKUP(F26,'товары и проч'!$A$2:$C$13,3)</f>
        <v>120</v>
      </c>
      <c r="M26" s="5">
        <v>70011</v>
      </c>
      <c r="N26">
        <f t="shared" si="0"/>
        <v>1800</v>
      </c>
      <c r="O26">
        <v>2207</v>
      </c>
    </row>
    <row r="27" spans="1:15" x14ac:dyDescent="0.25">
      <c r="A27" s="5">
        <v>70011</v>
      </c>
      <c r="B27">
        <v>2207</v>
      </c>
      <c r="F27">
        <v>999007</v>
      </c>
      <c r="G27" t="str">
        <f>VLOOKUP(F27,'товары и проч'!$A$2:$B$13,2)</f>
        <v>точилка</v>
      </c>
      <c r="H27" t="str">
        <f>VLOOKUP(F27,'товары и проч'!$A$2:$D$13,4)</f>
        <v>Канцелярия</v>
      </c>
      <c r="I27">
        <v>6</v>
      </c>
      <c r="J27" s="1">
        <v>45690</v>
      </c>
      <c r="K27" s="6">
        <v>0.7</v>
      </c>
      <c r="L27">
        <f>VLOOKUP(F27,'товары и проч'!$A$2:$C$13,3)</f>
        <v>214</v>
      </c>
      <c r="M27" s="5">
        <v>70011</v>
      </c>
      <c r="N27">
        <f t="shared" si="0"/>
        <v>1284</v>
      </c>
      <c r="O27">
        <v>2207</v>
      </c>
    </row>
    <row r="28" spans="1:15" x14ac:dyDescent="0.25">
      <c r="A28" s="5">
        <v>70011</v>
      </c>
      <c r="B28">
        <v>2207</v>
      </c>
      <c r="F28">
        <v>999008</v>
      </c>
      <c r="G28" t="str">
        <f>VLOOKUP(F28,'товары и проч'!$A$2:$B$13,2)</f>
        <v>карандаш</v>
      </c>
      <c r="H28" t="str">
        <f>VLOOKUP(F28,'товары и проч'!$A$2:$D$13,4)</f>
        <v>Канцелярия</v>
      </c>
      <c r="I28">
        <v>12</v>
      </c>
      <c r="J28" s="1">
        <v>45690</v>
      </c>
      <c r="K28" s="6">
        <v>0.7</v>
      </c>
      <c r="L28">
        <f>VLOOKUP(F28,'товары и проч'!$A$2:$C$13,3)</f>
        <v>134</v>
      </c>
      <c r="M28" s="5">
        <v>70011</v>
      </c>
      <c r="N28">
        <f t="shared" si="0"/>
        <v>1608</v>
      </c>
      <c r="O28">
        <v>2207</v>
      </c>
    </row>
    <row r="29" spans="1:15" x14ac:dyDescent="0.25">
      <c r="A29" s="5">
        <v>70011</v>
      </c>
      <c r="B29">
        <v>2207</v>
      </c>
      <c r="F29">
        <v>999009</v>
      </c>
      <c r="G29" t="str">
        <f>VLOOKUP(F29,'товары и проч'!$A$2:$B$13,2)</f>
        <v>клей</v>
      </c>
      <c r="H29" t="str">
        <f>VLOOKUP(F29,'товары и проч'!$A$2:$D$13,4)</f>
        <v>Канцелярия</v>
      </c>
      <c r="I29">
        <v>1</v>
      </c>
      <c r="J29" s="1">
        <v>45690</v>
      </c>
      <c r="K29" s="6">
        <v>0.7</v>
      </c>
      <c r="L29">
        <f>VLOOKUP(F29,'товары и проч'!$A$2:$C$13,3)</f>
        <v>133</v>
      </c>
      <c r="M29" s="5">
        <v>70011</v>
      </c>
      <c r="N29">
        <f t="shared" si="0"/>
        <v>133</v>
      </c>
      <c r="O29">
        <v>2207</v>
      </c>
    </row>
    <row r="30" spans="1:15" x14ac:dyDescent="0.25">
      <c r="A30" s="5">
        <v>70012</v>
      </c>
      <c r="B30">
        <v>2208</v>
      </c>
      <c r="F30">
        <v>999010</v>
      </c>
      <c r="G30" t="str">
        <f>VLOOKUP(F30,'товары и проч'!$A$2:$B$13,2)</f>
        <v>файл</v>
      </c>
      <c r="H30" t="str">
        <f>VLOOKUP(F30,'товары и проч'!$A$2:$D$13,4)</f>
        <v>Канцелярия</v>
      </c>
      <c r="I30">
        <v>2</v>
      </c>
      <c r="J30" s="1">
        <v>45691</v>
      </c>
      <c r="K30" s="6">
        <v>0.5</v>
      </c>
      <c r="L30">
        <f>VLOOKUP(F30,'товары и проч'!$A$2:$C$13,3)</f>
        <v>157</v>
      </c>
      <c r="M30" s="5">
        <v>70012</v>
      </c>
      <c r="N30">
        <f t="shared" si="0"/>
        <v>314</v>
      </c>
      <c r="O30">
        <v>2208</v>
      </c>
    </row>
    <row r="31" spans="1:15" x14ac:dyDescent="0.25">
      <c r="A31" s="5">
        <v>70013</v>
      </c>
      <c r="B31">
        <v>2209</v>
      </c>
      <c r="F31">
        <v>999011</v>
      </c>
      <c r="G31" t="str">
        <f>VLOOKUP(F31,'товары и проч'!$A$2:$B$13,2)</f>
        <v>скрепки</v>
      </c>
      <c r="H31" t="str">
        <f>VLOOKUP(F31,'товары и проч'!$A$2:$D$13,4)</f>
        <v>Канцелярия</v>
      </c>
      <c r="I31">
        <v>13</v>
      </c>
      <c r="J31" s="1">
        <v>45692</v>
      </c>
      <c r="K31" s="6">
        <v>0.15</v>
      </c>
      <c r="L31">
        <f>VLOOKUP(F31,'товары и проч'!$A$2:$C$13,3)</f>
        <v>248</v>
      </c>
      <c r="M31" s="5">
        <v>70013</v>
      </c>
      <c r="N31">
        <f t="shared" si="0"/>
        <v>3224</v>
      </c>
      <c r="O31">
        <v>2209</v>
      </c>
    </row>
    <row r="32" spans="1:15" x14ac:dyDescent="0.25">
      <c r="A32" s="5">
        <v>70014</v>
      </c>
      <c r="B32">
        <v>2210</v>
      </c>
      <c r="F32">
        <v>999001</v>
      </c>
      <c r="G32" t="str">
        <f>VLOOKUP(F32,'товары и проч'!$A$2:$B$13,2)</f>
        <v>картон а4</v>
      </c>
      <c r="H32" t="str">
        <f>VLOOKUP(F32,'товары и проч'!$A$2:$D$13,4)</f>
        <v>Бумага</v>
      </c>
      <c r="I32">
        <v>10</v>
      </c>
      <c r="J32" s="1">
        <v>45693</v>
      </c>
      <c r="K32" s="6">
        <v>0.25</v>
      </c>
      <c r="L32">
        <f>VLOOKUP(F32,'товары и проч'!$A$2:$C$13,3)</f>
        <v>178</v>
      </c>
      <c r="M32" s="5">
        <v>70014</v>
      </c>
      <c r="N32">
        <f t="shared" si="0"/>
        <v>1780</v>
      </c>
      <c r="O32">
        <v>2210</v>
      </c>
    </row>
    <row r="33" spans="1:15" x14ac:dyDescent="0.25">
      <c r="A33" s="5">
        <v>70015</v>
      </c>
      <c r="B33">
        <v>2211</v>
      </c>
      <c r="F33">
        <v>999002</v>
      </c>
      <c r="G33" t="str">
        <f>VLOOKUP(F33,'товары и проч'!$A$2:$B$13,2)</f>
        <v>ручка</v>
      </c>
      <c r="H33" t="str">
        <f>VLOOKUP(F33,'товары и проч'!$A$2:$D$13,4)</f>
        <v>Канцелярия</v>
      </c>
      <c r="I33">
        <v>15</v>
      </c>
      <c r="J33" s="1">
        <v>45694</v>
      </c>
      <c r="K33" s="6">
        <v>0.1</v>
      </c>
      <c r="L33">
        <f>VLOOKUP(F33,'товары и проч'!$A$2:$C$13,3)</f>
        <v>163</v>
      </c>
      <c r="M33" s="5">
        <v>70015</v>
      </c>
      <c r="N33">
        <f t="shared" si="0"/>
        <v>2445</v>
      </c>
      <c r="O33">
        <v>2211</v>
      </c>
    </row>
    <row r="34" spans="1:15" x14ac:dyDescent="0.25">
      <c r="A34" s="5">
        <v>70016</v>
      </c>
      <c r="B34">
        <v>2201</v>
      </c>
      <c r="F34">
        <v>999003</v>
      </c>
      <c r="G34" t="str">
        <f>VLOOKUP(F34,'товары и проч'!$A$2:$B$13,2)</f>
        <v>блокнот</v>
      </c>
      <c r="H34" t="str">
        <f>VLOOKUP(F34,'товары и проч'!$A$2:$D$13,4)</f>
        <v>Бумага</v>
      </c>
      <c r="I34">
        <v>12</v>
      </c>
      <c r="J34" s="1">
        <v>45695</v>
      </c>
      <c r="K34" s="6">
        <v>0.1</v>
      </c>
      <c r="L34">
        <f>VLOOKUP(F34,'товары и проч'!$A$2:$C$13,3)</f>
        <v>186</v>
      </c>
      <c r="M34" s="5">
        <v>70016</v>
      </c>
      <c r="N34">
        <f t="shared" si="0"/>
        <v>2232</v>
      </c>
      <c r="O34">
        <v>2201</v>
      </c>
    </row>
    <row r="35" spans="1:15" x14ac:dyDescent="0.25">
      <c r="A35" s="5">
        <v>70017</v>
      </c>
      <c r="B35">
        <v>2202</v>
      </c>
      <c r="F35">
        <v>999004</v>
      </c>
      <c r="G35" t="str">
        <f>VLOOKUP(F35,'товары и проч'!$A$2:$B$13,2)</f>
        <v>тетрадь а4</v>
      </c>
      <c r="H35" t="str">
        <f>VLOOKUP(F35,'товары и проч'!$A$2:$D$13,4)</f>
        <v>Бумага</v>
      </c>
      <c r="I35">
        <v>5</v>
      </c>
      <c r="J35" s="1">
        <v>45696</v>
      </c>
      <c r="K35" s="6">
        <v>0.1</v>
      </c>
      <c r="L35">
        <f>VLOOKUP(F35,'товары и проч'!$A$2:$C$13,3)</f>
        <v>211</v>
      </c>
      <c r="M35" s="5">
        <v>70017</v>
      </c>
      <c r="N35">
        <f t="shared" si="0"/>
        <v>1055</v>
      </c>
      <c r="O35">
        <v>2202</v>
      </c>
    </row>
    <row r="36" spans="1:15" x14ac:dyDescent="0.25">
      <c r="A36" s="5">
        <v>70018</v>
      </c>
      <c r="B36">
        <v>2203</v>
      </c>
      <c r="F36">
        <v>999005</v>
      </c>
      <c r="G36" t="str">
        <f>VLOOKUP(F36,'товары и проч'!$A$2:$B$13,2)</f>
        <v>тетрадь а5</v>
      </c>
      <c r="H36" t="str">
        <f>VLOOKUP(F36,'товары и проч'!$A$2:$D$13,4)</f>
        <v>Бумага</v>
      </c>
      <c r="I36">
        <v>12</v>
      </c>
      <c r="J36" s="1">
        <v>45697</v>
      </c>
      <c r="K36" s="6">
        <v>0.1</v>
      </c>
      <c r="L36">
        <f>VLOOKUP(F36,'товары и проч'!$A$2:$C$13,3)</f>
        <v>148</v>
      </c>
      <c r="M36" s="5">
        <v>70018</v>
      </c>
      <c r="N36">
        <f t="shared" si="0"/>
        <v>1776</v>
      </c>
      <c r="O36">
        <v>2203</v>
      </c>
    </row>
    <row r="37" spans="1:15" x14ac:dyDescent="0.25">
      <c r="A37" s="5">
        <v>70019</v>
      </c>
      <c r="B37">
        <v>2204</v>
      </c>
      <c r="F37">
        <v>999002</v>
      </c>
      <c r="G37" t="str">
        <f>VLOOKUP(F37,'товары и проч'!$A$2:$B$13,2)</f>
        <v>ручка</v>
      </c>
      <c r="H37" t="str">
        <f>VLOOKUP(F37,'товары и проч'!$A$2:$D$13,4)</f>
        <v>Канцелярия</v>
      </c>
      <c r="I37">
        <v>2</v>
      </c>
      <c r="J37" s="1">
        <v>45698</v>
      </c>
      <c r="K37" s="6">
        <v>0.1</v>
      </c>
      <c r="L37">
        <f>VLOOKUP(F37,'товары и проч'!$A$2:$C$13,3)</f>
        <v>163</v>
      </c>
      <c r="M37" s="5">
        <v>70019</v>
      </c>
      <c r="N37">
        <f t="shared" si="0"/>
        <v>326</v>
      </c>
      <c r="O37">
        <v>2204</v>
      </c>
    </row>
    <row r="38" spans="1:15" x14ac:dyDescent="0.25">
      <c r="A38" s="5">
        <v>70019</v>
      </c>
      <c r="B38">
        <v>2204</v>
      </c>
      <c r="F38">
        <v>999003</v>
      </c>
      <c r="G38" t="str">
        <f>VLOOKUP(F38,'товары и проч'!$A$2:$B$13,2)</f>
        <v>блокнот</v>
      </c>
      <c r="H38" t="str">
        <f>VLOOKUP(F38,'товары и проч'!$A$2:$D$13,4)</f>
        <v>Бумага</v>
      </c>
      <c r="I38">
        <v>1</v>
      </c>
      <c r="J38" s="1">
        <v>45698</v>
      </c>
      <c r="K38" s="6">
        <v>0.1</v>
      </c>
      <c r="L38">
        <f>VLOOKUP(F38,'товары и проч'!$A$2:$C$13,3)</f>
        <v>186</v>
      </c>
      <c r="M38" s="5">
        <v>70019</v>
      </c>
      <c r="N38">
        <f t="shared" si="0"/>
        <v>186</v>
      </c>
      <c r="O38">
        <v>2204</v>
      </c>
    </row>
    <row r="39" spans="1:15" x14ac:dyDescent="0.25">
      <c r="A39" s="5">
        <v>70019</v>
      </c>
      <c r="B39">
        <v>2204</v>
      </c>
      <c r="F39">
        <v>999008</v>
      </c>
      <c r="G39" t="str">
        <f>VLOOKUP(F39,'товары и проч'!$A$2:$B$13,2)</f>
        <v>карандаш</v>
      </c>
      <c r="H39" t="str">
        <f>VLOOKUP(F39,'товары и проч'!$A$2:$D$13,4)</f>
        <v>Канцелярия</v>
      </c>
      <c r="I39">
        <v>2</v>
      </c>
      <c r="J39" s="1">
        <v>45698</v>
      </c>
      <c r="K39" s="6">
        <v>0.1</v>
      </c>
      <c r="L39">
        <f>VLOOKUP(F39,'товары и проч'!$A$2:$C$13,3)</f>
        <v>134</v>
      </c>
      <c r="M39" s="5">
        <v>70019</v>
      </c>
      <c r="N39">
        <f t="shared" si="0"/>
        <v>268</v>
      </c>
      <c r="O39">
        <v>2204</v>
      </c>
    </row>
    <row r="40" spans="1:15" x14ac:dyDescent="0.25">
      <c r="A40" s="5">
        <v>70019</v>
      </c>
      <c r="B40">
        <v>2204</v>
      </c>
      <c r="F40">
        <v>999009</v>
      </c>
      <c r="G40" t="str">
        <f>VLOOKUP(F40,'товары и проч'!$A$2:$B$13,2)</f>
        <v>клей</v>
      </c>
      <c r="H40" t="str">
        <f>VLOOKUP(F40,'товары и проч'!$A$2:$D$13,4)</f>
        <v>Канцелярия</v>
      </c>
      <c r="I40">
        <v>3</v>
      </c>
      <c r="J40" s="1">
        <v>45698</v>
      </c>
      <c r="K40" s="6">
        <v>0.1</v>
      </c>
      <c r="L40">
        <f>VLOOKUP(F40,'товары и проч'!$A$2:$C$13,3)</f>
        <v>133</v>
      </c>
      <c r="M40" s="5">
        <v>70019</v>
      </c>
      <c r="N40">
        <f t="shared" si="0"/>
        <v>399</v>
      </c>
      <c r="O40">
        <v>2204</v>
      </c>
    </row>
    <row r="41" spans="1:15" x14ac:dyDescent="0.25">
      <c r="A41" s="5">
        <v>70019</v>
      </c>
      <c r="B41">
        <v>2204</v>
      </c>
      <c r="F41">
        <v>999007</v>
      </c>
      <c r="G41" t="str">
        <f>VLOOKUP(F41,'товары и проч'!$A$2:$B$13,2)</f>
        <v>точилка</v>
      </c>
      <c r="H41" t="str">
        <f>VLOOKUP(F41,'товары и проч'!$A$2:$D$13,4)</f>
        <v>Канцелярия</v>
      </c>
      <c r="I41">
        <v>5</v>
      </c>
      <c r="J41" s="1">
        <v>45698</v>
      </c>
      <c r="K41" s="6">
        <v>0.1</v>
      </c>
      <c r="L41">
        <f>VLOOKUP(F41,'товары и проч'!$A$2:$C$13,3)</f>
        <v>214</v>
      </c>
      <c r="M41" s="5">
        <v>70019</v>
      </c>
      <c r="N41">
        <f t="shared" si="0"/>
        <v>1070</v>
      </c>
      <c r="O41">
        <v>2204</v>
      </c>
    </row>
    <row r="42" spans="1:15" x14ac:dyDescent="0.25">
      <c r="A42" s="5">
        <v>70020</v>
      </c>
      <c r="B42">
        <v>2205</v>
      </c>
      <c r="F42">
        <v>999008</v>
      </c>
      <c r="G42" t="str">
        <f>VLOOKUP(F42,'товары и проч'!$A$2:$B$13,2)</f>
        <v>карандаш</v>
      </c>
      <c r="H42" t="str">
        <f>VLOOKUP(F42,'товары и проч'!$A$2:$D$13,4)</f>
        <v>Канцелярия</v>
      </c>
      <c r="I42">
        <v>1</v>
      </c>
      <c r="J42" s="1">
        <v>45699</v>
      </c>
      <c r="K42" s="6">
        <v>0.05</v>
      </c>
      <c r="L42">
        <f>VLOOKUP(F42,'товары и проч'!$A$2:$C$13,3)</f>
        <v>134</v>
      </c>
      <c r="M42" s="5">
        <v>70020</v>
      </c>
      <c r="N42">
        <f t="shared" si="0"/>
        <v>134</v>
      </c>
      <c r="O42">
        <v>2205</v>
      </c>
    </row>
    <row r="43" spans="1:15" x14ac:dyDescent="0.25">
      <c r="A43" s="5">
        <v>70020</v>
      </c>
      <c r="B43">
        <v>2205</v>
      </c>
      <c r="F43">
        <v>999012</v>
      </c>
      <c r="G43" t="str">
        <f>VLOOKUP(F43,'товары и проч'!$A$2:$B$13,2)</f>
        <v>степлер</v>
      </c>
      <c r="H43" t="str">
        <f>VLOOKUP(F43,'товары и проч'!$A$2:$D$13,4)</f>
        <v>Канцелярия</v>
      </c>
      <c r="I43">
        <v>2</v>
      </c>
      <c r="J43" s="1">
        <v>45699</v>
      </c>
      <c r="K43" s="6">
        <v>0.05</v>
      </c>
      <c r="L43">
        <f>VLOOKUP(F43,'товары и проч'!$A$2:$C$13,3)</f>
        <v>221</v>
      </c>
      <c r="M43" s="5">
        <v>70020</v>
      </c>
      <c r="N43">
        <f t="shared" si="0"/>
        <v>442</v>
      </c>
      <c r="O43">
        <v>2205</v>
      </c>
    </row>
    <row r="44" spans="1:15" x14ac:dyDescent="0.25">
      <c r="A44" s="5">
        <v>70020</v>
      </c>
      <c r="B44">
        <v>2205</v>
      </c>
      <c r="F44">
        <v>999011</v>
      </c>
      <c r="G44" t="str">
        <f>VLOOKUP(F44,'товары и проч'!$A$2:$B$13,2)</f>
        <v>скрепки</v>
      </c>
      <c r="H44" t="str">
        <f>VLOOKUP(F44,'товары и проч'!$A$2:$D$13,4)</f>
        <v>Канцелярия</v>
      </c>
      <c r="I44">
        <v>1</v>
      </c>
      <c r="J44" s="1">
        <v>45699</v>
      </c>
      <c r="K44" s="6">
        <v>0.05</v>
      </c>
      <c r="L44">
        <f>VLOOKUP(F44,'товары и проч'!$A$2:$C$13,3)</f>
        <v>248</v>
      </c>
      <c r="M44" s="5">
        <v>70020</v>
      </c>
      <c r="N44">
        <f t="shared" si="0"/>
        <v>248</v>
      </c>
      <c r="O44">
        <v>2205</v>
      </c>
    </row>
    <row r="45" spans="1:15" x14ac:dyDescent="0.25">
      <c r="A45" s="5">
        <v>70020</v>
      </c>
      <c r="B45">
        <v>2205</v>
      </c>
      <c r="F45">
        <v>999001</v>
      </c>
      <c r="G45" t="str">
        <f>VLOOKUP(F45,'товары и проч'!$A$2:$B$13,2)</f>
        <v>картон а4</v>
      </c>
      <c r="H45" t="str">
        <f>VLOOKUP(F45,'товары и проч'!$A$2:$D$13,4)</f>
        <v>Бумага</v>
      </c>
      <c r="I45">
        <v>1</v>
      </c>
      <c r="J45" s="1">
        <v>45699</v>
      </c>
      <c r="K45" s="6">
        <v>0.05</v>
      </c>
      <c r="L45">
        <f>VLOOKUP(F45,'товары и проч'!$A$2:$C$13,3)</f>
        <v>178</v>
      </c>
      <c r="M45" s="5">
        <v>70020</v>
      </c>
      <c r="N45">
        <f t="shared" si="0"/>
        <v>178</v>
      </c>
      <c r="O45">
        <v>2205</v>
      </c>
    </row>
    <row r="46" spans="1:15" x14ac:dyDescent="0.25">
      <c r="A46" s="5">
        <v>70020</v>
      </c>
      <c r="B46">
        <v>2205</v>
      </c>
      <c r="F46">
        <v>999001</v>
      </c>
      <c r="G46" t="str">
        <f>VLOOKUP(F46,'товары и проч'!$A$2:$B$13,2)</f>
        <v>картон а4</v>
      </c>
      <c r="H46" t="str">
        <f>VLOOKUP(F46,'товары и проч'!$A$2:$D$13,4)</f>
        <v>Бумага</v>
      </c>
      <c r="I46">
        <v>2</v>
      </c>
      <c r="J46" s="1">
        <v>45699</v>
      </c>
      <c r="K46" s="6">
        <v>0.05</v>
      </c>
      <c r="L46">
        <f>VLOOKUP(F46,'товары и проч'!$A$2:$C$13,3)</f>
        <v>178</v>
      </c>
      <c r="M46" s="5">
        <v>70020</v>
      </c>
      <c r="N46">
        <f t="shared" si="0"/>
        <v>356</v>
      </c>
      <c r="O46">
        <v>2205</v>
      </c>
    </row>
    <row r="47" spans="1:15" x14ac:dyDescent="0.25">
      <c r="A47" s="5">
        <v>20021</v>
      </c>
      <c r="B47">
        <v>2212</v>
      </c>
      <c r="F47">
        <v>999002</v>
      </c>
      <c r="G47" t="str">
        <f>VLOOKUP(F47,'товары и проч'!$A$2:$B$13,2)</f>
        <v>ручка</v>
      </c>
      <c r="H47" t="str">
        <f>VLOOKUP(F47,'товары и проч'!$A$2:$D$13,4)</f>
        <v>Канцелярия</v>
      </c>
      <c r="I47">
        <v>2</v>
      </c>
      <c r="J47" s="1">
        <v>45699</v>
      </c>
      <c r="K47" s="6">
        <v>0.1</v>
      </c>
      <c r="L47">
        <f>VLOOKUP(F47,'товары и проч'!$A$2:$C$13,3)</f>
        <v>163</v>
      </c>
      <c r="M47" s="5">
        <v>20021</v>
      </c>
      <c r="N47">
        <f t="shared" si="0"/>
        <v>326</v>
      </c>
      <c r="O47">
        <v>2212</v>
      </c>
    </row>
    <row r="48" spans="1:15" x14ac:dyDescent="0.25">
      <c r="A48" s="5">
        <v>70021</v>
      </c>
      <c r="B48">
        <v>2212</v>
      </c>
      <c r="F48">
        <v>999003</v>
      </c>
      <c r="G48" t="str">
        <f>VLOOKUP(F48,'товары и проч'!$A$2:$B$13,2)</f>
        <v>блокнот</v>
      </c>
      <c r="H48" t="str">
        <f>VLOOKUP(F48,'товары и проч'!$A$2:$D$13,4)</f>
        <v>Бумага</v>
      </c>
      <c r="I48">
        <v>1</v>
      </c>
      <c r="J48" s="1">
        <v>45699</v>
      </c>
      <c r="K48" s="6">
        <v>0.1</v>
      </c>
      <c r="L48">
        <f>VLOOKUP(F48,'товары и проч'!$A$2:$C$13,3)</f>
        <v>186</v>
      </c>
      <c r="M48" s="5">
        <v>70021</v>
      </c>
      <c r="N48">
        <f t="shared" si="0"/>
        <v>186</v>
      </c>
      <c r="O48">
        <v>2212</v>
      </c>
    </row>
    <row r="49" spans="1:15" x14ac:dyDescent="0.25">
      <c r="A49" s="5">
        <v>70021</v>
      </c>
      <c r="B49">
        <v>2212</v>
      </c>
      <c r="F49">
        <v>999004</v>
      </c>
      <c r="G49" t="str">
        <f>VLOOKUP(F49,'товары и проч'!$A$2:$B$13,2)</f>
        <v>тетрадь а4</v>
      </c>
      <c r="H49" t="str">
        <f>VLOOKUP(F49,'товары и проч'!$A$2:$D$13,4)</f>
        <v>Бумага</v>
      </c>
      <c r="I49">
        <v>6</v>
      </c>
      <c r="J49" s="1">
        <v>45699</v>
      </c>
      <c r="K49" s="6">
        <v>0.1</v>
      </c>
      <c r="L49">
        <f>VLOOKUP(F49,'товары и проч'!$A$2:$C$13,3)</f>
        <v>211</v>
      </c>
      <c r="M49" s="5">
        <v>70021</v>
      </c>
      <c r="N49">
        <f t="shared" si="0"/>
        <v>1266</v>
      </c>
      <c r="O49">
        <v>2212</v>
      </c>
    </row>
    <row r="50" spans="1:15" x14ac:dyDescent="0.25">
      <c r="A50" s="5">
        <v>70021</v>
      </c>
      <c r="B50">
        <v>2212</v>
      </c>
      <c r="F50">
        <v>999005</v>
      </c>
      <c r="G50" t="str">
        <f>VLOOKUP(F50,'товары и проч'!$A$2:$B$13,2)</f>
        <v>тетрадь а5</v>
      </c>
      <c r="H50" t="str">
        <f>VLOOKUP(F50,'товары и проч'!$A$2:$D$13,4)</f>
        <v>Бумага</v>
      </c>
      <c r="I50">
        <v>9</v>
      </c>
      <c r="J50" s="1">
        <v>45699</v>
      </c>
      <c r="K50" s="6">
        <v>0.1</v>
      </c>
      <c r="L50">
        <f>VLOOKUP(F50,'товары и проч'!$A$2:$C$13,3)</f>
        <v>148</v>
      </c>
      <c r="M50" s="5">
        <v>70021</v>
      </c>
      <c r="N50">
        <f t="shared" si="0"/>
        <v>1332</v>
      </c>
      <c r="O50">
        <v>2212</v>
      </c>
    </row>
    <row r="51" spans="1:15" x14ac:dyDescent="0.25">
      <c r="A51" s="5">
        <v>70021</v>
      </c>
      <c r="B51">
        <v>2212</v>
      </c>
      <c r="F51">
        <v>999006</v>
      </c>
      <c r="G51" t="str">
        <f>VLOOKUP(F51,'товары и проч'!$A$2:$B$13,2)</f>
        <v>ластик</v>
      </c>
      <c r="H51" t="str">
        <f>VLOOKUP(F51,'товары и проч'!$A$2:$D$13,4)</f>
        <v>Канцелярия</v>
      </c>
      <c r="I51">
        <v>8</v>
      </c>
      <c r="J51" s="1">
        <v>45699</v>
      </c>
      <c r="K51" s="6">
        <v>0.1</v>
      </c>
      <c r="L51">
        <f>VLOOKUP(F51,'товары и проч'!$A$2:$C$13,3)</f>
        <v>120</v>
      </c>
      <c r="M51" s="5">
        <v>70021</v>
      </c>
      <c r="N51">
        <f t="shared" si="0"/>
        <v>960</v>
      </c>
      <c r="O51">
        <v>2212</v>
      </c>
    </row>
    <row r="52" spans="1:15" x14ac:dyDescent="0.25">
      <c r="A52" s="5">
        <v>70022</v>
      </c>
      <c r="B52">
        <v>2213</v>
      </c>
      <c r="F52">
        <v>999007</v>
      </c>
      <c r="G52" t="str">
        <f>VLOOKUP(F52,'товары и проч'!$A$2:$B$13,2)</f>
        <v>точилка</v>
      </c>
      <c r="H52" t="str">
        <f>VLOOKUP(F52,'товары и проч'!$A$2:$D$13,4)</f>
        <v>Канцелярия</v>
      </c>
      <c r="I52">
        <v>7</v>
      </c>
      <c r="J52" s="1">
        <v>45700</v>
      </c>
      <c r="K52" s="6">
        <v>0.1</v>
      </c>
      <c r="L52">
        <f>VLOOKUP(F52,'товары и проч'!$A$2:$C$13,3)</f>
        <v>214</v>
      </c>
      <c r="M52" s="5">
        <v>70022</v>
      </c>
      <c r="N52">
        <f t="shared" si="0"/>
        <v>1498</v>
      </c>
      <c r="O52">
        <v>2213</v>
      </c>
    </row>
    <row r="53" spans="1:15" x14ac:dyDescent="0.25">
      <c r="A53" s="5">
        <v>70023</v>
      </c>
      <c r="B53">
        <v>2213</v>
      </c>
      <c r="F53">
        <v>999009</v>
      </c>
      <c r="G53" t="str">
        <f>VLOOKUP(F53,'товары и проч'!$A$2:$B$13,2)</f>
        <v>клей</v>
      </c>
      <c r="H53" t="str">
        <f>VLOOKUP(F53,'товары и проч'!$A$2:$D$13,4)</f>
        <v>Канцелярия</v>
      </c>
      <c r="I53">
        <v>10</v>
      </c>
      <c r="J53" s="1">
        <v>45700</v>
      </c>
      <c r="K53" s="6">
        <v>0.1</v>
      </c>
      <c r="L53">
        <f>VLOOKUP(F53,'товары и проч'!$A$2:$C$13,3)</f>
        <v>133</v>
      </c>
      <c r="M53" s="5">
        <v>70023</v>
      </c>
      <c r="N53">
        <f t="shared" si="0"/>
        <v>1330</v>
      </c>
      <c r="O53">
        <v>2213</v>
      </c>
    </row>
    <row r="54" spans="1:15" x14ac:dyDescent="0.25">
      <c r="A54" s="5">
        <v>70024</v>
      </c>
      <c r="B54">
        <v>2215</v>
      </c>
      <c r="F54">
        <v>999007</v>
      </c>
      <c r="G54" t="str">
        <f>VLOOKUP(F54,'товары и проч'!$A$2:$B$13,2)</f>
        <v>точилка</v>
      </c>
      <c r="H54" t="str">
        <f>VLOOKUP(F54,'товары и проч'!$A$2:$D$13,4)</f>
        <v>Канцелярия</v>
      </c>
      <c r="I54">
        <v>20</v>
      </c>
      <c r="J54" s="1">
        <v>45700</v>
      </c>
      <c r="K54" s="6">
        <v>0.1</v>
      </c>
      <c r="L54">
        <f>VLOOKUP(F54,'товары и проч'!$A$2:$C$13,3)</f>
        <v>214</v>
      </c>
      <c r="M54" s="5">
        <v>70024</v>
      </c>
      <c r="N54">
        <f t="shared" si="0"/>
        <v>4280</v>
      </c>
      <c r="O54">
        <v>2215</v>
      </c>
    </row>
    <row r="55" spans="1:15" x14ac:dyDescent="0.25">
      <c r="A55" s="5">
        <v>70025</v>
      </c>
      <c r="B55">
        <v>2216</v>
      </c>
      <c r="F55">
        <v>999008</v>
      </c>
      <c r="G55" t="str">
        <f>VLOOKUP(F55,'товары и проч'!$A$2:$B$13,2)</f>
        <v>карандаш</v>
      </c>
      <c r="H55" t="str">
        <f>VLOOKUP(F55,'товары и проч'!$A$2:$D$13,4)</f>
        <v>Канцелярия</v>
      </c>
      <c r="I55">
        <v>15</v>
      </c>
      <c r="J55" s="1">
        <v>45700</v>
      </c>
      <c r="K55" s="6">
        <v>0.1</v>
      </c>
      <c r="L55">
        <f>VLOOKUP(F55,'товары и проч'!$A$2:$C$13,3)</f>
        <v>134</v>
      </c>
      <c r="M55" s="5">
        <v>70025</v>
      </c>
      <c r="N55">
        <f t="shared" si="0"/>
        <v>2010</v>
      </c>
      <c r="O55">
        <v>2214</v>
      </c>
    </row>
    <row r="56" spans="1:15" x14ac:dyDescent="0.25">
      <c r="A56" s="5">
        <v>70025</v>
      </c>
      <c r="B56">
        <v>2216</v>
      </c>
      <c r="F56">
        <v>999012</v>
      </c>
      <c r="G56" t="str">
        <f>VLOOKUP(F56,'товары и проч'!$A$2:$B$13,2)</f>
        <v>степлер</v>
      </c>
      <c r="H56" t="str">
        <f>VLOOKUP(F56,'товары и проч'!$A$2:$D$13,4)</f>
        <v>Канцелярия</v>
      </c>
      <c r="I56">
        <v>6</v>
      </c>
      <c r="J56" s="1">
        <v>45700</v>
      </c>
      <c r="K56" s="6">
        <v>0.1</v>
      </c>
      <c r="L56">
        <f>VLOOKUP(F56,'товары и проч'!$A$2:$C$13,3)</f>
        <v>221</v>
      </c>
      <c r="M56" s="5">
        <v>70025</v>
      </c>
      <c r="N56">
        <f t="shared" si="0"/>
        <v>1326</v>
      </c>
      <c r="O56">
        <v>2214</v>
      </c>
    </row>
    <row r="57" spans="1:15" x14ac:dyDescent="0.25">
      <c r="A57" s="5">
        <v>70026</v>
      </c>
      <c r="B57">
        <v>2201</v>
      </c>
      <c r="F57">
        <v>999007</v>
      </c>
      <c r="G57" t="str">
        <f>VLOOKUP(F57,'товары и проч'!$A$2:$B$13,2)</f>
        <v>точилка</v>
      </c>
      <c r="H57" t="str">
        <f>VLOOKUP(F57,'товары и проч'!$A$2:$D$13,4)</f>
        <v>Канцелярия</v>
      </c>
      <c r="I57">
        <v>28</v>
      </c>
      <c r="J57" s="1">
        <v>45701</v>
      </c>
      <c r="K57" s="6">
        <v>0.1</v>
      </c>
      <c r="L57">
        <f>VLOOKUP(F57,'товары и проч'!$A$2:$C$13,3)</f>
        <v>214</v>
      </c>
      <c r="M57" s="5">
        <v>70026</v>
      </c>
      <c r="N57">
        <f t="shared" si="0"/>
        <v>5992</v>
      </c>
      <c r="O57">
        <v>2201</v>
      </c>
    </row>
    <row r="58" spans="1:15" x14ac:dyDescent="0.25">
      <c r="J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1FE-B20E-4907-8A49-7EA9ECD0AD30}">
  <dimension ref="A1:B57"/>
  <sheetViews>
    <sheetView topLeftCell="A21" workbookViewId="0">
      <selection activeCell="E27" sqref="E27"/>
    </sheetView>
  </sheetViews>
  <sheetFormatPr defaultRowHeight="15" x14ac:dyDescent="0.25"/>
  <cols>
    <col min="1" max="1" width="26.28515625" customWidth="1"/>
    <col min="2" max="2" width="26" customWidth="1"/>
  </cols>
  <sheetData>
    <row r="1" spans="1:2" ht="13.5" customHeight="1" x14ac:dyDescent="0.25">
      <c r="A1" s="2" t="s">
        <v>27</v>
      </c>
      <c r="B1" s="2" t="s">
        <v>28</v>
      </c>
    </row>
    <row r="2" spans="1:2" ht="13.5" customHeight="1" x14ac:dyDescent="0.25">
      <c r="A2" s="3">
        <v>70001</v>
      </c>
      <c r="B2" s="3" t="s">
        <v>29</v>
      </c>
    </row>
    <row r="3" spans="1:2" ht="13.5" customHeight="1" x14ac:dyDescent="0.25">
      <c r="A3" s="3">
        <v>70002</v>
      </c>
      <c r="B3" s="3" t="s">
        <v>29</v>
      </c>
    </row>
    <row r="4" spans="1:2" ht="13.5" customHeight="1" x14ac:dyDescent="0.25">
      <c r="A4" s="3">
        <v>70003</v>
      </c>
      <c r="B4" s="3" t="s">
        <v>29</v>
      </c>
    </row>
    <row r="5" spans="1:2" ht="13.5" customHeight="1" x14ac:dyDescent="0.25">
      <c r="A5" s="3">
        <v>70004</v>
      </c>
      <c r="B5" s="3" t="s">
        <v>29</v>
      </c>
    </row>
    <row r="6" spans="1:2" ht="13.5" customHeight="1" x14ac:dyDescent="0.25">
      <c r="A6" s="3">
        <v>70005</v>
      </c>
      <c r="B6" s="3" t="s">
        <v>29</v>
      </c>
    </row>
    <row r="7" spans="1:2" ht="13.5" customHeight="1" x14ac:dyDescent="0.25">
      <c r="A7" s="3">
        <v>70006</v>
      </c>
      <c r="B7" s="3" t="s">
        <v>29</v>
      </c>
    </row>
    <row r="8" spans="1:2" ht="13.5" customHeight="1" x14ac:dyDescent="0.25">
      <c r="A8" s="3">
        <v>70007</v>
      </c>
      <c r="B8" s="3" t="s">
        <v>29</v>
      </c>
    </row>
    <row r="9" spans="1:2" ht="13.5" customHeight="1" x14ac:dyDescent="0.25">
      <c r="A9" s="3">
        <v>70008</v>
      </c>
      <c r="B9" s="3" t="s">
        <v>29</v>
      </c>
    </row>
    <row r="10" spans="1:2" ht="13.5" customHeight="1" x14ac:dyDescent="0.25">
      <c r="A10" s="3">
        <v>70009</v>
      </c>
      <c r="B10" s="3" t="s">
        <v>29</v>
      </c>
    </row>
    <row r="11" spans="1:2" ht="13.5" customHeight="1" x14ac:dyDescent="0.25">
      <c r="A11" s="3">
        <v>70010</v>
      </c>
      <c r="B11" s="3" t="s">
        <v>30</v>
      </c>
    </row>
    <row r="12" spans="1:2" ht="13.5" customHeight="1" x14ac:dyDescent="0.25">
      <c r="A12" s="3">
        <v>70011</v>
      </c>
      <c r="B12" s="3" t="s">
        <v>30</v>
      </c>
    </row>
    <row r="13" spans="1:2" ht="13.5" customHeight="1" x14ac:dyDescent="0.25">
      <c r="A13" s="3">
        <v>70012</v>
      </c>
      <c r="B13" s="3" t="s">
        <v>31</v>
      </c>
    </row>
    <row r="14" spans="1:2" ht="13.5" customHeight="1" x14ac:dyDescent="0.25">
      <c r="A14" s="3">
        <v>70013</v>
      </c>
      <c r="B14" s="3" t="s">
        <v>32</v>
      </c>
    </row>
    <row r="15" spans="1:2" ht="13.5" customHeight="1" x14ac:dyDescent="0.25">
      <c r="A15" s="3">
        <v>70014</v>
      </c>
      <c r="B15" s="3" t="s">
        <v>33</v>
      </c>
    </row>
    <row r="16" spans="1:2" ht="13.5" customHeight="1" x14ac:dyDescent="0.25">
      <c r="A16" s="3">
        <v>70015</v>
      </c>
      <c r="B16" s="3" t="s">
        <v>34</v>
      </c>
    </row>
    <row r="17" spans="1:2" ht="13.5" customHeight="1" x14ac:dyDescent="0.25">
      <c r="A17" s="3">
        <v>70016</v>
      </c>
      <c r="B17" s="3" t="s">
        <v>35</v>
      </c>
    </row>
    <row r="18" spans="1:2" ht="13.5" customHeight="1" x14ac:dyDescent="0.25">
      <c r="A18" s="3">
        <v>70017</v>
      </c>
      <c r="B18" s="3" t="s">
        <v>36</v>
      </c>
    </row>
    <row r="19" spans="1:2" ht="13.5" customHeight="1" x14ac:dyDescent="0.25">
      <c r="A19" s="3">
        <v>70018</v>
      </c>
      <c r="B19" s="3" t="s">
        <v>37</v>
      </c>
    </row>
    <row r="20" spans="1:2" ht="13.5" customHeight="1" x14ac:dyDescent="0.25">
      <c r="A20" s="3">
        <v>70019</v>
      </c>
      <c r="B20" s="3" t="s">
        <v>38</v>
      </c>
    </row>
    <row r="21" spans="1:2" ht="13.5" customHeight="1" x14ac:dyDescent="0.25">
      <c r="A21" s="3">
        <v>70020</v>
      </c>
      <c r="B21" s="3" t="s">
        <v>39</v>
      </c>
    </row>
    <row r="22" spans="1:2" ht="13.5" customHeight="1" x14ac:dyDescent="0.25">
      <c r="A22" s="3">
        <v>20021</v>
      </c>
      <c r="B22" s="3" t="s">
        <v>39</v>
      </c>
    </row>
    <row r="23" spans="1:2" ht="13.5" customHeight="1" x14ac:dyDescent="0.25">
      <c r="A23" s="3">
        <v>70021</v>
      </c>
      <c r="B23" s="3" t="s">
        <v>39</v>
      </c>
    </row>
    <row r="24" spans="1:2" ht="13.5" customHeight="1" x14ac:dyDescent="0.25">
      <c r="A24" s="3">
        <v>70022</v>
      </c>
      <c r="B24" s="3" t="s">
        <v>40</v>
      </c>
    </row>
    <row r="25" spans="1:2" ht="13.5" customHeight="1" x14ac:dyDescent="0.25">
      <c r="A25" s="3">
        <v>70023</v>
      </c>
      <c r="B25" s="3" t="s">
        <v>40</v>
      </c>
    </row>
    <row r="26" spans="1:2" ht="13.5" customHeight="1" x14ac:dyDescent="0.25">
      <c r="A26" s="3">
        <v>70024</v>
      </c>
      <c r="B26" s="3" t="s">
        <v>40</v>
      </c>
    </row>
    <row r="27" spans="1:2" ht="13.5" customHeight="1" x14ac:dyDescent="0.25">
      <c r="A27" s="3">
        <v>70025</v>
      </c>
      <c r="B27" s="3" t="s">
        <v>40</v>
      </c>
    </row>
    <row r="28" spans="1:2" ht="13.5" customHeight="1" x14ac:dyDescent="0.25">
      <c r="A28" s="3">
        <v>70026</v>
      </c>
      <c r="B28" s="3" t="s">
        <v>41</v>
      </c>
    </row>
    <row r="29" spans="1:2" ht="13.5" customHeight="1" x14ac:dyDescent="0.25">
      <c r="A29" s="3">
        <v>70026</v>
      </c>
      <c r="B29" s="3" t="s">
        <v>42</v>
      </c>
    </row>
    <row r="30" spans="1:2" ht="13.5" customHeight="1" x14ac:dyDescent="0.25">
      <c r="A30" s="1"/>
    </row>
    <row r="31" spans="1:2" ht="13.5" customHeight="1" x14ac:dyDescent="0.25">
      <c r="A31" s="1"/>
    </row>
    <row r="32" spans="1:2" ht="13.5" customHeight="1" x14ac:dyDescent="0.25">
      <c r="A32" s="1"/>
    </row>
    <row r="33" spans="1:1" ht="13.5" customHeight="1" x14ac:dyDescent="0.25">
      <c r="A33" s="1"/>
    </row>
    <row r="34" spans="1:1" ht="13.5" customHeight="1" x14ac:dyDescent="0.25">
      <c r="A34" s="1"/>
    </row>
    <row r="35" spans="1:1" ht="13.5" customHeight="1" x14ac:dyDescent="0.25">
      <c r="A35" s="1"/>
    </row>
    <row r="36" spans="1:1" ht="13.5" customHeight="1" x14ac:dyDescent="0.25">
      <c r="A36" s="1"/>
    </row>
    <row r="37" spans="1:1" ht="13.5" customHeight="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721E-9D40-4789-BBAF-5EEE988541D8}">
  <dimension ref="A1:B14"/>
  <sheetViews>
    <sheetView workbookViewId="0">
      <selection sqref="A1:A14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13</v>
      </c>
      <c r="B1" s="1">
        <v>36557</v>
      </c>
    </row>
    <row r="2" spans="1:2" x14ac:dyDescent="0.25">
      <c r="A2" t="s">
        <v>14</v>
      </c>
      <c r="B2" s="1">
        <v>36587</v>
      </c>
    </row>
    <row r="3" spans="1:2" x14ac:dyDescent="0.25">
      <c r="A3" t="s">
        <v>15</v>
      </c>
      <c r="B3" s="1">
        <v>36617</v>
      </c>
    </row>
    <row r="4" spans="1:2" x14ac:dyDescent="0.25">
      <c r="A4" t="s">
        <v>16</v>
      </c>
      <c r="B4" s="1">
        <v>36647</v>
      </c>
    </row>
    <row r="5" spans="1:2" x14ac:dyDescent="0.25">
      <c r="A5" t="s">
        <v>17</v>
      </c>
      <c r="B5" s="1">
        <v>36677</v>
      </c>
    </row>
    <row r="6" spans="1:2" x14ac:dyDescent="0.25">
      <c r="A6" t="s">
        <v>18</v>
      </c>
      <c r="B6" s="1">
        <v>36707</v>
      </c>
    </row>
    <row r="7" spans="1:2" x14ac:dyDescent="0.25">
      <c r="A7" t="s">
        <v>19</v>
      </c>
      <c r="B7" s="1">
        <v>36737</v>
      </c>
    </row>
    <row r="8" spans="1:2" x14ac:dyDescent="0.25">
      <c r="A8" t="s">
        <v>20</v>
      </c>
      <c r="B8" s="1">
        <v>36767</v>
      </c>
    </row>
    <row r="9" spans="1:2" x14ac:dyDescent="0.25">
      <c r="A9" t="s">
        <v>21</v>
      </c>
      <c r="B9" s="1">
        <v>36797</v>
      </c>
    </row>
    <row r="10" spans="1:2" x14ac:dyDescent="0.25">
      <c r="A10" t="s">
        <v>22</v>
      </c>
      <c r="B10" s="1">
        <v>36827</v>
      </c>
    </row>
    <row r="11" spans="1:2" x14ac:dyDescent="0.25">
      <c r="A11" t="s">
        <v>23</v>
      </c>
      <c r="B11" s="1">
        <v>36857</v>
      </c>
    </row>
    <row r="12" spans="1:2" x14ac:dyDescent="0.25">
      <c r="A12" t="s">
        <v>24</v>
      </c>
      <c r="B12" s="1">
        <v>36887</v>
      </c>
    </row>
    <row r="13" spans="1:2" x14ac:dyDescent="0.25">
      <c r="A13" t="s">
        <v>25</v>
      </c>
      <c r="B13" s="1">
        <v>36917</v>
      </c>
    </row>
    <row r="14" spans="1:2" x14ac:dyDescent="0.25">
      <c r="A14" t="s">
        <v>26</v>
      </c>
      <c r="B14" s="1">
        <v>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товары и проч</vt:lpstr>
      <vt:lpstr>заказы_расширенно</vt:lpstr>
      <vt:lpstr>orders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2025-02-27T10:49:41Z</dcterms:created>
  <dcterms:modified xsi:type="dcterms:W3CDTF">2025-02-28T12:50:47Z</dcterms:modified>
</cp:coreProperties>
</file>