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астон\"/>
    </mc:Choice>
  </mc:AlternateContent>
  <xr:revisionPtr revIDLastSave="0" documentId="8_{94ED8E30-FAA8-4CD4-8D85-2886019C5F15}" xr6:coauthVersionLast="47" xr6:coauthVersionMax="47" xr10:uidLastSave="{00000000-0000-0000-0000-000000000000}"/>
  <bookViews>
    <workbookView xWindow="1665" yWindow="1185" windowWidth="11190" windowHeight="11445" firstSheet="7" activeTab="7" xr2:uid="{00000000-000D-0000-FFFF-FFFF00000000}"/>
  </bookViews>
  <sheets>
    <sheet name="x2" sheetId="1" r:id="rId1"/>
    <sheet name="уник" sheetId="2" r:id="rId2"/>
    <sheet name="сорт" sheetId="3" r:id="rId3"/>
    <sheet name="оба" sheetId="4" r:id="rId4"/>
    <sheet name="фильтр" sheetId="5" r:id="rId5"/>
    <sheet name="послед" sheetId="8" r:id="rId6"/>
    <sheet name="массивы и LAMBDA" sheetId="9" r:id="rId7"/>
    <sheet name="лин алгебра" sheetId="10" r:id="rId8"/>
    <sheet name="динамика" sheetId="7" r:id="rId9"/>
    <sheet name="The Power Of Dynamic Array Func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" l="1" a="1"/>
  <c r="H2" i="7"/>
  <c r="O22" i="7" a="1"/>
  <c r="O22" i="7"/>
  <c r="A3" i="10" a="1"/>
  <c r="A3" i="10"/>
  <c r="A1" i="10" a="1"/>
  <c r="A1" i="10"/>
  <c r="C21" i="10" a="1"/>
  <c r="C21" i="10"/>
  <c r="F14" i="9" a="1"/>
  <c r="F14" i="9"/>
  <c r="G12" i="8" a="1"/>
  <c r="G12" i="8"/>
  <c r="A1" i="8" a="1"/>
  <c r="A1" i="8"/>
  <c r="B12" i="8" a="1"/>
  <c r="B12" i="8"/>
  <c r="F5" i="8" a="1"/>
  <c r="F5" i="8"/>
  <c r="G4" i="5" a="1"/>
  <c r="G4" i="5"/>
  <c r="B1" i="3" a="1"/>
  <c r="B1" i="3"/>
  <c r="E1" i="1" a="1"/>
  <c r="E1" i="1" s="1"/>
  <c r="B1" i="1" a="1"/>
  <c r="B1" i="1"/>
  <c r="D2" i="1"/>
  <c r="D3" i="1"/>
  <c r="D4" i="1"/>
  <c r="D5" i="1"/>
  <c r="D6" i="1"/>
  <c r="D7" i="1"/>
  <c r="D1" i="1"/>
  <c r="C7" i="1"/>
  <c r="C2" i="1"/>
  <c r="C3" i="1"/>
  <c r="C4" i="1"/>
  <c r="C5" i="1"/>
  <c r="C6" i="1"/>
  <c r="C1" i="1"/>
  <c r="A7" i="1"/>
  <c r="F10" i="9" a="1"/>
  <c r="F10" i="9"/>
  <c r="F5" i="7"/>
  <c r="H22" i="7" a="1"/>
  <c r="H22" i="7"/>
  <c r="A15" i="9" a="1"/>
  <c r="A15" i="9"/>
  <c r="A10" i="9" a="1"/>
  <c r="A10" i="9"/>
  <c r="N3" i="10" a="1"/>
  <c r="N3" i="10"/>
  <c r="G2" i="7" a="1"/>
  <c r="G2" i="7"/>
  <c r="H1" i="7" a="1"/>
  <c r="H1" i="7"/>
  <c r="H10" i="7" s="1" a="1"/>
  <c r="H10" i="7" s="1"/>
  <c r="C1" i="2" a="1"/>
  <c r="C1" i="2"/>
  <c r="C17" i="10" a="1"/>
  <c r="C17" i="10"/>
  <c r="C13" i="10" a="1"/>
  <c r="C13" i="10"/>
  <c r="C8" i="10" a="1"/>
  <c r="C8" i="10"/>
  <c r="A8" i="10"/>
  <c r="A9" i="10" a="1"/>
  <c r="A9" i="10"/>
  <c r="G2" i="10"/>
  <c r="H1" i="10" a="1"/>
  <c r="H1" i="10"/>
  <c r="G1" i="10"/>
  <c r="C3" i="10" a="1"/>
  <c r="C3" i="10"/>
  <c r="I13" i="10" s="1" a="1"/>
  <c r="I13" i="10" s="1"/>
  <c r="I18" i="10" s="1" a="1"/>
  <c r="I18" i="10" s="1"/>
  <c r="F4" i="7"/>
  <c r="F3" i="7"/>
  <c r="Q2" i="7" a="1"/>
  <c r="Q2" i="7" s="1"/>
  <c r="R1" i="7" a="1"/>
  <c r="A1" i="9" a="1"/>
  <c r="A1" i="9" s="1"/>
  <c r="D4" i="5" a="1"/>
  <c r="D4" i="5"/>
  <c r="D1" i="5" a="1"/>
  <c r="D1" i="5"/>
  <c r="C1" i="5" a="1"/>
  <c r="C1" i="5"/>
  <c r="B1" i="4" a="1"/>
  <c r="B1" i="4"/>
  <c r="B1" i="2" a="1"/>
  <c r="B1" i="2"/>
  <c r="S2" i="7" l="1" a="1"/>
  <c r="S2" i="7" s="1"/>
  <c r="T2" i="7" a="1"/>
  <c r="T2" i="7" s="1"/>
  <c r="U2" i="7" a="1"/>
  <c r="U2" i="7" s="1"/>
  <c r="V2" i="7" a="1"/>
  <c r="V2" i="7" s="1"/>
  <c r="R3" i="7" a="1"/>
  <c r="R3" i="7" s="1"/>
  <c r="S3" i="7" a="1"/>
  <c r="S3" i="7" s="1"/>
  <c r="T3" i="7" a="1"/>
  <c r="T3" i="7" s="1"/>
  <c r="U3" i="7" a="1"/>
  <c r="U3" i="7" s="1"/>
  <c r="V3" i="7" a="1"/>
  <c r="V3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R5" i="7" a="1"/>
  <c r="R5" i="7" s="1"/>
  <c r="S5" i="7" a="1"/>
  <c r="S5" i="7" s="1"/>
  <c r="T5" i="7" a="1"/>
  <c r="T5" i="7" s="1"/>
  <c r="U5" i="7" a="1"/>
  <c r="U5" i="7" s="1"/>
  <c r="V5" i="7" a="1"/>
  <c r="V5" i="7" s="1"/>
  <c r="R6" i="7" a="1"/>
  <c r="R6" i="7" s="1"/>
  <c r="S6" i="7" a="1"/>
  <c r="S6" i="7" s="1"/>
  <c r="T6" i="7" a="1"/>
  <c r="T6" i="7" s="1"/>
  <c r="U6" i="7" a="1"/>
  <c r="U6" i="7" s="1"/>
  <c r="V6" i="7" a="1"/>
  <c r="V6" i="7" s="1"/>
  <c r="F6" i="7"/>
  <c r="N2" i="7" a="1"/>
  <c r="N2" i="7" s="1"/>
  <c r="I8" i="10" a="1"/>
  <c r="I8" i="10" s="1"/>
  <c r="R1" i="7"/>
  <c r="I24" i="10" l="1" a="1"/>
  <c r="I24" i="10" s="1"/>
  <c r="O18" i="10" a="1"/>
  <c r="O18" i="10" s="1"/>
  <c r="O13" i="10" a="1"/>
  <c r="O13" i="10" s="1"/>
  <c r="I29" i="10" a="1"/>
  <c r="I29" i="10" s="1"/>
  <c r="O24" i="10" a="1"/>
  <c r="O24" i="10" s="1"/>
  <c r="R2" i="7" a="1"/>
  <c r="R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441B9-F01D-46FD-B1A3-076061B76CBD}" keepAlive="1" name="Запрос — public bank_companies" description="Соединение с запросом &quot;public bank_companies&quot; в книге." type="5" refreshedVersion="8" background="1" saveData="1">
    <dbPr connection="Provider=Microsoft.Mashup.OleDb.1;Data Source=$Workbook$;Location=&quot;public bank_companies&quot;;Extended Properties=&quot;&quot;" command="SELECT * FROM [public bank_compan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<sst xmlns="http://schemas.openxmlformats.org/spreadsheetml/2006/main" count="269" uniqueCount="161">
  <si>
    <t>Apple</t>
  </si>
  <si>
    <t>Banana</t>
  </si>
  <si>
    <t>Cherry</t>
  </si>
  <si>
    <t>Peach</t>
  </si>
  <si>
    <t>A</t>
  </si>
  <si>
    <t>B</t>
  </si>
  <si>
    <t>C</t>
  </si>
  <si>
    <t>Сидоров</t>
  </si>
  <si>
    <t>Апельсины</t>
  </si>
  <si>
    <t>Петров</t>
  </si>
  <si>
    <t>Бананы</t>
  </si>
  <si>
    <t>Лимоны</t>
  </si>
  <si>
    <t>Яблоки</t>
  </si>
  <si>
    <t>Иванов</t>
  </si>
  <si>
    <t>Долгопупов</t>
  </si>
  <si>
    <t>Груши</t>
  </si>
  <si>
    <t>Прусикин</t>
  </si>
  <si>
    <t>С</t>
  </si>
  <si>
    <t>ПО</t>
  </si>
  <si>
    <t>СВОДКА</t>
  </si>
  <si>
    <t>фруктов</t>
  </si>
  <si>
    <t>имен</t>
  </si>
  <si>
    <t>a1</t>
  </si>
  <si>
    <t>e5</t>
  </si>
  <si>
    <t>a1#</t>
  </si>
  <si>
    <t>a3#</t>
  </si>
  <si>
    <t>a1#*a3#</t>
  </si>
  <si>
    <t>c3#</t>
  </si>
  <si>
    <t>a4</t>
  </si>
  <si>
    <t>c3#/100</t>
  </si>
  <si>
    <t>a3#*a1#</t>
  </si>
  <si>
    <t xml:space="preserve"> +</t>
  </si>
  <si>
    <t xml:space="preserve"> -</t>
  </si>
  <si>
    <t xml:space="preserve"> ^</t>
  </si>
  <si>
    <t xml:space="preserve"> *</t>
  </si>
  <si>
    <t>i8#+i13#</t>
  </si>
  <si>
    <t xml:space="preserve"> ТРАНСП(I13#)</t>
  </si>
  <si>
    <t xml:space="preserve"> I8#*I18#</t>
  </si>
  <si>
    <t xml:space="preserve"> I18#*I8#</t>
  </si>
  <si>
    <t xml:space="preserve"> МУМНОЖ(I8#;I18#)</t>
  </si>
  <si>
    <t xml:space="preserve"> МУМНОЖ(I18#;I8#)</t>
  </si>
  <si>
    <t xml:space="preserve"> A1#*C13#</t>
  </si>
  <si>
    <t xml:space="preserve"> A3#*C13#</t>
  </si>
  <si>
    <t xml:space="preserve"> A1#+A3#</t>
  </si>
  <si>
    <t>byrow</t>
  </si>
  <si>
    <t>bycol</t>
  </si>
  <si>
    <t xml:space="preserve"> MAKEARRAY(3;4;LAMBDA(row;col;1))</t>
  </si>
  <si>
    <t xml:space="preserve"> MAKEARRAY(3;4;LAMBDA(row;col;row+col))</t>
  </si>
  <si>
    <t>строк</t>
  </si>
  <si>
    <t>столбцов</t>
  </si>
  <si>
    <t>https://www.thespreadsheetguru.com/dynamic-array-function-list/</t>
  </si>
  <si>
    <t>Array Function</t>
  </si>
  <si>
    <t>Release Year</t>
  </si>
  <si>
    <t>Parameters</t>
  </si>
  <si>
    <t>Description</t>
  </si>
  <si>
    <t>FILTER</t>
  </si>
  <si>
    <t>array, include, [if_empty]</t>
  </si>
  <si>
    <t>Filters a range of data based on the criteria you specify</t>
  </si>
  <si>
    <t>LET</t>
  </si>
  <si>
    <t>name1, name_value1, calculation_or_name2, [name_value2], …</t>
  </si>
  <si>
    <t>Assigns names to calculation results and values</t>
  </si>
  <si>
    <t>RANDARRAY</t>
  </si>
  <si>
    <t>[rows], [columns], [min], [max], [integer]</t>
  </si>
  <si>
    <t>Returns an array of random numbers</t>
  </si>
  <si>
    <t>SEQUENCE</t>
  </si>
  <si>
    <t>rows, [columns], [start], [step]</t>
  </si>
  <si>
    <t>Generates a list of sequential numbers</t>
  </si>
  <si>
    <t>SORT</t>
  </si>
  <si>
    <t>array, [sort_index], [sort_order], [by_col]</t>
  </si>
  <si>
    <t>Sorts the contents of a range or array</t>
  </si>
  <si>
    <t>SORTBY</t>
  </si>
  <si>
    <t>array, by_array1, [sort_order1], ...</t>
  </si>
  <si>
    <t>Sorts the contents of a range or array based on the values in a corresponding range or array</t>
  </si>
  <si>
    <t>STOCKHISTORY</t>
  </si>
  <si>
    <t>stock, start_date, [end_date], [interval], [headers], [properties1], …</t>
  </si>
  <si>
    <t>Returns historical data about a financial instrument (stocks, FX rates, Crypto)</t>
  </si>
  <si>
    <t>UNIQUE</t>
  </si>
  <si>
    <t>array, [by_col], [occurs_once]</t>
  </si>
  <si>
    <t>Returns a list of unique values from a range or array</t>
  </si>
  <si>
    <t>XLOOKUP</t>
  </si>
  <si>
    <t>lookup_value, lookup_array, return_array, [if_not_found], [match_mode], [search_mode]</t>
  </si>
  <si>
    <t>Searches a range or an array, and returns an item corresponding to the first match it finds</t>
  </si>
  <si>
    <t>XMATCH</t>
  </si>
  <si>
    <t>lookup_value, lookup_array, [match_mode], [search_mode]</t>
  </si>
  <si>
    <t>Searches for a specified item in an array or range of cells, and then returns the item's relative position</t>
  </si>
  <si>
    <t>ARRAYTOTEXT</t>
  </si>
  <si>
    <t>array, [format]</t>
  </si>
  <si>
    <t>Converts an array to a text where each item is separated by a delimiter</t>
  </si>
  <si>
    <t>BYCOL</t>
  </si>
  <si>
    <t>array, [lambda]</t>
  </si>
  <si>
    <t>Applies a LAMBDA function to each column in an array and returns an array of the results</t>
  </si>
  <si>
    <t>BYROW</t>
  </si>
  <si>
    <t>Applies a LAMBDA function to each row in an array and returns an array of the results</t>
  </si>
  <si>
    <t>CHOOSECOLS</t>
  </si>
  <si>
    <t>array, col_num1, [col_num2], ...</t>
  </si>
  <si>
    <t>Returns an array with columns chosen from the source array</t>
  </si>
  <si>
    <t>CHOOSEROWS</t>
  </si>
  <si>
    <t>array, row_num1, [row_num2], ...</t>
  </si>
  <si>
    <t>Returns an array with rows chosen from the source array</t>
  </si>
  <si>
    <t>DROP</t>
  </si>
  <si>
    <t>array, rows, [columns]</t>
  </si>
  <si>
    <t>Removes a specified number of rows and/or columns from an array</t>
  </si>
  <si>
    <t>EXPAND</t>
  </si>
  <si>
    <t>array, rows, [columns], [pad_width]</t>
  </si>
  <si>
    <t>Expands an array to a specified size, filling new cells with a specified value or empty if not specified</t>
  </si>
  <si>
    <t>HSTACK</t>
  </si>
  <si>
    <t>array1, [array2], ...</t>
  </si>
  <si>
    <t>Combines multiple arrays horizontally into one array</t>
  </si>
  <si>
    <t>ISOMITTED</t>
  </si>
  <si>
    <t>value</t>
  </si>
  <si>
    <t>Returns TRUE if the value is an omitted argument in LAMBDA, otherwise FALSE</t>
  </si>
  <si>
    <t>LAMBDA</t>
  </si>
  <si>
    <t>parameter_or_calculation, …</t>
  </si>
  <si>
    <t>Defines a custom function</t>
  </si>
  <si>
    <t>MAKEARRAY</t>
  </si>
  <si>
    <t>rows, columns, lambda</t>
  </si>
  <si>
    <t>Creates an array by applying a LAMBDA function to each row and column index</t>
  </si>
  <si>
    <t>MAP</t>
  </si>
  <si>
    <t>array1, lambda_or_array2, …</t>
  </si>
  <si>
    <t>Applies a LAMBDA function to each element in one or more arrays and returns an array of the results</t>
  </si>
  <si>
    <t>REDUCE</t>
  </si>
  <si>
    <t>initial_value, array, lambda</t>
  </si>
  <si>
    <t>Reduces an array to a single value by applying a LAMBDA function to each element</t>
  </si>
  <si>
    <t>SCAN</t>
  </si>
  <si>
    <t>Scans an array and returns an array of intermediate calculation results</t>
  </si>
  <si>
    <t>TAKE</t>
  </si>
  <si>
    <t>Returns a specified number of rows and/or columns from an array</t>
  </si>
  <si>
    <t>TEXTAFTER</t>
  </si>
  <si>
    <t>text, delimiter, [instance_num], [match_mode], [match_end], [if_not_found]</t>
  </si>
  <si>
    <t>Returns the part of the text after a specific delimiter</t>
  </si>
  <si>
    <t>TEXTBEFORE</t>
  </si>
  <si>
    <t>Returns the part of the text before a specific delimiter</t>
  </si>
  <si>
    <t>TEXTSPLIT</t>
  </si>
  <si>
    <t>text, col_delimiter, [row_delimiter], [ignore_empty], [match_mode], [pad_with]</t>
  </si>
  <si>
    <t>Splits text into rows and columns according to delimiters</t>
  </si>
  <si>
    <t>TOCOL</t>
  </si>
  <si>
    <t>array, [ignore], [scan_by_column]</t>
  </si>
  <si>
    <t>Converts an array to a single column</t>
  </si>
  <si>
    <t>TOROW</t>
  </si>
  <si>
    <t>Converts an array to a single row</t>
  </si>
  <si>
    <t>VALUETOTEXT</t>
  </si>
  <si>
    <t>value, [format]</t>
  </si>
  <si>
    <t>Converts a value to text</t>
  </si>
  <si>
    <t>VSTACK</t>
  </si>
  <si>
    <t>Combines multiple arrays vertically into one array</t>
  </si>
  <si>
    <t>WRAPCOLS</t>
  </si>
  <si>
    <t>vector, wrap_count, [pad_width]</t>
  </si>
  <si>
    <t>Wraps an array into a specified number of columns, creating a new array</t>
  </si>
  <si>
    <t>WRAPROWS</t>
  </si>
  <si>
    <t>Wraps an array into a specified number of rows, creating a new array</t>
  </si>
  <si>
    <t>GROUPBY</t>
  </si>
  <si>
    <t>2024*</t>
  </si>
  <si>
    <t>row_fields, values, function, [field_headers], [total_depth], [sort_order], [filter array]</t>
  </si>
  <si>
    <t>Groups the rows of an array based on unique values in specified columns and applies a LAMBDA function</t>
  </si>
  <si>
    <t>PIVOTBY</t>
  </si>
  <si>
    <t>row_fields, col_fields, values, function, [field_headers], [row_total_depth], [row_sort_order], [col_total_depth], [col_sort_order], [filter array]</t>
  </si>
  <si>
    <t>Pivots an array by one column and aggregates another column using a LAMBDA function</t>
  </si>
  <si>
    <t>MAKEARRAY(3;4;LAMBDA(row;col;ЕСЛИ(row=col;1;0)))</t>
  </si>
  <si>
    <t xml:space="preserve"> СЛМАССИВ(3;5;1;9;1)</t>
  </si>
  <si>
    <t xml:space="preserve"> ТРАНСП</t>
  </si>
  <si>
    <t>Сидоровd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</si>
</sst>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alibri-regular"/>
    </font>
    <font>
      <sz val="12"/>
      <color rgb="FF222222"/>
      <name val="Calibri-regula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49" fontId="0" fillId="0" borderId="0" xfId="0" applyNumberFormat="1"/>
    <xf numFmtId="14" fontId="1" fillId="2" borderId="5" xfId="0" applyNumberFormat="1" applyFont="1" applyFill="1" applyBorder="1" applyAlignment="1" applyProtection="1"/>
    <xf numFmtId="49" fontId="1" fillId="2" borderId="5" xfId="0" applyNumberFormat="1" applyFont="1" applyFill="1" applyBorder="1" applyAlignment="1" applyProtection="1"/>
    <xf numFmtId="2" fontId="1" fillId="2" borderId="5" xfId="0" applyNumberFormat="1" applyFont="1" applyFill="1" applyBorder="1" applyAlignment="1" applyProtection="1"/>
    <xf numFmtId="14" fontId="1" fillId="3" borderId="5" xfId="0" applyNumberFormat="1" applyFont="1" applyFill="1" applyBorder="1" applyAlignment="1" applyProtection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0" borderId="10" xfId="0" applyBorder="1"/>
    <xf numFmtId="0" fontId="3" fillId="0" borderId="0" xfId="0" applyFont="1"/>
    <xf numFmtId="0" fontId="3" fillId="0" borderId="1" xfId="0" applyFont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1" xfId="0" applyBorder="1"/>
    <xf numFmtId="0" fontId="3" fillId="0" borderId="0" xfId="0" applyFont="1" applyFill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7" borderId="0" xfId="0" applyFill="1"/>
    <xf numFmtId="0" fontId="4" fillId="0" borderId="0" xfId="1"/>
    <xf numFmtId="0" fontId="5" fillId="8" borderId="0" xfId="0" applyFont="1" applyFill="1" applyAlignment="1">
      <alignment horizontal="center" vertical="center" wrapText="1"/>
    </xf>
    <xf numFmtId="0" fontId="4" fillId="9" borderId="0" xfId="1" applyFill="1" applyAlignment="1">
      <alignment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vertical="center" wrapText="1"/>
    </xf>
    <xf numFmtId="0" fontId="4" fillId="8" borderId="0" xfId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vertic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49" fontId="0" fillId="3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1</xdr:row>
      <xdr:rowOff>0</xdr:rowOff>
    </xdr:from>
    <xdr:to>
      <xdr:col>17</xdr:col>
      <xdr:colOff>609004</xdr:colOff>
      <xdr:row>7</xdr:row>
      <xdr:rowOff>95095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8C2C46A-C1B1-D25E-ABB6-5AFD2B44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190500"/>
          <a:ext cx="4771429" cy="123809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microsoft.com/en-us/office/bycol-function-58463999-7de5-49ce-8f38-b7f7a2192bfb" TargetMode="External"/><Relationship Id="rId18" Type="http://schemas.openxmlformats.org/officeDocument/2006/relationships/hyperlink" Target="https://support.microsoft.com/en-us/office/expand-function-7433fba5-4ad1-41da-a904-d5d95808bc38" TargetMode="External"/><Relationship Id="rId26" Type="http://schemas.openxmlformats.org/officeDocument/2006/relationships/hyperlink" Target="https://support.microsoft.com/en-us/office/take-function-25382ff1-5da1-4f78-ab43-f33bd2e4e003" TargetMode="External"/><Relationship Id="rId21" Type="http://schemas.openxmlformats.org/officeDocument/2006/relationships/hyperlink" Target="https://support.microsoft.com/en-us/office/lambda-function-bd212d27-1cd1-4321-a34a-ccbf254b8b67" TargetMode="External"/><Relationship Id="rId34" Type="http://schemas.openxmlformats.org/officeDocument/2006/relationships/hyperlink" Target="https://support.microsoft.com/en-us/office/wrapcols-function-d038b05a-57b7-4ee0-be94-ded0792511e2" TargetMode="External"/><Relationship Id="rId7" Type="http://schemas.openxmlformats.org/officeDocument/2006/relationships/hyperlink" Target="https://support.microsoft.com/en-us/office/sortby-function-cd2d7a62-1b93-435c-b561-d6a35134f28f" TargetMode="External"/><Relationship Id="rId12" Type="http://schemas.openxmlformats.org/officeDocument/2006/relationships/hyperlink" Target="https://support.microsoft.com/en-us/office/arraytotext-function-9cdcad46-2fa5-4c6b-ac92-14e7bc862b8b" TargetMode="External"/><Relationship Id="rId17" Type="http://schemas.openxmlformats.org/officeDocument/2006/relationships/hyperlink" Target="https://support.microsoft.com/en-us/office/drop-function-1cb4e151-9e17-4838-abe5-9ba48d8c6a34" TargetMode="External"/><Relationship Id="rId25" Type="http://schemas.openxmlformats.org/officeDocument/2006/relationships/hyperlink" Target="https://support.microsoft.com/en-us/office/scan-function-d58dfd11-9969-4439-b2dc-e7062724de29" TargetMode="External"/><Relationship Id="rId33" Type="http://schemas.openxmlformats.org/officeDocument/2006/relationships/hyperlink" Target="https://support.microsoft.com/en-us/office/vstack-function-a4b86897-be0f-48fc-adca-fcc10d795a9c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support.microsoft.com/en-us/office/filter-function-f4f7cb66-82eb-4767-8f7c-4877ad80c759" TargetMode="External"/><Relationship Id="rId16" Type="http://schemas.openxmlformats.org/officeDocument/2006/relationships/hyperlink" Target="https://support.microsoft.com/en-us/office/chooserows-function-51ace882-9bab-4a44-9625-7274ef7507a3" TargetMode="External"/><Relationship Id="rId20" Type="http://schemas.openxmlformats.org/officeDocument/2006/relationships/hyperlink" Target="https://support.microsoft.com/en-us/office/isomitted-function-831d6fbc-0f07-40c4-9c5b-9c73fd1d60c1" TargetMode="External"/><Relationship Id="rId29" Type="http://schemas.openxmlformats.org/officeDocument/2006/relationships/hyperlink" Target="https://support.microsoft.com/en-us/office/textsplit-function-b1ca414e-4c21-4ca0-b1b7-bdecace8a6e7" TargetMode="External"/><Relationship Id="rId1" Type="http://schemas.openxmlformats.org/officeDocument/2006/relationships/hyperlink" Target="https://www.thespreadsheetguru.com/dynamic-array-function-list/" TargetMode="External"/><Relationship Id="rId6" Type="http://schemas.openxmlformats.org/officeDocument/2006/relationships/hyperlink" Target="https://support.microsoft.com/en-us/office/sort-function-22f63bd0-ccc8-492f-953d-c20e8e44b86c" TargetMode="External"/><Relationship Id="rId11" Type="http://schemas.openxmlformats.org/officeDocument/2006/relationships/hyperlink" Target="https://support.microsoft.com/en-us/office/xmatch-function-d966da31-7a6b-4a13-a1c6-5a33ed6a0312" TargetMode="External"/><Relationship Id="rId24" Type="http://schemas.openxmlformats.org/officeDocument/2006/relationships/hyperlink" Target="https://support.microsoft.com/en-us/office/reduce-function-42e39910-b345-45f3-84b8-0642b568b7cb" TargetMode="External"/><Relationship Id="rId32" Type="http://schemas.openxmlformats.org/officeDocument/2006/relationships/hyperlink" Target="https://support.microsoft.com/en-us/office/valuetotext-function-5fff61a2-301a-4ab2-9ffa-0a5242a08fea" TargetMode="External"/><Relationship Id="rId37" Type="http://schemas.openxmlformats.org/officeDocument/2006/relationships/hyperlink" Target="https://support.microsoft.com/en-gb/office/pivotby-function-de86516a-90ad-4ced-8522-3a25fac389cf" TargetMode="External"/><Relationship Id="rId5" Type="http://schemas.openxmlformats.org/officeDocument/2006/relationships/hyperlink" Target="https://support.microsoft.com/en-us/office/sequence-function-57467a98-57e0-4817-9f14-2eb78519ca90" TargetMode="External"/><Relationship Id="rId15" Type="http://schemas.openxmlformats.org/officeDocument/2006/relationships/hyperlink" Target="https://support.microsoft.com/en-us/office/choosecols-function-bf117976-2722-4466-9b9a-1c01ed9aebff" TargetMode="External"/><Relationship Id="rId23" Type="http://schemas.openxmlformats.org/officeDocument/2006/relationships/hyperlink" Target="https://support.microsoft.com/en-us/office/map-function-48006093-f97c-47c1-bfcc-749263bb1f01" TargetMode="External"/><Relationship Id="rId28" Type="http://schemas.openxmlformats.org/officeDocument/2006/relationships/hyperlink" Target="https://support.microsoft.com/en-us/office/textbefore-function-d099c28a-dba8-448e-ac6c-f086d0fa1b29" TargetMode="External"/><Relationship Id="rId36" Type="http://schemas.openxmlformats.org/officeDocument/2006/relationships/hyperlink" Target="https://support.microsoft.com/en-us/office/groupby-function-5e08ae8c-6800-4b72-b623-c41773611505" TargetMode="External"/><Relationship Id="rId10" Type="http://schemas.openxmlformats.org/officeDocument/2006/relationships/hyperlink" Target="https://www.thespreadsheetguru.com/xlookup-function/" TargetMode="External"/><Relationship Id="rId19" Type="http://schemas.openxmlformats.org/officeDocument/2006/relationships/hyperlink" Target="https://support.microsoft.com/en-us/office/hstack-function-98c4ab76-10fe-4b4f-8d5f-af1c125fe8c2" TargetMode="External"/><Relationship Id="rId31" Type="http://schemas.openxmlformats.org/officeDocument/2006/relationships/hyperlink" Target="https://support.microsoft.com/en-us/office/torow-function-b90d0964-a7d9-44b7-816b-ffa5c2fe2289" TargetMode="External"/><Relationship Id="rId4" Type="http://schemas.openxmlformats.org/officeDocument/2006/relationships/hyperlink" Target="https://support.microsoft.com/en-us/office/randarray-function-21261e55-3bec-4885-86a6-8b0a47fd4d33" TargetMode="External"/><Relationship Id="rId9" Type="http://schemas.openxmlformats.org/officeDocument/2006/relationships/hyperlink" Target="https://www.thespreadsheetguru.com/create-unique-list-in-excel-data/" TargetMode="External"/><Relationship Id="rId14" Type="http://schemas.openxmlformats.org/officeDocument/2006/relationships/hyperlink" Target="https://support.microsoft.com/en-us/office/byrow-function-2e04c677-78c8-4e6b-8c10-a4602f2602bb" TargetMode="External"/><Relationship Id="rId22" Type="http://schemas.openxmlformats.org/officeDocument/2006/relationships/hyperlink" Target="https://support.microsoft.com/en-us/office/makearray-function-b80da5ad-b338-4149-a523-5b221da09097" TargetMode="External"/><Relationship Id="rId27" Type="http://schemas.openxmlformats.org/officeDocument/2006/relationships/hyperlink" Target="https://support.microsoft.com/en-us/office/textafter-function-c8db2546-5b51-416a-9690-c7e6722e90b4" TargetMode="External"/><Relationship Id="rId30" Type="http://schemas.openxmlformats.org/officeDocument/2006/relationships/hyperlink" Target="https://support.microsoft.com/en-us/office/tocol-function-22839d9b-0b55-4fc1-b4e6-2761f8f122ed" TargetMode="External"/><Relationship Id="rId35" Type="http://schemas.openxmlformats.org/officeDocument/2006/relationships/hyperlink" Target="https://support.microsoft.com/en-us/office/wraprows-function-796825f3-975a-4cee-9c84-1bbddf60ade0" TargetMode="External"/><Relationship Id="rId8" Type="http://schemas.openxmlformats.org/officeDocument/2006/relationships/hyperlink" Target="https://www.thespreadsheetguru.com/excel-stock-history-function/" TargetMode="External"/><Relationship Id="rId3" Type="http://schemas.openxmlformats.org/officeDocument/2006/relationships/hyperlink" Target="https://www.thespreadsheetguru.com/excel-let-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2" sqref="D12"/>
    </sheetView>
  </sheetViews>
  <sheetFormatPr defaultRowHeight="15"/>
  <cols>
    <col min="5" max="5" width="11" bestFit="1" customWidth="1"/>
  </cols>
  <sheetData>
    <row r="1" spans="1:5">
      <c r="A1">
        <v>1</v>
      </c>
      <c r="B1" s="20" cm="1">
        <f t="array" ref="B1:B6">A1:A6*2</f>
        <v>2</v>
      </c>
      <c r="C1">
        <f>A1*2</f>
        <v>2</v>
      </c>
      <c r="D1">
        <f>A1^2</f>
        <v>1</v>
      </c>
      <c r="E1" t="e" cm="1" vm="1">
        <f t="array" aca="1" ref="E1" ca="1">A1:A7+3</f>
        <v>#VALUE!</v>
      </c>
    </row>
    <row r="2" spans="1:5">
      <c r="A2">
        <v>2</v>
      </c>
      <c r="B2">
        <v>4</v>
      </c>
      <c r="C2">
        <f t="shared" ref="C2:C6" si="0">A2*2</f>
        <v>4</v>
      </c>
      <c r="D2">
        <f t="shared" ref="D2:D7" si="1">A2^2</f>
        <v>4</v>
      </c>
    </row>
    <row r="3" spans="1:5">
      <c r="A3">
        <v>9</v>
      </c>
      <c r="B3">
        <v>18</v>
      </c>
      <c r="C3">
        <f t="shared" si="0"/>
        <v>18</v>
      </c>
      <c r="D3">
        <f t="shared" si="1"/>
        <v>81</v>
      </c>
    </row>
    <row r="4" spans="1:5">
      <c r="A4">
        <v>4</v>
      </c>
      <c r="B4">
        <v>8</v>
      </c>
      <c r="C4">
        <f t="shared" si="0"/>
        <v>8</v>
      </c>
      <c r="D4">
        <f t="shared" si="1"/>
        <v>16</v>
      </c>
    </row>
    <row r="5" spans="1:5">
      <c r="A5">
        <v>5</v>
      </c>
      <c r="B5">
        <v>10</v>
      </c>
      <c r="C5">
        <f t="shared" si="0"/>
        <v>10</v>
      </c>
      <c r="D5">
        <f t="shared" si="1"/>
        <v>25</v>
      </c>
    </row>
    <row r="6" spans="1:5">
      <c r="A6">
        <v>5</v>
      </c>
      <c r="B6">
        <v>10</v>
      </c>
      <c r="C6">
        <f t="shared" si="0"/>
        <v>10</v>
      </c>
      <c r="D6">
        <f t="shared" si="1"/>
        <v>25</v>
      </c>
    </row>
    <row r="7" spans="1:5">
      <c r="A7">
        <f>4</f>
        <v>4</v>
      </c>
      <c r="C7">
        <f>A7*2</f>
        <v>8</v>
      </c>
      <c r="D7">
        <f t="shared" si="1"/>
        <v>16</v>
      </c>
      <c r="E7">
        <v>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26C8-DD2D-49FC-BC1C-DDC47E740551}">
  <dimension ref="A1:F6"/>
  <sheetViews>
    <sheetView workbookViewId="0">
      <selection activeCell="D20" sqref="D20"/>
    </sheetView>
  </sheetViews>
  <sheetFormatPr defaultRowHeight="15"/>
  <sheetData>
    <row r="1" spans="1:6" ht="15.75" thickBot="1">
      <c r="A1" t="s">
        <v>0</v>
      </c>
      <c r="B1" s="3" t="str" cm="1">
        <f t="array" ref="B1:B4">_xlfn.UNIQUE(A1:A6)</f>
        <v>Apple</v>
      </c>
      <c r="C1" s="17" t="str" cm="1">
        <f t="array" ref="C1:F1">TRANSPOSE(_xlfn.UNIQUE(A1:A6))</f>
        <v>Apple</v>
      </c>
      <c r="D1" s="2" t="str">
        <v>Banana</v>
      </c>
      <c r="E1" s="2" t="str">
        <v>Cherry</v>
      </c>
      <c r="F1" s="1" t="str">
        <v>Peach</v>
      </c>
    </row>
    <row r="2" spans="1:6">
      <c r="A2" t="s">
        <v>1</v>
      </c>
      <c r="B2" s="23" t="str">
        <v>Banana</v>
      </c>
    </row>
    <row r="3" spans="1:6">
      <c r="A3" t="s">
        <v>0</v>
      </c>
      <c r="B3" s="23" t="str">
        <v>Cherry</v>
      </c>
    </row>
    <row r="4" spans="1:6" ht="15.75" thickBot="1">
      <c r="A4" t="s">
        <v>2</v>
      </c>
      <c r="B4" s="4" t="str">
        <v>Peach</v>
      </c>
    </row>
    <row r="5" spans="1:6">
      <c r="A5" t="s">
        <v>1</v>
      </c>
    </row>
    <row r="6" spans="1:6">
      <c r="A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584-355B-4A56-A9B6-09F66F9FB99A}">
  <dimension ref="A1:B5"/>
  <sheetViews>
    <sheetView workbookViewId="0">
      <selection activeCell="E6" sqref="E6"/>
    </sheetView>
  </sheetViews>
  <sheetFormatPr defaultRowHeight="15"/>
  <sheetData>
    <row r="1" spans="1:2">
      <c r="A1">
        <v>3</v>
      </c>
      <c r="B1" cm="1">
        <f t="array" ref="B1:B5">_xlfn._xlws.SORT(A1:A5)</f>
        <v>2</v>
      </c>
    </row>
    <row r="2" spans="1:2">
      <c r="A2">
        <v>2</v>
      </c>
      <c r="B2">
        <v>2</v>
      </c>
    </row>
    <row r="3" spans="1:2">
      <c r="A3">
        <v>4</v>
      </c>
      <c r="B3">
        <v>3</v>
      </c>
    </row>
    <row r="4" spans="1:2">
      <c r="A4">
        <v>2</v>
      </c>
      <c r="B4">
        <v>4</v>
      </c>
    </row>
    <row r="5" spans="1:2">
      <c r="A5">
        <v>5</v>
      </c>
      <c r="B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9251-B9A5-48FE-8AA8-E4708B402D23}">
  <dimension ref="A1:B6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tr" cm="1">
        <f t="array" ref="B1:B4">_xlfn._xlws.SORT(_xlfn.UNIQUE(A1:A6), 1, -1)</f>
        <v>Peach</v>
      </c>
    </row>
    <row r="2" spans="1:2">
      <c r="A2" t="s">
        <v>1</v>
      </c>
      <c r="B2" t="str">
        <v>Cherry</v>
      </c>
    </row>
    <row r="3" spans="1:2">
      <c r="A3" t="s">
        <v>0</v>
      </c>
      <c r="B3" t="str">
        <v>Banana</v>
      </c>
    </row>
    <row r="4" spans="1:2">
      <c r="A4" t="s">
        <v>2</v>
      </c>
      <c r="B4" t="str">
        <v>Apple</v>
      </c>
    </row>
    <row r="5" spans="1:2">
      <c r="A5" t="s">
        <v>1</v>
      </c>
    </row>
    <row r="6" spans="1:2">
      <c r="A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44B-9DAC-4E44-B404-7BED2A83567C}">
  <dimension ref="A1:H5"/>
  <sheetViews>
    <sheetView workbookViewId="0">
      <selection activeCell="G4" sqref="G4"/>
    </sheetView>
  </sheetViews>
  <sheetFormatPr defaultRowHeight="15"/>
  <sheetData>
    <row r="1" spans="1:8" ht="15.75" thickBot="1">
      <c r="A1">
        <v>10</v>
      </c>
      <c r="B1" t="s">
        <v>4</v>
      </c>
      <c r="C1" s="41" cm="1">
        <f t="array" ref="C1:C2">_xlfn._xlws.FILTER(A1:A5,B1:B5="A", 0)</f>
        <v>10</v>
      </c>
      <c r="D1" s="40" cm="1">
        <f t="array" ref="D1:E1">TRANSPOSE(_xlfn._xlws.FILTER(A1:A5,B1:B5="A", 0))</f>
        <v>10</v>
      </c>
      <c r="E1" s="1">
        <v>30</v>
      </c>
    </row>
    <row r="2" spans="1:8" ht="15.75" thickBot="1">
      <c r="A2">
        <v>20</v>
      </c>
      <c r="B2" t="s">
        <v>5</v>
      </c>
      <c r="C2" s="4">
        <v>30</v>
      </c>
    </row>
    <row r="3" spans="1:8">
      <c r="A3">
        <v>30</v>
      </c>
      <c r="B3" t="s">
        <v>4</v>
      </c>
    </row>
    <row r="4" spans="1:8">
      <c r="A4">
        <v>40</v>
      </c>
      <c r="B4" t="s">
        <v>6</v>
      </c>
      <c r="D4" s="20" cm="1">
        <f t="array" ref="D4:E5">_xlfn.ANCHORARRAY(C1)*_xlfn.ANCHORARRAY(D1)</f>
        <v>100</v>
      </c>
      <c r="E4">
        <v>300</v>
      </c>
      <c r="G4" s="20" cm="1">
        <f t="array" ref="G4:H5">_xlfn.ANCHORARRAY(D1)*_xlfn.ANCHORARRAY(C1)</f>
        <v>100</v>
      </c>
      <c r="H4">
        <v>300</v>
      </c>
    </row>
    <row r="5" spans="1:8">
      <c r="A5">
        <v>50</v>
      </c>
      <c r="B5" t="s">
        <v>5</v>
      </c>
      <c r="D5">
        <v>300</v>
      </c>
      <c r="E5">
        <v>900</v>
      </c>
      <c r="G5">
        <v>300</v>
      </c>
      <c r="H5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4F92-BF2C-45F2-A4F6-F13BB7FDF501}">
  <dimension ref="A1:H13"/>
  <sheetViews>
    <sheetView workbookViewId="0">
      <selection activeCell="F22" sqref="F22"/>
    </sheetView>
  </sheetViews>
  <sheetFormatPr defaultRowHeight="15"/>
  <sheetData>
    <row r="1" spans="1:8">
      <c r="A1" s="20" cm="1">
        <f t="array" ref="A1:E3">_xlfn.SEQUENCE(3,5)</f>
        <v>1</v>
      </c>
      <c r="B1">
        <v>2</v>
      </c>
      <c r="C1">
        <v>3</v>
      </c>
      <c r="D1">
        <v>4</v>
      </c>
      <c r="E1">
        <v>5</v>
      </c>
    </row>
    <row r="2" spans="1:8">
      <c r="A2">
        <v>6</v>
      </c>
      <c r="B2">
        <v>7</v>
      </c>
      <c r="C2">
        <v>8</v>
      </c>
      <c r="D2">
        <v>9</v>
      </c>
      <c r="E2">
        <v>10</v>
      </c>
    </row>
    <row r="3" spans="1:8">
      <c r="A3">
        <v>11</v>
      </c>
      <c r="B3">
        <v>12</v>
      </c>
      <c r="C3">
        <v>13</v>
      </c>
      <c r="D3">
        <v>14</v>
      </c>
      <c r="E3">
        <v>15</v>
      </c>
    </row>
    <row r="4" spans="1:8">
      <c r="F4" t="s">
        <v>159</v>
      </c>
    </row>
    <row r="5" spans="1:8">
      <c r="F5" s="20" cm="1">
        <f t="array" ref="F5:H9">TRANSPOSE(_xlfn.ANCHORARRAY(A1))</f>
        <v>1</v>
      </c>
      <c r="G5">
        <v>6</v>
      </c>
      <c r="H5">
        <v>11</v>
      </c>
    </row>
    <row r="6" spans="1:8">
      <c r="F6">
        <v>2</v>
      </c>
      <c r="G6">
        <v>7</v>
      </c>
      <c r="H6">
        <v>12</v>
      </c>
    </row>
    <row r="7" spans="1:8">
      <c r="F7">
        <v>3</v>
      </c>
      <c r="G7">
        <v>8</v>
      </c>
      <c r="H7">
        <v>13</v>
      </c>
    </row>
    <row r="8" spans="1:8">
      <c r="F8">
        <v>4</v>
      </c>
      <c r="G8">
        <v>9</v>
      </c>
      <c r="H8">
        <v>14</v>
      </c>
    </row>
    <row r="9" spans="1:8">
      <c r="F9">
        <v>5</v>
      </c>
      <c r="G9">
        <v>10</v>
      </c>
      <c r="H9">
        <v>15</v>
      </c>
    </row>
    <row r="11" spans="1:8" ht="15.75" thickBot="1"/>
    <row r="12" spans="1:8" ht="15.75" thickBot="1">
      <c r="B12" s="17" cm="1">
        <f t="array" ref="B12:D12">B2:D2</f>
        <v>7</v>
      </c>
      <c r="C12" s="2">
        <v>8</v>
      </c>
      <c r="D12" s="1">
        <v>9</v>
      </c>
      <c r="G12" s="3" cm="1">
        <f t="array" ref="G12:G13">G7:G8</f>
        <v>8</v>
      </c>
    </row>
    <row r="13" spans="1:8" ht="15.75" thickBot="1">
      <c r="G13" s="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546B-081A-4178-88A4-14E614644135}">
  <dimension ref="A1:J17"/>
  <sheetViews>
    <sheetView workbookViewId="0">
      <selection activeCell="E20" sqref="E20"/>
    </sheetView>
  </sheetViews>
  <sheetFormatPr defaultRowHeight="15"/>
  <cols>
    <col min="1" max="1" width="10.42578125" bestFit="1" customWidth="1"/>
  </cols>
  <sheetData>
    <row r="1" spans="1:10">
      <c r="A1" s="12" cm="1">
        <f t="array" aca="1" ref="A1:E3" ca="1">_xlfn.RANDARRAY(3,5,1,9,1)</f>
        <v>7</v>
      </c>
      <c r="B1" s="25">
        <f ca="1"/>
        <v>9</v>
      </c>
      <c r="C1" s="25">
        <f ca="1"/>
        <v>5</v>
      </c>
      <c r="D1" s="25">
        <f ca="1"/>
        <v>6</v>
      </c>
      <c r="E1" s="25">
        <f ca="1"/>
        <v>9</v>
      </c>
      <c r="F1" s="25"/>
      <c r="G1" s="25"/>
      <c r="H1" s="25"/>
      <c r="I1" s="25"/>
      <c r="J1" s="13"/>
    </row>
    <row r="2" spans="1:10">
      <c r="A2" s="26">
        <f ca="1"/>
        <v>4</v>
      </c>
      <c r="B2" s="27">
        <f ca="1"/>
        <v>4</v>
      </c>
      <c r="C2" s="27">
        <f ca="1"/>
        <v>8</v>
      </c>
      <c r="D2" s="27">
        <f ca="1"/>
        <v>3</v>
      </c>
      <c r="E2" s="27">
        <f ca="1"/>
        <v>4</v>
      </c>
      <c r="F2" s="27"/>
      <c r="G2" s="27"/>
      <c r="H2" s="27"/>
      <c r="I2" s="27"/>
      <c r="J2" s="28"/>
    </row>
    <row r="3" spans="1:10">
      <c r="A3" s="26">
        <f ca="1"/>
        <v>1</v>
      </c>
      <c r="B3" s="27">
        <f ca="1"/>
        <v>3</v>
      </c>
      <c r="C3" s="27">
        <f ca="1"/>
        <v>1</v>
      </c>
      <c r="D3" s="27">
        <f ca="1"/>
        <v>6</v>
      </c>
      <c r="E3" s="27">
        <f ca="1"/>
        <v>8</v>
      </c>
      <c r="F3" s="27"/>
      <c r="G3" s="27"/>
      <c r="H3" s="27"/>
      <c r="I3" s="27"/>
      <c r="J3" s="28"/>
    </row>
    <row r="4" spans="1:10">
      <c r="A4" s="26"/>
      <c r="B4" s="27"/>
      <c r="C4" s="27"/>
      <c r="D4" s="27"/>
      <c r="E4" s="27"/>
      <c r="F4" s="27"/>
      <c r="G4" s="27"/>
      <c r="H4" s="27"/>
      <c r="I4" s="27"/>
      <c r="J4" s="28"/>
    </row>
    <row r="5" spans="1:10">
      <c r="A5" s="26"/>
      <c r="B5" s="27"/>
      <c r="C5" s="27"/>
      <c r="D5" s="27"/>
      <c r="E5" s="27"/>
      <c r="F5" s="27"/>
      <c r="G5" s="27"/>
      <c r="H5" s="27"/>
      <c r="I5" s="27"/>
      <c r="J5" s="28"/>
    </row>
    <row r="6" spans="1:10">
      <c r="A6" s="26"/>
      <c r="B6" s="27"/>
      <c r="C6" s="27"/>
      <c r="D6" s="27"/>
      <c r="E6" s="27"/>
      <c r="F6" s="27"/>
      <c r="G6" s="27"/>
      <c r="H6" s="27"/>
      <c r="I6" s="27"/>
      <c r="J6" s="28"/>
    </row>
    <row r="7" spans="1:10">
      <c r="A7" s="26" t="s">
        <v>158</v>
      </c>
      <c r="B7" s="27"/>
      <c r="C7" s="27"/>
      <c r="D7" s="27"/>
      <c r="E7" s="27"/>
      <c r="F7" s="27"/>
      <c r="G7" s="27"/>
      <c r="H7" s="27"/>
      <c r="I7" s="27"/>
      <c r="J7" s="28"/>
    </row>
    <row r="8" spans="1:10" ht="15.75" thickBot="1">
      <c r="A8" s="14"/>
      <c r="B8" s="29"/>
      <c r="C8" s="29"/>
      <c r="D8" s="29"/>
      <c r="E8" s="29"/>
      <c r="F8" s="29"/>
      <c r="G8" s="29"/>
      <c r="H8" s="29"/>
      <c r="I8" s="29"/>
      <c r="J8" s="15"/>
    </row>
    <row r="9" spans="1:10">
      <c r="A9" t="s">
        <v>46</v>
      </c>
      <c r="F9" t="s">
        <v>157</v>
      </c>
    </row>
    <row r="10" spans="1:10">
      <c r="A10" s="20" cm="1">
        <f t="array" ref="A10:D12">_xlfn.MAKEARRAY(3,4,_xlfn.LAMBDA(_xlpm.row,_xlpm.col,1))</f>
        <v>1</v>
      </c>
      <c r="B10">
        <v>1</v>
      </c>
      <c r="C10">
        <v>1</v>
      </c>
      <c r="D10">
        <v>1</v>
      </c>
      <c r="F10" s="20" cm="1">
        <f t="array" ref="F10:I12">_xlfn.MAKEARRAY(3,4,_xlfn.LAMBDA(_xlpm.row,_xlpm.col,IF(_xlpm.row=_xlpm.col,1,0)))</f>
        <v>1</v>
      </c>
      <c r="G10">
        <v>0</v>
      </c>
      <c r="H10">
        <v>0</v>
      </c>
      <c r="I10">
        <v>0</v>
      </c>
    </row>
    <row r="11" spans="1:10">
      <c r="A11">
        <v>1</v>
      </c>
      <c r="B11">
        <v>1</v>
      </c>
      <c r="C11">
        <v>1</v>
      </c>
      <c r="D11">
        <v>1</v>
      </c>
      <c r="F11">
        <v>0</v>
      </c>
      <c r="G11">
        <v>1</v>
      </c>
      <c r="H11">
        <v>0</v>
      </c>
      <c r="I11">
        <v>0</v>
      </c>
    </row>
    <row r="12" spans="1:10">
      <c r="A12">
        <v>1</v>
      </c>
      <c r="B12">
        <v>1</v>
      </c>
      <c r="C12">
        <v>1</v>
      </c>
      <c r="D12">
        <v>1</v>
      </c>
      <c r="F12">
        <v>0</v>
      </c>
      <c r="G12">
        <v>0</v>
      </c>
      <c r="H12">
        <v>1</v>
      </c>
      <c r="I12">
        <v>0</v>
      </c>
    </row>
    <row r="14" spans="1:10">
      <c r="A14" t="s">
        <v>47</v>
      </c>
      <c r="F14" t="str" cm="1">
        <f t="array" ref="F14:I16">_xlfn.MAKEARRAY(3,4, _xlfn.LAMBDA(_xlpm.row,_xlpm.col, TEXT(_xlpm.row,"#")&amp;" x "&amp;TEXT(_xlpm.col,"#")))</f>
        <v>1 x 1</v>
      </c>
      <c r="G14" t="str">
        <v>1 x 2</v>
      </c>
      <c r="H14" t="str">
        <v>1 x 3</v>
      </c>
      <c r="I14" t="str">
        <v>1 x 4</v>
      </c>
    </row>
    <row r="15" spans="1:10">
      <c r="A15" cm="1">
        <f t="array" ref="A15:D17">_xlfn.MAKEARRAY(3,4,_xlfn.LAMBDA(_xlpm.row,_xlpm.col,_xlpm.row+_xlpm.col))</f>
        <v>2</v>
      </c>
      <c r="B15">
        <v>3</v>
      </c>
      <c r="C15">
        <v>4</v>
      </c>
      <c r="D15">
        <v>5</v>
      </c>
      <c r="F15" t="str">
        <v>2 x 1</v>
      </c>
      <c r="G15" t="str">
        <v>2 x 2</v>
      </c>
      <c r="H15" t="str">
        <v>2 x 3</v>
      </c>
      <c r="I15" t="str">
        <v>2 x 4</v>
      </c>
    </row>
    <row r="16" spans="1:10">
      <c r="A16">
        <v>3</v>
      </c>
      <c r="B16">
        <v>4</v>
      </c>
      <c r="C16">
        <v>5</v>
      </c>
      <c r="D16">
        <v>6</v>
      </c>
      <c r="F16" t="str">
        <v>3 x 1</v>
      </c>
      <c r="G16" t="str">
        <v>3 x 2</v>
      </c>
      <c r="H16" t="str">
        <v>3 x 3</v>
      </c>
      <c r="I16" t="str">
        <v>3 x 4</v>
      </c>
    </row>
    <row r="17" spans="1:4">
      <c r="A17">
        <v>4</v>
      </c>
      <c r="B17">
        <v>5</v>
      </c>
      <c r="C17">
        <v>6</v>
      </c>
      <c r="D17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6986-090D-4449-B133-82119279C76F}">
  <dimension ref="A1:S33"/>
  <sheetViews>
    <sheetView tabSelected="1" workbookViewId="0">
      <selection activeCell="G27" sqref="G27"/>
    </sheetView>
  </sheetViews>
  <sheetFormatPr defaultRowHeight="15"/>
  <cols>
    <col min="1" max="1" width="11" bestFit="1" customWidth="1"/>
    <col min="2" max="2" width="10.28515625" bestFit="1" customWidth="1"/>
  </cols>
  <sheetData>
    <row r="1" spans="1:19">
      <c r="A1" s="21" cm="1">
        <f t="array" ref="A1:E1">{1,2,3,4,5}</f>
        <v>1</v>
      </c>
      <c r="B1" s="16">
        <v>2</v>
      </c>
      <c r="C1" s="16">
        <v>3</v>
      </c>
      <c r="D1" s="16">
        <v>4</v>
      </c>
      <c r="E1" s="16">
        <v>5</v>
      </c>
      <c r="F1" s="12" t="s">
        <v>22</v>
      </c>
      <c r="G1" s="13">
        <f>A1</f>
        <v>1</v>
      </c>
      <c r="H1" s="20" cm="1">
        <f t="array" ref="H1:L1">_xlfn.ANCHORARRAY(A1)</f>
        <v>1</v>
      </c>
      <c r="I1" s="16">
        <v>2</v>
      </c>
      <c r="J1" s="16">
        <v>3</v>
      </c>
      <c r="K1" s="16">
        <v>4</v>
      </c>
      <c r="L1" s="16">
        <v>5</v>
      </c>
    </row>
    <row r="2" spans="1:19" ht="15.75" thickBot="1">
      <c r="B2" s="18" t="s">
        <v>26</v>
      </c>
      <c r="F2" s="14" t="s">
        <v>23</v>
      </c>
      <c r="G2" s="15">
        <f>E1</f>
        <v>5</v>
      </c>
      <c r="H2" s="18" t="s">
        <v>24</v>
      </c>
      <c r="M2" s="24" t="s">
        <v>43</v>
      </c>
    </row>
    <row r="3" spans="1:19">
      <c r="A3" s="21" cm="1">
        <f t="array" ref="A3:A6">{10;20;30;40}</f>
        <v>10</v>
      </c>
      <c r="C3" s="20" cm="1">
        <f t="array" ref="C3:G6">_xlfn.ANCHORARRAY(A1)*_xlfn.ANCHORARRAY(A3)</f>
        <v>10</v>
      </c>
      <c r="D3" s="16">
        <v>20</v>
      </c>
      <c r="E3" s="16">
        <v>30</v>
      </c>
      <c r="F3" s="16">
        <v>40</v>
      </c>
      <c r="G3" s="16">
        <v>50</v>
      </c>
      <c r="N3" s="20" cm="1">
        <f t="array" ref="N3:R6">_xlfn.ANCHORARRAY(A1)+_xlfn.ANCHORARRAY(A3)</f>
        <v>11</v>
      </c>
      <c r="O3" s="16">
        <v>12</v>
      </c>
      <c r="P3" s="16">
        <v>13</v>
      </c>
      <c r="Q3" s="16">
        <v>14</v>
      </c>
      <c r="R3" s="16">
        <v>15</v>
      </c>
    </row>
    <row r="4" spans="1:19">
      <c r="A4" s="16">
        <v>20</v>
      </c>
      <c r="C4" s="16">
        <v>20</v>
      </c>
      <c r="D4" s="16">
        <v>40</v>
      </c>
      <c r="E4" s="16">
        <v>60</v>
      </c>
      <c r="F4" s="16">
        <v>80</v>
      </c>
      <c r="G4" s="16">
        <v>100</v>
      </c>
      <c r="N4" s="16">
        <v>21</v>
      </c>
      <c r="O4" s="16">
        <v>22</v>
      </c>
      <c r="P4" s="16">
        <v>23</v>
      </c>
      <c r="Q4" s="16">
        <v>24</v>
      </c>
      <c r="R4" s="16">
        <v>25</v>
      </c>
    </row>
    <row r="5" spans="1:19">
      <c r="A5" s="16">
        <v>30</v>
      </c>
      <c r="C5" s="16">
        <v>30</v>
      </c>
      <c r="D5" s="16">
        <v>60</v>
      </c>
      <c r="E5" s="16">
        <v>90</v>
      </c>
      <c r="F5" s="16">
        <v>120</v>
      </c>
      <c r="G5" s="16">
        <v>150</v>
      </c>
      <c r="N5" s="16">
        <v>31</v>
      </c>
      <c r="O5" s="16">
        <v>32</v>
      </c>
      <c r="P5" s="16">
        <v>33</v>
      </c>
      <c r="Q5" s="16">
        <v>34</v>
      </c>
      <c r="R5" s="16">
        <v>35</v>
      </c>
    </row>
    <row r="6" spans="1:19">
      <c r="A6" s="16">
        <v>40</v>
      </c>
      <c r="C6" s="16">
        <v>40</v>
      </c>
      <c r="D6" s="16">
        <v>80</v>
      </c>
      <c r="E6" s="16">
        <v>120</v>
      </c>
      <c r="F6" s="16">
        <v>160</v>
      </c>
      <c r="G6" s="16">
        <v>200</v>
      </c>
      <c r="N6" s="16">
        <v>41</v>
      </c>
      <c r="O6" s="16">
        <v>42</v>
      </c>
      <c r="P6" s="16">
        <v>43</v>
      </c>
      <c r="Q6" s="16">
        <v>44</v>
      </c>
      <c r="R6" s="16">
        <v>45</v>
      </c>
    </row>
    <row r="7" spans="1:19" ht="15.75" thickBot="1">
      <c r="B7" s="18" t="s">
        <v>30</v>
      </c>
      <c r="H7" s="18" t="s">
        <v>27</v>
      </c>
    </row>
    <row r="8" spans="1:19" ht="15.75" thickBot="1">
      <c r="A8" s="17">
        <f>A4</f>
        <v>20</v>
      </c>
      <c r="B8" s="19" t="s">
        <v>28</v>
      </c>
      <c r="C8" s="20" cm="1">
        <f t="array" ref="C8:G11">_xlfn.ANCHORARRAY(A3)*_xlfn.ANCHORARRAY(A1)</f>
        <v>10</v>
      </c>
      <c r="D8" s="16">
        <v>20</v>
      </c>
      <c r="E8" s="16">
        <v>30</v>
      </c>
      <c r="F8" s="16">
        <v>40</v>
      </c>
      <c r="G8" s="16">
        <v>50</v>
      </c>
      <c r="I8" s="20" cm="1">
        <f t="array" ref="I8:M11">_xlfn.ANCHORARRAY(C3)</f>
        <v>10</v>
      </c>
      <c r="J8" s="16">
        <v>20</v>
      </c>
      <c r="K8" s="16">
        <v>30</v>
      </c>
      <c r="L8" s="16">
        <v>40</v>
      </c>
      <c r="M8" s="16">
        <v>50</v>
      </c>
    </row>
    <row r="9" spans="1:19">
      <c r="A9" s="20" cm="1">
        <f t="array" ref="A9:A12">_xlfn.ANCHORARRAY(A3)</f>
        <v>10</v>
      </c>
      <c r="B9" s="18" t="s">
        <v>25</v>
      </c>
      <c r="C9" s="16">
        <v>20</v>
      </c>
      <c r="D9" s="16">
        <v>40</v>
      </c>
      <c r="E9" s="16">
        <v>60</v>
      </c>
      <c r="F9" s="16">
        <v>80</v>
      </c>
      <c r="G9" s="16">
        <v>100</v>
      </c>
      <c r="I9" s="16">
        <v>20</v>
      </c>
      <c r="J9" s="16">
        <v>40</v>
      </c>
      <c r="K9" s="16">
        <v>60</v>
      </c>
      <c r="L9" s="16">
        <v>80</v>
      </c>
      <c r="M9" s="16">
        <v>100</v>
      </c>
    </row>
    <row r="10" spans="1:19">
      <c r="A10" s="16">
        <v>20</v>
      </c>
      <c r="C10" s="16">
        <v>30</v>
      </c>
      <c r="D10" s="16">
        <v>60</v>
      </c>
      <c r="E10" s="16">
        <v>90</v>
      </c>
      <c r="F10" s="16">
        <v>120</v>
      </c>
      <c r="G10" s="16">
        <v>150</v>
      </c>
      <c r="I10" s="16">
        <v>30</v>
      </c>
      <c r="J10" s="16">
        <v>60</v>
      </c>
      <c r="K10" s="16">
        <v>90</v>
      </c>
      <c r="L10" s="16">
        <v>120</v>
      </c>
      <c r="M10" s="16">
        <v>150</v>
      </c>
    </row>
    <row r="11" spans="1:19">
      <c r="A11" s="16">
        <v>30</v>
      </c>
      <c r="C11" s="16">
        <v>40</v>
      </c>
      <c r="D11" s="16">
        <v>80</v>
      </c>
      <c r="E11" s="16">
        <v>120</v>
      </c>
      <c r="F11" s="16">
        <v>160</v>
      </c>
      <c r="G11" s="16">
        <v>200</v>
      </c>
      <c r="I11" s="16">
        <v>40</v>
      </c>
      <c r="J11" s="16">
        <v>80</v>
      </c>
      <c r="K11" s="16">
        <v>120</v>
      </c>
      <c r="L11" s="16">
        <v>160</v>
      </c>
      <c r="M11" s="16">
        <v>200</v>
      </c>
    </row>
    <row r="12" spans="1:19">
      <c r="A12" s="16">
        <v>40</v>
      </c>
      <c r="H12" s="18" t="s">
        <v>29</v>
      </c>
      <c r="I12" t="s">
        <v>31</v>
      </c>
      <c r="J12" t="s">
        <v>32</v>
      </c>
      <c r="K12" t="s">
        <v>33</v>
      </c>
      <c r="L12" t="s">
        <v>34</v>
      </c>
      <c r="N12" s="18" t="s">
        <v>35</v>
      </c>
    </row>
    <row r="13" spans="1:19">
      <c r="C13" s="22" cm="1">
        <f t="array" ref="C13:D15">{-1,-2;-3,-4;-5,-6}</f>
        <v>-1</v>
      </c>
      <c r="D13" s="16">
        <v>-2</v>
      </c>
      <c r="I13" s="20" cm="1">
        <f t="array" ref="I13:M16">_xlfn.ANCHORARRAY(C3)/100</f>
        <v>0.1</v>
      </c>
      <c r="J13" s="16">
        <v>0.2</v>
      </c>
      <c r="K13" s="16">
        <v>0.3</v>
      </c>
      <c r="L13" s="16">
        <v>0.4</v>
      </c>
      <c r="M13" s="16">
        <v>0.5</v>
      </c>
      <c r="O13" s="20" cm="1">
        <f t="array" ref="O13:S16">_xlfn.ANCHORARRAY(I8)+_xlfn.ANCHORARRAY(I13)</f>
        <v>10.1</v>
      </c>
      <c r="P13" s="16">
        <v>20.2</v>
      </c>
      <c r="Q13" s="16">
        <v>30.3</v>
      </c>
      <c r="R13" s="16">
        <v>40.4</v>
      </c>
      <c r="S13" s="16">
        <v>50.5</v>
      </c>
    </row>
    <row r="14" spans="1:19">
      <c r="C14" s="16">
        <v>-3</v>
      </c>
      <c r="D14" s="16">
        <v>-4</v>
      </c>
      <c r="I14" s="16">
        <v>0.2</v>
      </c>
      <c r="J14" s="16">
        <v>0.4</v>
      </c>
      <c r="K14" s="16">
        <v>0.6</v>
      </c>
      <c r="L14" s="16">
        <v>0.8</v>
      </c>
      <c r="M14" s="16">
        <v>1</v>
      </c>
      <c r="O14" s="16">
        <v>20.2</v>
      </c>
      <c r="P14" s="16">
        <v>40.4</v>
      </c>
      <c r="Q14" s="16">
        <v>60.6</v>
      </c>
      <c r="R14" s="16">
        <v>80.8</v>
      </c>
      <c r="S14" s="16">
        <v>101</v>
      </c>
    </row>
    <row r="15" spans="1:19">
      <c r="C15" s="16">
        <v>-5</v>
      </c>
      <c r="D15" s="16">
        <v>-6</v>
      </c>
      <c r="I15" s="16">
        <v>0.3</v>
      </c>
      <c r="J15" s="16">
        <v>0.6</v>
      </c>
      <c r="K15" s="16">
        <v>0.9</v>
      </c>
      <c r="L15" s="16">
        <v>1.2</v>
      </c>
      <c r="M15" s="16">
        <v>1.5</v>
      </c>
      <c r="O15" s="16">
        <v>30.3</v>
      </c>
      <c r="P15" s="16">
        <v>60.6</v>
      </c>
      <c r="Q15" s="16">
        <v>90.9</v>
      </c>
      <c r="R15" s="16">
        <v>121.2</v>
      </c>
      <c r="S15" s="16">
        <v>151.5</v>
      </c>
    </row>
    <row r="16" spans="1:19">
      <c r="B16" s="18" t="s">
        <v>41</v>
      </c>
      <c r="I16" s="16">
        <v>0.4</v>
      </c>
      <c r="J16" s="16">
        <v>0.8</v>
      </c>
      <c r="K16" s="16">
        <v>1.2</v>
      </c>
      <c r="L16" s="16">
        <v>1.6</v>
      </c>
      <c r="M16" s="16">
        <v>2</v>
      </c>
      <c r="O16" s="16">
        <v>40.4</v>
      </c>
      <c r="P16" s="16">
        <v>80.8</v>
      </c>
      <c r="Q16" s="16">
        <v>121.2</v>
      </c>
      <c r="R16" s="16">
        <v>161.6</v>
      </c>
      <c r="S16" s="16">
        <v>202</v>
      </c>
    </row>
    <row r="17" spans="2:19">
      <c r="C17" s="20" cm="1">
        <f t="array" ref="C17:G19">_xlfn.ANCHORARRAY(A1)*_xlfn.ANCHORARRAY(C13)</f>
        <v>-1</v>
      </c>
      <c r="D17" s="16">
        <v>-4</v>
      </c>
      <c r="E17" s="16" t="e">
        <v>#N/A</v>
      </c>
      <c r="F17" s="16" t="e">
        <v>#N/A</v>
      </c>
      <c r="G17" s="16" t="e">
        <v>#N/A</v>
      </c>
      <c r="H17" s="18" t="s">
        <v>36</v>
      </c>
      <c r="N17" s="18" t="s">
        <v>37</v>
      </c>
    </row>
    <row r="18" spans="2:19">
      <c r="C18" s="16">
        <v>-3</v>
      </c>
      <c r="D18" s="16">
        <v>-8</v>
      </c>
      <c r="E18" s="16" t="e">
        <v>#N/A</v>
      </c>
      <c r="F18" s="16" t="e">
        <v>#N/A</v>
      </c>
      <c r="G18" s="16" t="e">
        <v>#N/A</v>
      </c>
      <c r="I18" s="20" cm="1">
        <f t="array" ref="I18:L22">TRANSPOSE(_xlfn.ANCHORARRAY(I13))</f>
        <v>0.1</v>
      </c>
      <c r="J18" s="16">
        <v>0.2</v>
      </c>
      <c r="K18" s="16">
        <v>0.3</v>
      </c>
      <c r="L18" s="16">
        <v>0.4</v>
      </c>
      <c r="O18" s="20" cm="1">
        <f t="array" ref="O18:S22">_xlfn.ANCHORARRAY(I8)*_xlfn.ANCHORARRAY(I18)</f>
        <v>1</v>
      </c>
      <c r="P18" s="16">
        <v>4</v>
      </c>
      <c r="Q18" s="16">
        <v>9</v>
      </c>
      <c r="R18" s="16">
        <v>16</v>
      </c>
      <c r="S18" s="16" t="e">
        <v>#N/A</v>
      </c>
    </row>
    <row r="19" spans="2:19">
      <c r="C19" s="16">
        <v>-5</v>
      </c>
      <c r="D19" s="16">
        <v>-12</v>
      </c>
      <c r="E19" s="16" t="e">
        <v>#N/A</v>
      </c>
      <c r="F19" s="16" t="e">
        <v>#N/A</v>
      </c>
      <c r="G19" s="16" t="e">
        <v>#N/A</v>
      </c>
      <c r="I19" s="16">
        <v>0.2</v>
      </c>
      <c r="J19" s="16">
        <v>0.4</v>
      </c>
      <c r="K19" s="16">
        <v>0.6</v>
      </c>
      <c r="L19" s="16">
        <v>0.8</v>
      </c>
      <c r="O19" s="16">
        <v>4</v>
      </c>
      <c r="P19" s="16">
        <v>16</v>
      </c>
      <c r="Q19" s="16">
        <v>36</v>
      </c>
      <c r="R19" s="16">
        <v>64</v>
      </c>
      <c r="S19" s="16" t="e">
        <v>#N/A</v>
      </c>
    </row>
    <row r="20" spans="2:19">
      <c r="B20" s="18" t="s">
        <v>42</v>
      </c>
      <c r="I20" s="16">
        <v>0.3</v>
      </c>
      <c r="J20" s="16">
        <v>0.6</v>
      </c>
      <c r="K20" s="16">
        <v>0.9</v>
      </c>
      <c r="L20" s="16">
        <v>1.2</v>
      </c>
      <c r="O20" s="16">
        <v>9</v>
      </c>
      <c r="P20" s="16">
        <v>36</v>
      </c>
      <c r="Q20" s="16">
        <v>81</v>
      </c>
      <c r="R20" s="16">
        <v>144</v>
      </c>
      <c r="S20" s="16" t="e">
        <v>#N/A</v>
      </c>
    </row>
    <row r="21" spans="2:19">
      <c r="C21" s="20" cm="1">
        <f t="array" ref="C21:D24">_xlfn.ANCHORARRAY(A3)*_xlfn.ANCHORARRAY(C13)</f>
        <v>-10</v>
      </c>
      <c r="D21" s="16">
        <v>-20</v>
      </c>
      <c r="I21" s="16">
        <v>0.4</v>
      </c>
      <c r="J21" s="16">
        <v>0.8</v>
      </c>
      <c r="K21" s="16">
        <v>1.2</v>
      </c>
      <c r="L21" s="16">
        <v>1.6</v>
      </c>
      <c r="O21" s="16">
        <v>16</v>
      </c>
      <c r="P21" s="16">
        <v>64</v>
      </c>
      <c r="Q21" s="16">
        <v>144</v>
      </c>
      <c r="R21" s="16">
        <v>256</v>
      </c>
      <c r="S21" s="16" t="e">
        <v>#N/A</v>
      </c>
    </row>
    <row r="22" spans="2:19">
      <c r="C22" s="16">
        <v>-60</v>
      </c>
      <c r="D22" s="16">
        <v>-80</v>
      </c>
      <c r="I22" s="16">
        <v>0.5</v>
      </c>
      <c r="J22" s="16">
        <v>1</v>
      </c>
      <c r="K22" s="16">
        <v>1.5</v>
      </c>
      <c r="L22" s="16">
        <v>2</v>
      </c>
      <c r="O22" s="16" t="e">
        <v>#N/A</v>
      </c>
      <c r="P22" s="16" t="e">
        <v>#N/A</v>
      </c>
      <c r="Q22" s="16" t="e">
        <v>#N/A</v>
      </c>
      <c r="R22" s="16" t="e">
        <v>#N/A</v>
      </c>
      <c r="S22" s="16" t="e">
        <v>#N/A</v>
      </c>
    </row>
    <row r="23" spans="2:19">
      <c r="C23" s="16">
        <v>-150</v>
      </c>
      <c r="D23" s="16">
        <v>-180</v>
      </c>
      <c r="H23" s="18" t="s">
        <v>39</v>
      </c>
      <c r="N23" s="18" t="s">
        <v>38</v>
      </c>
    </row>
    <row r="24" spans="2:19">
      <c r="C24" s="16" t="e">
        <v>#N/A</v>
      </c>
      <c r="D24" s="16" t="e">
        <v>#N/A</v>
      </c>
      <c r="I24" s="20" cm="1">
        <f t="array" ref="I24:L27">MMULT(_xlfn.ANCHORARRAY(I8),_xlfn.ANCHORARRAY(I18))</f>
        <v>55</v>
      </c>
      <c r="J24" s="16">
        <v>110</v>
      </c>
      <c r="K24" s="16">
        <v>165</v>
      </c>
      <c r="L24" s="16">
        <v>220</v>
      </c>
      <c r="O24" s="20" cm="1">
        <f t="array" ref="O24:S28">_xlfn.ANCHORARRAY(I18)*_xlfn.ANCHORARRAY(I8)</f>
        <v>1</v>
      </c>
      <c r="P24" s="16">
        <v>4</v>
      </c>
      <c r="Q24" s="16">
        <v>9</v>
      </c>
      <c r="R24" s="16">
        <v>16</v>
      </c>
      <c r="S24" s="16" t="e">
        <v>#N/A</v>
      </c>
    </row>
    <row r="25" spans="2:19">
      <c r="I25" s="16">
        <v>110</v>
      </c>
      <c r="J25" s="16">
        <v>220</v>
      </c>
      <c r="K25" s="16">
        <v>330</v>
      </c>
      <c r="L25" s="16">
        <v>440</v>
      </c>
      <c r="O25" s="16">
        <v>4</v>
      </c>
      <c r="P25" s="16">
        <v>16</v>
      </c>
      <c r="Q25" s="16">
        <v>36</v>
      </c>
      <c r="R25" s="16">
        <v>64</v>
      </c>
      <c r="S25" s="16" t="e">
        <v>#N/A</v>
      </c>
    </row>
    <row r="26" spans="2:19">
      <c r="I26" s="16">
        <v>165</v>
      </c>
      <c r="J26" s="16">
        <v>330</v>
      </c>
      <c r="K26" s="16">
        <v>495</v>
      </c>
      <c r="L26" s="16">
        <v>660</v>
      </c>
      <c r="O26" s="16">
        <v>9</v>
      </c>
      <c r="P26" s="16">
        <v>36</v>
      </c>
      <c r="Q26" s="16">
        <v>81</v>
      </c>
      <c r="R26" s="16">
        <v>144</v>
      </c>
      <c r="S26" s="16" t="e">
        <v>#N/A</v>
      </c>
    </row>
    <row r="27" spans="2:19">
      <c r="I27" s="16">
        <v>220</v>
      </c>
      <c r="J27" s="16">
        <v>440</v>
      </c>
      <c r="K27" s="16">
        <v>660</v>
      </c>
      <c r="L27" s="16">
        <v>880</v>
      </c>
      <c r="O27" s="16">
        <v>16</v>
      </c>
      <c r="P27" s="16">
        <v>64</v>
      </c>
      <c r="Q27" s="16">
        <v>144</v>
      </c>
      <c r="R27" s="16">
        <v>256</v>
      </c>
      <c r="S27" s="16" t="e">
        <v>#N/A</v>
      </c>
    </row>
    <row r="28" spans="2:19">
      <c r="H28" s="18" t="s">
        <v>40</v>
      </c>
      <c r="O28" s="16" t="e">
        <v>#N/A</v>
      </c>
      <c r="P28" s="16" t="e">
        <v>#N/A</v>
      </c>
      <c r="Q28" s="16" t="e">
        <v>#N/A</v>
      </c>
      <c r="R28" s="16" t="e">
        <v>#N/A</v>
      </c>
      <c r="S28" s="16" t="e">
        <v>#N/A</v>
      </c>
    </row>
    <row r="29" spans="2:19">
      <c r="I29" s="20" cm="1">
        <f t="array" ref="I29:M33">MMULT(_xlfn.ANCHORARRAY(I18),_xlfn.ANCHORARRAY(I8))</f>
        <v>30</v>
      </c>
      <c r="J29" s="16">
        <v>60</v>
      </c>
      <c r="K29" s="16">
        <v>90</v>
      </c>
      <c r="L29" s="16">
        <v>120</v>
      </c>
      <c r="M29" s="16">
        <v>150</v>
      </c>
    </row>
    <row r="30" spans="2:19">
      <c r="I30" s="16">
        <v>60</v>
      </c>
      <c r="J30" s="16">
        <v>120</v>
      </c>
      <c r="K30" s="16">
        <v>180</v>
      </c>
      <c r="L30" s="16">
        <v>240</v>
      </c>
      <c r="M30" s="16">
        <v>300</v>
      </c>
    </row>
    <row r="31" spans="2:19">
      <c r="I31" s="16">
        <v>90</v>
      </c>
      <c r="J31" s="16">
        <v>180</v>
      </c>
      <c r="K31" s="16">
        <v>270</v>
      </c>
      <c r="L31" s="16">
        <v>360</v>
      </c>
      <c r="M31" s="16">
        <v>450</v>
      </c>
    </row>
    <row r="32" spans="2:19">
      <c r="I32" s="16">
        <v>120</v>
      </c>
      <c r="J32" s="16">
        <v>240</v>
      </c>
      <c r="K32" s="16">
        <v>360</v>
      </c>
      <c r="L32" s="16">
        <v>480</v>
      </c>
      <c r="M32" s="16">
        <v>600</v>
      </c>
    </row>
    <row r="33" spans="9:13">
      <c r="I33" s="16">
        <v>150</v>
      </c>
      <c r="J33" s="16">
        <v>300</v>
      </c>
      <c r="K33" s="16">
        <v>450</v>
      </c>
      <c r="L33" s="16">
        <v>600</v>
      </c>
      <c r="M33" s="16">
        <v>750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C846-09AE-4E74-9CB5-F4AAF8772FA5}">
  <dimension ref="A1:W50"/>
  <sheetViews>
    <sheetView workbookViewId="0">
      <selection activeCell="G18" sqref="G18"/>
    </sheetView>
  </sheetViews>
  <sheetFormatPr defaultRowHeight="15"/>
  <cols>
    <col min="1" max="1" width="10.140625" bestFit="1" customWidth="1"/>
    <col min="2" max="2" width="12" style="6" bestFit="1" customWidth="1"/>
    <col min="3" max="3" width="11.28515625" style="6" bestFit="1" customWidth="1"/>
    <col min="4" max="4" width="7.5703125" style="5" bestFit="1" customWidth="1"/>
    <col min="5" max="5" width="12.85546875" bestFit="1" customWidth="1"/>
    <col min="6" max="6" width="10.140625" bestFit="1" customWidth="1"/>
    <col min="7" max="7" width="12" bestFit="1" customWidth="1"/>
    <col min="8" max="8" width="11.28515625" bestFit="1" customWidth="1"/>
    <col min="9" max="9" width="10.5703125" customWidth="1"/>
    <col min="10" max="10" width="10.42578125" customWidth="1"/>
    <col min="11" max="11" width="10.28515625" customWidth="1"/>
    <col min="12" max="13" width="10.42578125" customWidth="1"/>
  </cols>
  <sheetData>
    <row r="1" spans="1:23" ht="15.75" thickBot="1">
      <c r="A1" s="7">
        <v>45494</v>
      </c>
      <c r="B1" s="8" t="s">
        <v>7</v>
      </c>
      <c r="C1" s="8" t="s">
        <v>8</v>
      </c>
      <c r="D1" s="9">
        <v>400</v>
      </c>
      <c r="E1" t="s">
        <v>17</v>
      </c>
      <c r="F1" t="s">
        <v>18</v>
      </c>
      <c r="G1" s="11" t="s">
        <v>19</v>
      </c>
      <c r="H1" t="str" cm="1">
        <f t="array" ref="H1:M1">TRANSPOSE(_xlfn.UNIQUE($C:$C))</f>
        <v>Апельсины</v>
      </c>
      <c r="I1" t="str">
        <v>Бананы</v>
      </c>
      <c r="J1" t="str">
        <v>Лимоны</v>
      </c>
      <c r="K1" t="str">
        <v>Яблоки</v>
      </c>
      <c r="L1" t="str">
        <v>Груши</v>
      </c>
      <c r="M1">
        <v>0</v>
      </c>
      <c r="N1" s="18" t="s">
        <v>44</v>
      </c>
      <c r="Q1" s="11" t="s">
        <v>19</v>
      </c>
      <c r="R1" t="str" cm="1">
        <f t="array" ref="R1:W1">TRANSPOSE(_xlfn.UNIQUE($C:$C))</f>
        <v>Апельсины</v>
      </c>
      <c r="S1" t="str">
        <v>Бананы</v>
      </c>
      <c r="T1" t="str">
        <v>Лимоны</v>
      </c>
      <c r="U1" t="str">
        <v>Яблоки</v>
      </c>
      <c r="V1" t="str">
        <v>Груши</v>
      </c>
      <c r="W1">
        <v>0</v>
      </c>
    </row>
    <row r="2" spans="1:23">
      <c r="A2" s="7">
        <v>45438</v>
      </c>
      <c r="B2" s="8" t="s">
        <v>9</v>
      </c>
      <c r="C2" s="8" t="s">
        <v>10</v>
      </c>
      <c r="D2" s="9">
        <v>2300</v>
      </c>
      <c r="E2" s="10">
        <v>45466</v>
      </c>
      <c r="F2" s="10">
        <v>45493</v>
      </c>
      <c r="G2" t="str" cm="1">
        <f t="array" ref="G2:G8">_xlfn.UNIQUE($B:$B)</f>
        <v>Сидоров</v>
      </c>
      <c r="H2" s="42" cm="1">
        <f t="array" ref="H2:M8">IFERROR(_xlfn.MAP((_xlfn.ANCHORARRAY(G2)&amp;";")&amp;(_xlfn.ANCHORARRAY(H1)), _xlfn.LAMBDA(_xlpm.txt, SUM(_xlfn._xlws.FILTER(D:D,(B:B=_xlfn.TEXTBEFORE(_xlpm.txt,";"))*(C:C=_xlfn.TEXTAFTER(_xlpm.txt,";")))))), 0)</f>
        <v>6300</v>
      </c>
      <c r="I2" s="25">
        <v>0</v>
      </c>
      <c r="J2" s="25">
        <v>3700</v>
      </c>
      <c r="K2" s="25">
        <v>3000</v>
      </c>
      <c r="L2" s="25">
        <v>3400</v>
      </c>
      <c r="M2" s="13">
        <v>0</v>
      </c>
      <c r="N2" s="20" cm="1">
        <f t="array" ref="N2:N8">_xlfn.BYROW(_xlfn.ANCHORARRAY(G2), _xlfn.LAMBDA(_xlpm.row, SUM(_xlfn._xlws.FILTER(D:D,B:B=_xlpm.row))))</f>
        <v>16400</v>
      </c>
      <c r="Q2" t="str" cm="1">
        <f t="array" ref="Q2:Q8">_xlfn.UNIQUE($B:$B)</f>
        <v>Сидоров</v>
      </c>
      <c r="R2" s="31" cm="1">
        <f t="array" ref="R2">SUM(_xlfn._xlws.FILTER($D:$D,($B:$B=$G2)*($C:$C=R$1),0))</f>
        <v>6300</v>
      </c>
      <c r="S2" s="31" cm="1">
        <f t="array" ref="S2">SUM(_xlfn._xlws.FILTER($D:$D,($B:$B=$G2)*($C:$C=S$1),0))</f>
        <v>0</v>
      </c>
      <c r="T2" s="31" cm="1">
        <f t="array" ref="T2">SUM(_xlfn._xlws.FILTER($D:$D,($B:$B=$G2)*($C:$C=T$1),0))</f>
        <v>3700</v>
      </c>
      <c r="U2" s="31" cm="1">
        <f t="array" ref="U2">SUM(_xlfn._xlws.FILTER($D:$D,($B:$B=$G2)*($C:$C=U$1),0))</f>
        <v>3000</v>
      </c>
      <c r="V2" s="31" cm="1">
        <f t="array" ref="V2">SUM(_xlfn._xlws.FILTER($D:$D,($B:$B=$G2)*($C:$C=V$1),0))</f>
        <v>3400</v>
      </c>
    </row>
    <row r="3" spans="1:23">
      <c r="A3" s="7">
        <v>45555</v>
      </c>
      <c r="B3" s="8" t="s">
        <v>7</v>
      </c>
      <c r="C3" s="8" t="s">
        <v>11</v>
      </c>
      <c r="D3" s="9">
        <v>1000</v>
      </c>
      <c r="E3" t="s">
        <v>20</v>
      </c>
      <c r="F3" s="6">
        <f>COLUMNS(TRANSPOSE(_xlfn.UNIQUE($C:$C)))-1</f>
        <v>5</v>
      </c>
      <c r="G3" t="str">
        <v>Петров</v>
      </c>
      <c r="H3" s="26">
        <v>9900</v>
      </c>
      <c r="I3" s="27">
        <v>4400</v>
      </c>
      <c r="J3" s="27">
        <v>4400</v>
      </c>
      <c r="K3" s="27">
        <v>1500</v>
      </c>
      <c r="L3" s="27">
        <v>1800</v>
      </c>
      <c r="M3" s="28">
        <v>0</v>
      </c>
      <c r="N3">
        <v>22000</v>
      </c>
      <c r="Q3" t="str">
        <v>Петров</v>
      </c>
      <c r="R3" s="31" cm="1">
        <f t="array" ref="R3">SUM(_xlfn._xlws.FILTER($D:$D,($B:$B=$G3)*($C:$C=R$1),0))</f>
        <v>9900</v>
      </c>
      <c r="S3" s="31" cm="1">
        <f t="array" ref="S3">SUM(_xlfn._xlws.FILTER($D:$D,($B:$B=$G3)*($C:$C=S$1),0))</f>
        <v>4400</v>
      </c>
      <c r="T3" s="31" cm="1">
        <f t="array" ref="T3">SUM(_xlfn._xlws.FILTER($D:$D,($B:$B=$G3)*($C:$C=T$1),0))</f>
        <v>4400</v>
      </c>
      <c r="U3" s="31" cm="1">
        <f t="array" ref="U3">SUM(_xlfn._xlws.FILTER($D:$D,($B:$B=$G3)*($C:$C=U$1),0))</f>
        <v>1500</v>
      </c>
      <c r="V3" s="31" cm="1">
        <f t="array" ref="V3">SUM(_xlfn._xlws.FILTER($D:$D,($B:$B=$G3)*($C:$C=V$1),0))</f>
        <v>1800</v>
      </c>
    </row>
    <row r="4" spans="1:23">
      <c r="A4" s="7">
        <v>45454</v>
      </c>
      <c r="B4" s="8" t="s">
        <v>7</v>
      </c>
      <c r="C4" s="8" t="s">
        <v>12</v>
      </c>
      <c r="D4" s="9">
        <v>1000</v>
      </c>
      <c r="E4" t="s">
        <v>21</v>
      </c>
      <c r="F4" s="6">
        <f>ROWS(_xlfn.UNIQUE(B:B))-1</f>
        <v>6</v>
      </c>
      <c r="G4" t="str">
        <v>Иванов</v>
      </c>
      <c r="H4" s="26">
        <v>0</v>
      </c>
      <c r="I4" s="27">
        <v>1400</v>
      </c>
      <c r="J4" s="27">
        <v>600</v>
      </c>
      <c r="K4" s="27">
        <v>2500</v>
      </c>
      <c r="L4" s="27">
        <v>1300</v>
      </c>
      <c r="M4" s="28">
        <v>0</v>
      </c>
      <c r="N4">
        <v>5800</v>
      </c>
      <c r="Q4" t="str">
        <v>Иванов</v>
      </c>
      <c r="R4" s="31" cm="1">
        <f t="array" ref="R4">SUM(_xlfn._xlws.FILTER($D:$D,($B:$B=$G4)*($C:$C=R$1),0))</f>
        <v>0</v>
      </c>
      <c r="S4" s="31" cm="1">
        <f t="array" ref="S4">SUM(_xlfn._xlws.FILTER($D:$D,($B:$B=$G4)*($C:$C=S$1),0))</f>
        <v>1400</v>
      </c>
      <c r="T4" s="31" cm="1">
        <f t="array" ref="T4">SUM(_xlfn._xlws.FILTER($D:$D,($B:$B=$G4)*($C:$C=T$1),0))</f>
        <v>600</v>
      </c>
      <c r="U4" s="31" cm="1">
        <f t="array" ref="U4">SUM(_xlfn._xlws.FILTER($D:$D,($B:$B=$G4)*($C:$C=U$1),0))</f>
        <v>2500</v>
      </c>
      <c r="V4" s="31" cm="1">
        <f t="array" ref="V4">SUM(_xlfn._xlws.FILTER($D:$D,($B:$B=$G4)*($C:$C=V$1),0))</f>
        <v>1300</v>
      </c>
    </row>
    <row r="5" spans="1:23">
      <c r="A5" s="7">
        <v>45343</v>
      </c>
      <c r="B5" s="8" t="s">
        <v>13</v>
      </c>
      <c r="C5" s="8" t="s">
        <v>11</v>
      </c>
      <c r="D5" s="9">
        <v>600</v>
      </c>
      <c r="E5" s="30" t="s">
        <v>49</v>
      </c>
      <c r="F5">
        <f>COLUMNS((_xlfn.ANCHORARRAY(H1)))</f>
        <v>6</v>
      </c>
      <c r="G5" t="str">
        <v>Долгопупов</v>
      </c>
      <c r="H5" s="26">
        <v>0</v>
      </c>
      <c r="I5" s="27">
        <v>1000</v>
      </c>
      <c r="J5" s="27">
        <v>800</v>
      </c>
      <c r="K5" s="27">
        <v>3300</v>
      </c>
      <c r="L5" s="27">
        <v>4100</v>
      </c>
      <c r="M5" s="28">
        <v>0</v>
      </c>
      <c r="N5">
        <v>9200</v>
      </c>
      <c r="Q5" t="str">
        <v>Долгопупов</v>
      </c>
      <c r="R5" s="31" cm="1">
        <f t="array" ref="R5">SUM(_xlfn._xlws.FILTER($D:$D,($B:$B=$G5)*($C:$C=R$1),0))</f>
        <v>0</v>
      </c>
      <c r="S5" s="31" cm="1">
        <f t="array" ref="S5">SUM(_xlfn._xlws.FILTER($D:$D,($B:$B=$G5)*($C:$C=S$1),0))</f>
        <v>1000</v>
      </c>
      <c r="T5" s="31" cm="1">
        <f t="array" ref="T5">SUM(_xlfn._xlws.FILTER($D:$D,($B:$B=$G5)*($C:$C=T$1),0))</f>
        <v>800</v>
      </c>
      <c r="U5" s="31" cm="1">
        <f t="array" ref="U5">SUM(_xlfn._xlws.FILTER($D:$D,($B:$B=$G5)*($C:$C=U$1),0))</f>
        <v>3300</v>
      </c>
      <c r="V5" s="31" cm="1">
        <f t="array" ref="V5">SUM(_xlfn._xlws.FILTER($D:$D,($B:$B=$G5)*($C:$C=V$1),0))</f>
        <v>4100</v>
      </c>
    </row>
    <row r="6" spans="1:23">
      <c r="A6" s="7">
        <v>45626</v>
      </c>
      <c r="B6" s="8" t="s">
        <v>13</v>
      </c>
      <c r="C6" s="8" t="s">
        <v>12</v>
      </c>
      <c r="D6" s="9">
        <v>1200</v>
      </c>
      <c r="E6" s="30" t="s">
        <v>48</v>
      </c>
      <c r="F6">
        <f>ROWS(_xlfn.ANCHORARRAY(G2))</f>
        <v>7</v>
      </c>
      <c r="G6" t="str">
        <v>Прусикин</v>
      </c>
      <c r="H6" s="26">
        <v>3000</v>
      </c>
      <c r="I6" s="27">
        <v>1500</v>
      </c>
      <c r="J6" s="27">
        <v>1200</v>
      </c>
      <c r="K6" s="27">
        <v>900</v>
      </c>
      <c r="L6" s="27">
        <v>1500</v>
      </c>
      <c r="M6" s="28">
        <v>0</v>
      </c>
      <c r="N6">
        <v>8100</v>
      </c>
      <c r="Q6" t="str">
        <v>Прусикин</v>
      </c>
      <c r="R6" s="31" cm="1">
        <f t="array" ref="R6">SUM(_xlfn._xlws.FILTER($D:$D,($B:$B=$G6)*($C:$C=R$1),0))</f>
        <v>3000</v>
      </c>
      <c r="S6" s="31" cm="1">
        <f t="array" ref="S6">SUM(_xlfn._xlws.FILTER($D:$D,($B:$B=$G6)*($C:$C=S$1),0))</f>
        <v>1500</v>
      </c>
      <c r="T6" s="31" cm="1">
        <f t="array" ref="T6">SUM(_xlfn._xlws.FILTER($D:$D,($B:$B=$G6)*($C:$C=T$1),0))</f>
        <v>1200</v>
      </c>
      <c r="U6" s="31" cm="1">
        <f t="array" ref="U6">SUM(_xlfn._xlws.FILTER($D:$D,($B:$B=$G6)*($C:$C=U$1),0))</f>
        <v>900</v>
      </c>
      <c r="V6" s="31" cm="1">
        <f t="array" ref="V6">SUM(_xlfn._xlws.FILTER($D:$D,($B:$B=$G6)*($C:$C=V$1),0))</f>
        <v>1500</v>
      </c>
    </row>
    <row r="7" spans="1:23">
      <c r="A7" s="7">
        <v>45506</v>
      </c>
      <c r="B7" s="8" t="s">
        <v>14</v>
      </c>
      <c r="C7" s="8" t="s">
        <v>15</v>
      </c>
      <c r="D7" s="9">
        <v>400</v>
      </c>
      <c r="G7" t="str">
        <v>Сидоровd</v>
      </c>
      <c r="H7" s="26">
        <v>0</v>
      </c>
      <c r="I7" s="27">
        <v>0</v>
      </c>
      <c r="J7" s="27">
        <v>800</v>
      </c>
      <c r="K7" s="27">
        <v>0</v>
      </c>
      <c r="L7" s="27">
        <v>0</v>
      </c>
      <c r="M7" s="28">
        <v>0</v>
      </c>
      <c r="N7">
        <v>800</v>
      </c>
      <c r="Q7" t="str">
        <v>Сидоровd</v>
      </c>
    </row>
    <row r="8" spans="1:23">
      <c r="A8" s="7">
        <v>45482</v>
      </c>
      <c r="B8" s="8" t="s">
        <v>9</v>
      </c>
      <c r="C8" s="8" t="s">
        <v>11</v>
      </c>
      <c r="D8" s="9">
        <v>1500</v>
      </c>
      <c r="G8">
        <v>0</v>
      </c>
      <c r="H8" s="26">
        <v>0</v>
      </c>
      <c r="I8" s="27">
        <v>0</v>
      </c>
      <c r="J8" s="27">
        <v>0</v>
      </c>
      <c r="K8" s="27">
        <v>0</v>
      </c>
      <c r="L8" s="27">
        <v>0</v>
      </c>
      <c r="M8" s="28">
        <v>0</v>
      </c>
      <c r="N8">
        <v>0</v>
      </c>
      <c r="Q8">
        <v>0</v>
      </c>
      <c r="R8" s="11"/>
      <c r="S8" s="11"/>
      <c r="T8" s="11"/>
      <c r="U8" s="11"/>
      <c r="V8" s="11"/>
      <c r="W8" s="11"/>
    </row>
    <row r="9" spans="1:23" ht="15.75" thickBot="1">
      <c r="A9" s="7">
        <v>45458</v>
      </c>
      <c r="B9" s="8" t="s">
        <v>7</v>
      </c>
      <c r="C9" s="8" t="s">
        <v>15</v>
      </c>
      <c r="D9" s="9">
        <v>600</v>
      </c>
      <c r="H9" s="14"/>
      <c r="I9" s="29"/>
      <c r="J9" s="29"/>
      <c r="K9" s="29"/>
      <c r="L9" s="29"/>
      <c r="M9" s="15"/>
    </row>
    <row r="10" spans="1:23">
      <c r="A10" s="7">
        <v>45497</v>
      </c>
      <c r="B10" s="8" t="s">
        <v>16</v>
      </c>
      <c r="C10" s="8" t="s">
        <v>8</v>
      </c>
      <c r="D10" s="9">
        <v>1400</v>
      </c>
      <c r="G10" s="18" t="s">
        <v>45</v>
      </c>
      <c r="H10" s="20" cm="1">
        <f t="array" ref="H10:M10">_xlfn.BYCOL(_xlfn.ANCHORARRAY(H1), _xlfn.LAMBDA(_xlpm.col, SUM(_xlfn._xlws.FILTER(D:D,C:C=_xlpm.col))))</f>
        <v>19200</v>
      </c>
      <c r="I10">
        <v>8300</v>
      </c>
      <c r="J10">
        <v>11500</v>
      </c>
      <c r="K10">
        <v>11200</v>
      </c>
      <c r="L10">
        <v>12100</v>
      </c>
      <c r="M10">
        <v>0</v>
      </c>
    </row>
    <row r="11" spans="1:23">
      <c r="A11" s="7">
        <v>45431</v>
      </c>
      <c r="B11" s="8" t="s">
        <v>160</v>
      </c>
      <c r="C11" s="8" t="s">
        <v>11</v>
      </c>
      <c r="D11" s="9">
        <v>800</v>
      </c>
    </row>
    <row r="12" spans="1:23">
      <c r="A12" s="7">
        <v>45644</v>
      </c>
      <c r="B12" s="8" t="s">
        <v>9</v>
      </c>
      <c r="C12" s="8" t="s">
        <v>8</v>
      </c>
      <c r="D12" s="9">
        <v>400</v>
      </c>
    </row>
    <row r="13" spans="1:23">
      <c r="A13" s="7">
        <v>45508</v>
      </c>
      <c r="B13" s="8" t="s">
        <v>9</v>
      </c>
      <c r="C13" s="8" t="s">
        <v>8</v>
      </c>
      <c r="D13" s="9">
        <v>1600</v>
      </c>
    </row>
    <row r="14" spans="1:23">
      <c r="A14" s="7">
        <v>45535</v>
      </c>
      <c r="B14" s="8" t="s">
        <v>14</v>
      </c>
      <c r="C14" s="8" t="s">
        <v>15</v>
      </c>
      <c r="D14" s="9">
        <v>1800</v>
      </c>
    </row>
    <row r="15" spans="1:23">
      <c r="A15" s="7">
        <v>45466</v>
      </c>
      <c r="B15" s="8" t="s">
        <v>7</v>
      </c>
      <c r="C15" s="8" t="s">
        <v>15</v>
      </c>
      <c r="D15" s="9">
        <v>400</v>
      </c>
    </row>
    <row r="16" spans="1:23">
      <c r="A16" s="7">
        <v>45429</v>
      </c>
      <c r="B16" s="8" t="s">
        <v>9</v>
      </c>
      <c r="C16" s="8" t="s">
        <v>10</v>
      </c>
      <c r="D16" s="9">
        <v>2100</v>
      </c>
    </row>
    <row r="17" spans="1:20">
      <c r="A17" s="7">
        <v>45502</v>
      </c>
      <c r="B17" s="8" t="s">
        <v>16</v>
      </c>
      <c r="C17" s="8" t="s">
        <v>15</v>
      </c>
      <c r="D17" s="9">
        <v>800</v>
      </c>
    </row>
    <row r="18" spans="1:20">
      <c r="A18" s="7">
        <v>45417</v>
      </c>
      <c r="B18" s="8" t="s">
        <v>16</v>
      </c>
      <c r="C18" s="8" t="s">
        <v>12</v>
      </c>
      <c r="D18" s="9">
        <v>900</v>
      </c>
    </row>
    <row r="19" spans="1:20">
      <c r="A19" s="7">
        <v>45468</v>
      </c>
      <c r="B19" s="8" t="s">
        <v>9</v>
      </c>
      <c r="C19" s="8" t="s">
        <v>11</v>
      </c>
      <c r="D19" s="9">
        <v>700</v>
      </c>
    </row>
    <row r="20" spans="1:20">
      <c r="A20" s="7">
        <v>45305</v>
      </c>
      <c r="B20" s="8" t="s">
        <v>13</v>
      </c>
      <c r="C20" s="8" t="s">
        <v>12</v>
      </c>
      <c r="D20" s="9">
        <v>400</v>
      </c>
    </row>
    <row r="21" spans="1:20">
      <c r="A21" s="7">
        <v>45479</v>
      </c>
      <c r="B21" s="8" t="s">
        <v>7</v>
      </c>
      <c r="C21" s="8" t="s">
        <v>12</v>
      </c>
      <c r="D21" s="9">
        <v>600</v>
      </c>
    </row>
    <row r="22" spans="1:20">
      <c r="A22" s="7">
        <v>45388</v>
      </c>
      <c r="B22" s="8" t="s">
        <v>7</v>
      </c>
      <c r="C22" s="8" t="s">
        <v>12</v>
      </c>
      <c r="D22" s="9">
        <v>1400</v>
      </c>
      <c r="H22" s="43" t="str" cm="1">
        <f t="array" ref="H22:M28">(_xlfn.UNIQUE($B:$B))&amp;(TRANSPOSE(_xlfn.UNIQUE($C:$C)))</f>
        <v>СидоровАпельсины</v>
      </c>
      <c r="I22" t="str">
        <v>СидоровБананы</v>
      </c>
      <c r="J22" t="str">
        <v>СидоровЛимоны</v>
      </c>
      <c r="K22" t="str">
        <v>СидоровЯблоки</v>
      </c>
      <c r="L22" t="str">
        <v>СидоровГруши</v>
      </c>
      <c r="M22" t="str">
        <v>Сидоров</v>
      </c>
      <c r="O22" s="20" t="str" cm="1">
        <f t="array" ref="O22:T28">(_xlfn.ANCHORARRAY(G2))&amp;(_xlfn.ANCHORARRAY(H1))</f>
        <v>СидоровАпельсины</v>
      </c>
      <c r="P22" t="str">
        <v>СидоровБананы</v>
      </c>
      <c r="Q22" t="str">
        <v>СидоровЛимоны</v>
      </c>
      <c r="R22" t="str">
        <v>СидоровЯблоки</v>
      </c>
      <c r="S22" t="str">
        <v>СидоровГруши</v>
      </c>
      <c r="T22" t="str">
        <v>Сидоров0</v>
      </c>
    </row>
    <row r="23" spans="1:20">
      <c r="A23" s="7">
        <v>45389</v>
      </c>
      <c r="B23" s="8" t="s">
        <v>7</v>
      </c>
      <c r="C23" s="8" t="s">
        <v>11</v>
      </c>
      <c r="D23" s="9">
        <v>1100</v>
      </c>
      <c r="H23" t="str">
        <v>ПетровАпельсины</v>
      </c>
      <c r="I23" t="str">
        <v>ПетровБананы</v>
      </c>
      <c r="J23" t="str">
        <v>ПетровЛимоны</v>
      </c>
      <c r="K23" t="str">
        <v>ПетровЯблоки</v>
      </c>
      <c r="L23" t="str">
        <v>ПетровГруши</v>
      </c>
      <c r="M23" t="str">
        <v>Петров</v>
      </c>
      <c r="O23" t="str">
        <v>ПетровАпельсины</v>
      </c>
      <c r="P23" t="str">
        <v>ПетровБананы</v>
      </c>
      <c r="Q23" t="str">
        <v>ПетровЛимоны</v>
      </c>
      <c r="R23" t="str">
        <v>ПетровЯблоки</v>
      </c>
      <c r="S23" t="str">
        <v>ПетровГруши</v>
      </c>
      <c r="T23" t="str">
        <v>Петров0</v>
      </c>
    </row>
    <row r="24" spans="1:20">
      <c r="A24" s="7">
        <v>45576</v>
      </c>
      <c r="B24" s="8" t="s">
        <v>9</v>
      </c>
      <c r="C24" s="8" t="s">
        <v>8</v>
      </c>
      <c r="D24" s="9">
        <v>1900</v>
      </c>
      <c r="H24" t="str">
        <v>ИвановАпельсины</v>
      </c>
      <c r="I24" t="str">
        <v>ИвановБананы</v>
      </c>
      <c r="J24" t="str">
        <v>ИвановЛимоны</v>
      </c>
      <c r="K24" t="str">
        <v>ИвановЯблоки</v>
      </c>
      <c r="L24" t="str">
        <v>ИвановГруши</v>
      </c>
      <c r="M24" t="str">
        <v>Иванов</v>
      </c>
      <c r="O24" t="str">
        <v>ИвановАпельсины</v>
      </c>
      <c r="P24" t="str">
        <v>ИвановБананы</v>
      </c>
      <c r="Q24" t="str">
        <v>ИвановЛимоны</v>
      </c>
      <c r="R24" t="str">
        <v>ИвановЯблоки</v>
      </c>
      <c r="S24" t="str">
        <v>ИвановГруши</v>
      </c>
      <c r="T24" t="str">
        <v>Иванов0</v>
      </c>
    </row>
    <row r="25" spans="1:20">
      <c r="A25" s="7">
        <v>45514</v>
      </c>
      <c r="B25" s="8" t="s">
        <v>9</v>
      </c>
      <c r="C25" s="8" t="s">
        <v>12</v>
      </c>
      <c r="D25" s="9">
        <v>1500</v>
      </c>
      <c r="H25" t="str">
        <v>ДолгопуповАпельсины</v>
      </c>
      <c r="I25" t="str">
        <v>ДолгопуповБананы</v>
      </c>
      <c r="J25" t="str">
        <v>ДолгопуповЛимоны</v>
      </c>
      <c r="K25" t="str">
        <v>ДолгопуповЯблоки</v>
      </c>
      <c r="L25" t="str">
        <v>ДолгопуповГруши</v>
      </c>
      <c r="M25" t="str">
        <v>Долгопупов</v>
      </c>
      <c r="O25" t="str">
        <v>ДолгопуповАпельсины</v>
      </c>
      <c r="P25" t="str">
        <v>ДолгопуповБананы</v>
      </c>
      <c r="Q25" t="str">
        <v>ДолгопуповЛимоны</v>
      </c>
      <c r="R25" t="str">
        <v>ДолгопуповЯблоки</v>
      </c>
      <c r="S25" t="str">
        <v>ДолгопуповГруши</v>
      </c>
      <c r="T25" t="str">
        <v>Долгопупов0</v>
      </c>
    </row>
    <row r="26" spans="1:20">
      <c r="A26" s="7">
        <v>45533</v>
      </c>
      <c r="B26" s="8" t="s">
        <v>16</v>
      </c>
      <c r="C26" s="8" t="s">
        <v>8</v>
      </c>
      <c r="D26" s="9">
        <v>1600</v>
      </c>
      <c r="H26" t="str">
        <v>ПрусикинАпельсины</v>
      </c>
      <c r="I26" t="str">
        <v>ПрусикинБананы</v>
      </c>
      <c r="J26" t="str">
        <v>ПрусикинЛимоны</v>
      </c>
      <c r="K26" t="str">
        <v>ПрусикинЯблоки</v>
      </c>
      <c r="L26" t="str">
        <v>ПрусикинГруши</v>
      </c>
      <c r="M26" t="str">
        <v>Прусикин</v>
      </c>
      <c r="O26" t="str">
        <v>ПрусикинАпельсины</v>
      </c>
      <c r="P26" t="str">
        <v>ПрусикинБананы</v>
      </c>
      <c r="Q26" t="str">
        <v>ПрусикинЛимоны</v>
      </c>
      <c r="R26" t="str">
        <v>ПрусикинЯблоки</v>
      </c>
      <c r="S26" t="str">
        <v>ПрусикинГруши</v>
      </c>
      <c r="T26" t="str">
        <v>Прусикин0</v>
      </c>
    </row>
    <row r="27" spans="1:20">
      <c r="A27" s="7">
        <v>45402</v>
      </c>
      <c r="B27" s="8" t="s">
        <v>9</v>
      </c>
      <c r="C27" s="8" t="s">
        <v>8</v>
      </c>
      <c r="D27" s="9">
        <v>1900</v>
      </c>
      <c r="H27" t="str">
        <v>СидоровdАпельсины</v>
      </c>
      <c r="I27" t="str">
        <v>СидоровdБананы</v>
      </c>
      <c r="J27" t="str">
        <v>СидоровdЛимоны</v>
      </c>
      <c r="K27" t="str">
        <v>СидоровdЯблоки</v>
      </c>
      <c r="L27" t="str">
        <v>СидоровdГруши</v>
      </c>
      <c r="M27" t="str">
        <v>Сидоровd</v>
      </c>
      <c r="O27" t="str">
        <v>СидоровdАпельсины</v>
      </c>
      <c r="P27" t="str">
        <v>СидоровdБананы</v>
      </c>
      <c r="Q27" t="str">
        <v>СидоровdЛимоны</v>
      </c>
      <c r="R27" t="str">
        <v>СидоровdЯблоки</v>
      </c>
      <c r="S27" t="str">
        <v>СидоровdГруши</v>
      </c>
      <c r="T27" t="str">
        <v>Сидоровd0</v>
      </c>
    </row>
    <row r="28" spans="1:20">
      <c r="A28" s="7">
        <v>45500</v>
      </c>
      <c r="B28" s="8" t="s">
        <v>7</v>
      </c>
      <c r="C28" s="8" t="s">
        <v>8</v>
      </c>
      <c r="D28" s="9">
        <v>2300</v>
      </c>
      <c r="H28" t="str">
        <v>Апельсины</v>
      </c>
      <c r="I28" t="str">
        <v>Бананы</v>
      </c>
      <c r="J28" t="str">
        <v>Лимоны</v>
      </c>
      <c r="K28" t="str">
        <v>Яблоки</v>
      </c>
      <c r="L28" t="str">
        <v>Груши</v>
      </c>
      <c r="M28" t="str">
        <v/>
      </c>
      <c r="O28" t="str">
        <v>0Апельсины</v>
      </c>
      <c r="P28" t="str">
        <v>0Бананы</v>
      </c>
      <c r="Q28" t="str">
        <v>0Лимоны</v>
      </c>
      <c r="R28" t="str">
        <v>0Яблоки</v>
      </c>
      <c r="S28" t="str">
        <v>0Груши</v>
      </c>
      <c r="T28" t="str">
        <v>00</v>
      </c>
    </row>
    <row r="29" spans="1:20">
      <c r="A29" s="7">
        <v>45502</v>
      </c>
      <c r="B29" s="8" t="s">
        <v>14</v>
      </c>
      <c r="C29" s="8" t="s">
        <v>15</v>
      </c>
      <c r="D29" s="9">
        <v>1900</v>
      </c>
    </row>
    <row r="30" spans="1:20">
      <c r="A30" s="7">
        <v>45448</v>
      </c>
      <c r="B30" s="8" t="s">
        <v>14</v>
      </c>
      <c r="C30" s="8" t="s">
        <v>12</v>
      </c>
      <c r="D30" s="9">
        <v>2400</v>
      </c>
    </row>
    <row r="31" spans="1:20">
      <c r="A31" s="7">
        <v>45466</v>
      </c>
      <c r="B31" s="8" t="s">
        <v>13</v>
      </c>
      <c r="C31" s="8" t="s">
        <v>12</v>
      </c>
      <c r="D31" s="9">
        <v>900</v>
      </c>
    </row>
    <row r="32" spans="1:20">
      <c r="A32" s="7">
        <v>45460</v>
      </c>
      <c r="B32" s="8" t="s">
        <v>7</v>
      </c>
      <c r="C32" s="8" t="s">
        <v>15</v>
      </c>
      <c r="D32" s="9">
        <v>600</v>
      </c>
    </row>
    <row r="33" spans="1:4">
      <c r="A33" s="7">
        <v>45471</v>
      </c>
      <c r="B33" s="8" t="s">
        <v>16</v>
      </c>
      <c r="C33" s="8" t="s">
        <v>11</v>
      </c>
      <c r="D33" s="9">
        <v>1200</v>
      </c>
    </row>
    <row r="34" spans="1:4">
      <c r="A34" s="7">
        <v>45442</v>
      </c>
      <c r="B34" s="8" t="s">
        <v>7</v>
      </c>
      <c r="C34" s="8" t="s">
        <v>15</v>
      </c>
      <c r="D34" s="9">
        <v>1800</v>
      </c>
    </row>
    <row r="35" spans="1:4">
      <c r="A35" s="7">
        <v>45481</v>
      </c>
      <c r="B35" s="8" t="s">
        <v>14</v>
      </c>
      <c r="C35" s="8" t="s">
        <v>10</v>
      </c>
      <c r="D35" s="9">
        <v>1000</v>
      </c>
    </row>
    <row r="36" spans="1:4">
      <c r="A36" s="7">
        <v>45355</v>
      </c>
      <c r="B36" s="8" t="s">
        <v>9</v>
      </c>
      <c r="C36" s="8" t="s">
        <v>15</v>
      </c>
      <c r="D36" s="9">
        <v>1800</v>
      </c>
    </row>
    <row r="37" spans="1:4">
      <c r="A37" s="7">
        <v>45444</v>
      </c>
      <c r="B37" s="8" t="s">
        <v>16</v>
      </c>
      <c r="C37" s="8" t="s">
        <v>15</v>
      </c>
      <c r="D37" s="9">
        <v>700</v>
      </c>
    </row>
    <row r="38" spans="1:4">
      <c r="A38" s="7">
        <v>45437</v>
      </c>
      <c r="B38" s="8" t="s">
        <v>7</v>
      </c>
      <c r="C38" s="8" t="s">
        <v>11</v>
      </c>
      <c r="D38" s="9">
        <v>1600</v>
      </c>
    </row>
    <row r="39" spans="1:4">
      <c r="A39" s="7">
        <v>45505</v>
      </c>
      <c r="B39" s="8" t="s">
        <v>7</v>
      </c>
      <c r="C39" s="8" t="s">
        <v>8</v>
      </c>
      <c r="D39" s="9">
        <v>1600</v>
      </c>
    </row>
    <row r="40" spans="1:4">
      <c r="A40" s="7">
        <v>45418</v>
      </c>
      <c r="B40" s="8" t="s">
        <v>9</v>
      </c>
      <c r="C40" s="8" t="s">
        <v>8</v>
      </c>
      <c r="D40" s="9">
        <v>1500</v>
      </c>
    </row>
    <row r="41" spans="1:4">
      <c r="A41" s="7">
        <v>45425</v>
      </c>
      <c r="B41" s="8" t="s">
        <v>9</v>
      </c>
      <c r="C41" s="8" t="s">
        <v>11</v>
      </c>
      <c r="D41" s="9">
        <v>400</v>
      </c>
    </row>
    <row r="42" spans="1:4">
      <c r="A42" s="7">
        <v>45332</v>
      </c>
      <c r="B42" s="8" t="s">
        <v>16</v>
      </c>
      <c r="C42" s="8" t="s">
        <v>10</v>
      </c>
      <c r="D42" s="9">
        <v>1500</v>
      </c>
    </row>
    <row r="43" spans="1:4">
      <c r="A43" s="7">
        <v>45509</v>
      </c>
      <c r="B43" s="8" t="s">
        <v>9</v>
      </c>
      <c r="C43" s="8" t="s">
        <v>11</v>
      </c>
      <c r="D43" s="9">
        <v>1800</v>
      </c>
    </row>
    <row r="44" spans="1:4">
      <c r="A44" s="7">
        <v>45380</v>
      </c>
      <c r="B44" s="8" t="s">
        <v>9</v>
      </c>
      <c r="C44" s="8" t="s">
        <v>8</v>
      </c>
      <c r="D44" s="9">
        <v>1300</v>
      </c>
    </row>
    <row r="45" spans="1:4">
      <c r="A45" s="7">
        <v>45609</v>
      </c>
      <c r="B45" s="8" t="s">
        <v>13</v>
      </c>
      <c r="C45" s="8" t="s">
        <v>15</v>
      </c>
      <c r="D45" s="9">
        <v>1300</v>
      </c>
    </row>
    <row r="46" spans="1:4">
      <c r="A46" s="7">
        <v>45370</v>
      </c>
      <c r="B46" s="8" t="s">
        <v>9</v>
      </c>
      <c r="C46" s="8" t="s">
        <v>8</v>
      </c>
      <c r="D46" s="9">
        <v>1300</v>
      </c>
    </row>
    <row r="47" spans="1:4">
      <c r="A47" s="7">
        <v>45617</v>
      </c>
      <c r="B47" s="8" t="s">
        <v>13</v>
      </c>
      <c r="C47" s="8" t="s">
        <v>10</v>
      </c>
      <c r="D47" s="9">
        <v>1400</v>
      </c>
    </row>
    <row r="48" spans="1:4">
      <c r="A48" s="7">
        <v>45537</v>
      </c>
      <c r="B48" s="8" t="s">
        <v>14</v>
      </c>
      <c r="C48" s="8" t="s">
        <v>11</v>
      </c>
      <c r="D48" s="9">
        <v>800</v>
      </c>
    </row>
    <row r="49" spans="1:4">
      <c r="A49" s="7">
        <v>45429</v>
      </c>
      <c r="B49" s="8" t="s">
        <v>14</v>
      </c>
      <c r="C49" s="8" t="s">
        <v>12</v>
      </c>
      <c r="D49" s="9">
        <v>900</v>
      </c>
    </row>
    <row r="50" spans="1:4">
      <c r="A50" s="7">
        <v>45626</v>
      </c>
      <c r="B50" s="8" t="s">
        <v>7</v>
      </c>
      <c r="C50" s="8" t="s">
        <v>8</v>
      </c>
      <c r="D50" s="9">
        <v>2000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B386-44FC-4CD0-9D0D-7B89D0116C7D}">
  <dimension ref="A1:D38"/>
  <sheetViews>
    <sheetView topLeftCell="A30" workbookViewId="0"/>
  </sheetViews>
  <sheetFormatPr defaultRowHeight="15"/>
  <cols>
    <col min="1" max="1" width="22" customWidth="1"/>
    <col min="2" max="2" width="11.140625" customWidth="1"/>
    <col min="3" max="3" width="28.5703125" customWidth="1"/>
    <col min="4" max="4" width="56.85546875" customWidth="1"/>
  </cols>
  <sheetData>
    <row r="1" spans="1:4">
      <c r="A1" s="32" t="s">
        <v>50</v>
      </c>
    </row>
    <row r="2" spans="1:4" ht="31.5">
      <c r="A2" s="33" t="s">
        <v>51</v>
      </c>
      <c r="B2" s="33" t="s">
        <v>52</v>
      </c>
      <c r="C2" s="33" t="s">
        <v>53</v>
      </c>
      <c r="D2" s="33" t="s">
        <v>54</v>
      </c>
    </row>
    <row r="3" spans="1:4" ht="30">
      <c r="A3" s="34" t="s">
        <v>55</v>
      </c>
      <c r="B3" s="35">
        <v>2020</v>
      </c>
      <c r="C3" s="36" t="s">
        <v>56</v>
      </c>
      <c r="D3" s="36" t="s">
        <v>57</v>
      </c>
    </row>
    <row r="4" spans="1:4" ht="45">
      <c r="A4" s="37" t="s">
        <v>58</v>
      </c>
      <c r="B4" s="38">
        <v>2020</v>
      </c>
      <c r="C4" s="39" t="s">
        <v>59</v>
      </c>
      <c r="D4" s="39" t="s">
        <v>60</v>
      </c>
    </row>
    <row r="5" spans="1:4" ht="30">
      <c r="A5" s="34" t="s">
        <v>61</v>
      </c>
      <c r="B5" s="35">
        <v>2020</v>
      </c>
      <c r="C5" s="36" t="s">
        <v>62</v>
      </c>
      <c r="D5" s="36" t="s">
        <v>63</v>
      </c>
    </row>
    <row r="6" spans="1:4" ht="30">
      <c r="A6" s="37" t="s">
        <v>64</v>
      </c>
      <c r="B6" s="38">
        <v>2020</v>
      </c>
      <c r="C6" s="39" t="s">
        <v>65</v>
      </c>
      <c r="D6" s="39" t="s">
        <v>66</v>
      </c>
    </row>
    <row r="7" spans="1:4" ht="30">
      <c r="A7" s="34" t="s">
        <v>67</v>
      </c>
      <c r="B7" s="35">
        <v>2020</v>
      </c>
      <c r="C7" s="36" t="s">
        <v>68</v>
      </c>
      <c r="D7" s="36" t="s">
        <v>69</v>
      </c>
    </row>
    <row r="8" spans="1:4" ht="30">
      <c r="A8" s="37" t="s">
        <v>70</v>
      </c>
      <c r="B8" s="38">
        <v>2020</v>
      </c>
      <c r="C8" s="39" t="s">
        <v>71</v>
      </c>
      <c r="D8" s="39" t="s">
        <v>72</v>
      </c>
    </row>
    <row r="9" spans="1:4" ht="45">
      <c r="A9" s="34" t="s">
        <v>73</v>
      </c>
      <c r="B9" s="35">
        <v>2020</v>
      </c>
      <c r="C9" s="36" t="s">
        <v>74</v>
      </c>
      <c r="D9" s="36" t="s">
        <v>75</v>
      </c>
    </row>
    <row r="10" spans="1:4" ht="30">
      <c r="A10" s="37" t="s">
        <v>76</v>
      </c>
      <c r="B10" s="38">
        <v>2020</v>
      </c>
      <c r="C10" s="39" t="s">
        <v>77</v>
      </c>
      <c r="D10" s="39" t="s">
        <v>78</v>
      </c>
    </row>
    <row r="11" spans="1:4" ht="75">
      <c r="A11" s="34" t="s">
        <v>79</v>
      </c>
      <c r="B11" s="35">
        <v>2020</v>
      </c>
      <c r="C11" s="36" t="s">
        <v>80</v>
      </c>
      <c r="D11" s="36" t="s">
        <v>81</v>
      </c>
    </row>
    <row r="12" spans="1:4" ht="60">
      <c r="A12" s="37" t="s">
        <v>82</v>
      </c>
      <c r="B12" s="38">
        <v>2020</v>
      </c>
      <c r="C12" s="39" t="s">
        <v>83</v>
      </c>
      <c r="D12" s="39" t="s">
        <v>84</v>
      </c>
    </row>
    <row r="13" spans="1:4" ht="30">
      <c r="A13" s="34" t="s">
        <v>85</v>
      </c>
      <c r="B13" s="35">
        <v>2022</v>
      </c>
      <c r="C13" s="36" t="s">
        <v>86</v>
      </c>
      <c r="D13" s="36" t="s">
        <v>87</v>
      </c>
    </row>
    <row r="14" spans="1:4" ht="30">
      <c r="A14" s="37" t="s">
        <v>88</v>
      </c>
      <c r="B14" s="38">
        <v>2022</v>
      </c>
      <c r="C14" s="39" t="s">
        <v>89</v>
      </c>
      <c r="D14" s="39" t="s">
        <v>90</v>
      </c>
    </row>
    <row r="15" spans="1:4" ht="30">
      <c r="A15" s="34" t="s">
        <v>91</v>
      </c>
      <c r="B15" s="35">
        <v>2022</v>
      </c>
      <c r="C15" s="36" t="s">
        <v>89</v>
      </c>
      <c r="D15" s="36" t="s">
        <v>92</v>
      </c>
    </row>
    <row r="16" spans="1:4" ht="30">
      <c r="A16" s="37" t="s">
        <v>93</v>
      </c>
      <c r="B16" s="38">
        <v>2022</v>
      </c>
      <c r="C16" s="39" t="s">
        <v>94</v>
      </c>
      <c r="D16" s="39" t="s">
        <v>95</v>
      </c>
    </row>
    <row r="17" spans="1:4" ht="30">
      <c r="A17" s="34" t="s">
        <v>96</v>
      </c>
      <c r="B17" s="35">
        <v>2022</v>
      </c>
      <c r="C17" s="36" t="s">
        <v>97</v>
      </c>
      <c r="D17" s="36" t="s">
        <v>98</v>
      </c>
    </row>
    <row r="18" spans="1:4" ht="30">
      <c r="A18" s="37" t="s">
        <v>99</v>
      </c>
      <c r="B18" s="38">
        <v>2022</v>
      </c>
      <c r="C18" s="39" t="s">
        <v>100</v>
      </c>
      <c r="D18" s="39" t="s">
        <v>101</v>
      </c>
    </row>
    <row r="19" spans="1:4" ht="30">
      <c r="A19" s="34" t="s">
        <v>102</v>
      </c>
      <c r="B19" s="35">
        <v>2022</v>
      </c>
      <c r="C19" s="36" t="s">
        <v>103</v>
      </c>
      <c r="D19" s="36" t="s">
        <v>104</v>
      </c>
    </row>
    <row r="20" spans="1:4">
      <c r="A20" s="37" t="s">
        <v>105</v>
      </c>
      <c r="B20" s="38">
        <v>2022</v>
      </c>
      <c r="C20" s="39" t="s">
        <v>106</v>
      </c>
      <c r="D20" s="39" t="s">
        <v>107</v>
      </c>
    </row>
    <row r="21" spans="1:4" ht="30">
      <c r="A21" s="34" t="s">
        <v>108</v>
      </c>
      <c r="B21" s="35">
        <v>2022</v>
      </c>
      <c r="C21" s="36" t="s">
        <v>109</v>
      </c>
      <c r="D21" s="36" t="s">
        <v>110</v>
      </c>
    </row>
    <row r="22" spans="1:4" ht="30">
      <c r="A22" s="37" t="s">
        <v>111</v>
      </c>
      <c r="B22" s="38">
        <v>2022</v>
      </c>
      <c r="C22" s="39" t="s">
        <v>112</v>
      </c>
      <c r="D22" s="39" t="s">
        <v>113</v>
      </c>
    </row>
    <row r="23" spans="1:4" ht="30">
      <c r="A23" s="34" t="s">
        <v>114</v>
      </c>
      <c r="B23" s="35">
        <v>2022</v>
      </c>
      <c r="C23" s="36" t="s">
        <v>115</v>
      </c>
      <c r="D23" s="36" t="s">
        <v>116</v>
      </c>
    </row>
    <row r="24" spans="1:4" ht="30">
      <c r="A24" s="37" t="s">
        <v>117</v>
      </c>
      <c r="B24" s="38">
        <v>2022</v>
      </c>
      <c r="C24" s="39" t="s">
        <v>118</v>
      </c>
      <c r="D24" s="39" t="s">
        <v>119</v>
      </c>
    </row>
    <row r="25" spans="1:4" ht="30">
      <c r="A25" s="34" t="s">
        <v>120</v>
      </c>
      <c r="B25" s="35">
        <v>2022</v>
      </c>
      <c r="C25" s="36" t="s">
        <v>121</v>
      </c>
      <c r="D25" s="36" t="s">
        <v>122</v>
      </c>
    </row>
    <row r="26" spans="1:4" ht="30">
      <c r="A26" s="37" t="s">
        <v>123</v>
      </c>
      <c r="B26" s="38">
        <v>2022</v>
      </c>
      <c r="C26" s="39" t="s">
        <v>121</v>
      </c>
      <c r="D26" s="39" t="s">
        <v>124</v>
      </c>
    </row>
    <row r="27" spans="1:4" ht="30">
      <c r="A27" s="34" t="s">
        <v>125</v>
      </c>
      <c r="B27" s="35">
        <v>2022</v>
      </c>
      <c r="C27" s="36" t="s">
        <v>100</v>
      </c>
      <c r="D27" s="36" t="s">
        <v>126</v>
      </c>
    </row>
    <row r="28" spans="1:4" ht="60">
      <c r="A28" s="37" t="s">
        <v>127</v>
      </c>
      <c r="B28" s="38">
        <v>2022</v>
      </c>
      <c r="C28" s="39" t="s">
        <v>128</v>
      </c>
      <c r="D28" s="39" t="s">
        <v>129</v>
      </c>
    </row>
    <row r="29" spans="1:4" ht="60">
      <c r="A29" s="34" t="s">
        <v>130</v>
      </c>
      <c r="B29" s="35">
        <v>2022</v>
      </c>
      <c r="C29" s="36" t="s">
        <v>128</v>
      </c>
      <c r="D29" s="36" t="s">
        <v>131</v>
      </c>
    </row>
    <row r="30" spans="1:4" ht="60">
      <c r="A30" s="37" t="s">
        <v>132</v>
      </c>
      <c r="B30" s="38">
        <v>2022</v>
      </c>
      <c r="C30" s="39" t="s">
        <v>133</v>
      </c>
      <c r="D30" s="39" t="s">
        <v>134</v>
      </c>
    </row>
    <row r="31" spans="1:4" ht="30">
      <c r="A31" s="34" t="s">
        <v>135</v>
      </c>
      <c r="B31" s="35">
        <v>2022</v>
      </c>
      <c r="C31" s="36" t="s">
        <v>136</v>
      </c>
      <c r="D31" s="36" t="s">
        <v>137</v>
      </c>
    </row>
    <row r="32" spans="1:4" ht="30">
      <c r="A32" s="37" t="s">
        <v>138</v>
      </c>
      <c r="B32" s="38">
        <v>2022</v>
      </c>
      <c r="C32" s="39" t="s">
        <v>136</v>
      </c>
      <c r="D32" s="39" t="s">
        <v>139</v>
      </c>
    </row>
    <row r="33" spans="1:4">
      <c r="A33" s="34" t="s">
        <v>140</v>
      </c>
      <c r="B33" s="35">
        <v>2022</v>
      </c>
      <c r="C33" s="36" t="s">
        <v>141</v>
      </c>
      <c r="D33" s="36" t="s">
        <v>142</v>
      </c>
    </row>
    <row r="34" spans="1:4">
      <c r="A34" s="37" t="s">
        <v>143</v>
      </c>
      <c r="B34" s="38">
        <v>2022</v>
      </c>
      <c r="C34" s="39" t="s">
        <v>106</v>
      </c>
      <c r="D34" s="39" t="s">
        <v>144</v>
      </c>
    </row>
    <row r="35" spans="1:4" ht="30">
      <c r="A35" s="34" t="s">
        <v>145</v>
      </c>
      <c r="B35" s="35">
        <v>2022</v>
      </c>
      <c r="C35" s="36" t="s">
        <v>146</v>
      </c>
      <c r="D35" s="36" t="s">
        <v>147</v>
      </c>
    </row>
    <row r="36" spans="1:4" ht="30">
      <c r="A36" s="37" t="s">
        <v>148</v>
      </c>
      <c r="B36" s="38">
        <v>2022</v>
      </c>
      <c r="C36" s="39" t="s">
        <v>146</v>
      </c>
      <c r="D36" s="39" t="s">
        <v>149</v>
      </c>
    </row>
    <row r="37" spans="1:4" ht="60">
      <c r="A37" s="34" t="s">
        <v>150</v>
      </c>
      <c r="B37" s="35" t="s">
        <v>151</v>
      </c>
      <c r="C37" s="36" t="s">
        <v>152</v>
      </c>
      <c r="D37" s="36" t="s">
        <v>153</v>
      </c>
    </row>
    <row r="38" spans="1:4" ht="120">
      <c r="A38" s="37" t="s">
        <v>154</v>
      </c>
      <c r="B38" s="38" t="s">
        <v>151</v>
      </c>
      <c r="C38" s="39" t="s">
        <v>155</v>
      </c>
      <c r="D38" s="39" t="s">
        <v>156</v>
      </c>
    </row>
  </sheetData>
  <hyperlinks>
    <hyperlink ref="A1" r:id="rId1" xr:uid="{63AFCC8B-16C4-4F40-8BFE-9A5B2B371E1F}"/>
    <hyperlink ref="A3" r:id="rId2" display="https://support.microsoft.com/en-us/office/filter-function-f4f7cb66-82eb-4767-8f7c-4877ad80c759" xr:uid="{04015E61-2F28-4DCB-BB75-04DD6DC3A957}"/>
    <hyperlink ref="A4" r:id="rId3" display="https://www.thespreadsheetguru.com/excel-let-function" xr:uid="{AB27235F-F651-4675-9C38-54027DDBE97A}"/>
    <hyperlink ref="A5" r:id="rId4" display="https://support.microsoft.com/en-us/office/randarray-function-21261e55-3bec-4885-86a6-8b0a47fd4d33" xr:uid="{46795D2C-D32D-42ED-AA54-5978E570E4F3}"/>
    <hyperlink ref="A6" r:id="rId5" display="https://support.microsoft.com/en-us/office/sequence-function-57467a98-57e0-4817-9f14-2eb78519ca90" xr:uid="{44D669D2-DB0B-4D77-A916-19A8CA44BB1D}"/>
    <hyperlink ref="A7" r:id="rId6" display="https://support.microsoft.com/en-us/office/sort-function-22f63bd0-ccc8-492f-953d-c20e8e44b86c" xr:uid="{9E195E04-4DBB-4C4B-8E41-2A615A5ADC34}"/>
    <hyperlink ref="A8" r:id="rId7" display="https://support.microsoft.com/en-us/office/sortby-function-cd2d7a62-1b93-435c-b561-d6a35134f28f" xr:uid="{34B4B9F3-5BB0-4019-9E03-DAB31552A8EB}"/>
    <hyperlink ref="A9" r:id="rId8" display="https://www.thespreadsheetguru.com/excel-stock-history-function/" xr:uid="{CCB54888-8684-4F8F-9C40-AD043E03F2C9}"/>
    <hyperlink ref="A10" r:id="rId9" display="https://www.thespreadsheetguru.com/create-unique-list-in-excel-data/" xr:uid="{52CA6620-C8F2-4738-96A8-D06E1CBDC62D}"/>
    <hyperlink ref="A11" r:id="rId10" display="https://www.thespreadsheetguru.com/xlookup-function/" xr:uid="{219C4679-0E92-48A8-96B4-CD97BA081C95}"/>
    <hyperlink ref="A12" r:id="rId11" display="https://support.microsoft.com/en-us/office/xmatch-function-d966da31-7a6b-4a13-a1c6-5a33ed6a0312" xr:uid="{A2768526-266B-4E8F-96B5-EBB471AB3AFD}"/>
    <hyperlink ref="A13" r:id="rId12" display="https://support.microsoft.com/en-us/office/arraytotext-function-9cdcad46-2fa5-4c6b-ac92-14e7bc862b8b" xr:uid="{2806037A-A686-4BED-A808-CBAFB5F5BD1A}"/>
    <hyperlink ref="A14" r:id="rId13" display="https://support.microsoft.com/en-us/office/bycol-function-58463999-7de5-49ce-8f38-b7f7a2192bfb" xr:uid="{4614A23A-80EA-4895-81FE-D127041266FA}"/>
    <hyperlink ref="A15" r:id="rId14" display="https://support.microsoft.com/en-us/office/byrow-function-2e04c677-78c8-4e6b-8c10-a4602f2602bb" xr:uid="{E148DC50-F24E-497A-BB9B-39B591B606E0}"/>
    <hyperlink ref="A16" r:id="rId15" display="https://support.microsoft.com/en-us/office/choosecols-function-bf117976-2722-4466-9b9a-1c01ed9aebff" xr:uid="{60E36552-400C-496F-82E9-7D01CD18CA0F}"/>
    <hyperlink ref="A17" r:id="rId16" display="https://support.microsoft.com/en-us/office/chooserows-function-51ace882-9bab-4a44-9625-7274ef7507a3" xr:uid="{BE442131-6904-4B15-B3D8-08A61667C687}"/>
    <hyperlink ref="A18" r:id="rId17" display="https://support.microsoft.com/en-us/office/drop-function-1cb4e151-9e17-4838-abe5-9ba48d8c6a34" xr:uid="{E717DFC1-4115-4A94-AD0E-9055CAE10FD1}"/>
    <hyperlink ref="A19" r:id="rId18" display="https://support.microsoft.com/en-us/office/expand-function-7433fba5-4ad1-41da-a904-d5d95808bc38" xr:uid="{894A8BAD-BEC7-4CBF-8D1C-991F18C11584}"/>
    <hyperlink ref="A20" r:id="rId19" display="https://support.microsoft.com/en-us/office/hstack-function-98c4ab76-10fe-4b4f-8d5f-af1c125fe8c2" xr:uid="{74266254-E914-478E-ADC4-6205597F784D}"/>
    <hyperlink ref="A21" r:id="rId20" display="https://support.microsoft.com/en-us/office/isomitted-function-831d6fbc-0f07-40c4-9c5b-9c73fd1d60c1" xr:uid="{DEAB72C5-81A2-4B15-A060-60D019C24EBA}"/>
    <hyperlink ref="A22" r:id="rId21" display="https://support.microsoft.com/en-us/office/lambda-function-bd212d27-1cd1-4321-a34a-ccbf254b8b67" xr:uid="{42C91677-848C-4AEF-903F-0AC88360E79E}"/>
    <hyperlink ref="A23" r:id="rId22" display="https://support.microsoft.com/en-us/office/makearray-function-b80da5ad-b338-4149-a523-5b221da09097" xr:uid="{26A0D02D-A9A3-4546-AFB6-E77620D9DC83}"/>
    <hyperlink ref="A24" r:id="rId23" display="https://support.microsoft.com/en-us/office/map-function-48006093-f97c-47c1-bfcc-749263bb1f01" xr:uid="{0C4CBD9E-9857-4B63-A041-81DFDEC6DFD3}"/>
    <hyperlink ref="A25" r:id="rId24" display="https://support.microsoft.com/en-us/office/reduce-function-42e39910-b345-45f3-84b8-0642b568b7cb" xr:uid="{2EDAFB40-F296-4F30-98CF-F9EB324148C1}"/>
    <hyperlink ref="A26" r:id="rId25" display="https://support.microsoft.com/en-us/office/scan-function-d58dfd11-9969-4439-b2dc-e7062724de29" xr:uid="{B58A3086-EC22-47F8-B9AF-0B917901858D}"/>
    <hyperlink ref="A27" r:id="rId26" display="https://support.microsoft.com/en-us/office/take-function-25382ff1-5da1-4f78-ab43-f33bd2e4e003" xr:uid="{AE0E36B9-01A6-441C-B89D-71CD5237DBA3}"/>
    <hyperlink ref="A28" r:id="rId27" display="https://support.microsoft.com/en-us/office/textafter-function-c8db2546-5b51-416a-9690-c7e6722e90b4" xr:uid="{859C44AD-CB58-40A7-892D-FA67E6952012}"/>
    <hyperlink ref="A29" r:id="rId28" display="https://support.microsoft.com/en-us/office/textbefore-function-d099c28a-dba8-448e-ac6c-f086d0fa1b29" xr:uid="{A6414BF8-FEB5-4B9A-972F-17CB9B40A52A}"/>
    <hyperlink ref="A30" r:id="rId29" display="https://support.microsoft.com/en-us/office/textsplit-function-b1ca414e-4c21-4ca0-b1b7-bdecace8a6e7" xr:uid="{2AA499BB-419E-40E6-905B-E84366830A5C}"/>
    <hyperlink ref="A31" r:id="rId30" display="https://support.microsoft.com/en-us/office/tocol-function-22839d9b-0b55-4fc1-b4e6-2761f8f122ed" xr:uid="{0B0B7BC0-99F0-4DD3-AC24-8BCDF2ADF24E}"/>
    <hyperlink ref="A32" r:id="rId31" display="https://support.microsoft.com/en-us/office/torow-function-b90d0964-a7d9-44b7-816b-ffa5c2fe2289" xr:uid="{2C299F50-F51F-456E-AA1E-95DE7B2E97EB}"/>
    <hyperlink ref="A33" r:id="rId32" display="https://support.microsoft.com/en-us/office/valuetotext-function-5fff61a2-301a-4ab2-9ffa-0a5242a08fea" xr:uid="{DAAB38D3-76B9-40FD-B7B0-E4AF89A6A6ED}"/>
    <hyperlink ref="A34" r:id="rId33" display="https://support.microsoft.com/en-us/office/vstack-function-a4b86897-be0f-48fc-adca-fcc10d795a9c" xr:uid="{30F63E39-F04D-4CC2-BF86-7C7C99719101}"/>
    <hyperlink ref="A35" r:id="rId34" display="https://support.microsoft.com/en-us/office/wrapcols-function-d038b05a-57b7-4ee0-be94-ded0792511e2" xr:uid="{96B1B09E-A94C-47C5-AA9F-BDDDAF1A4E71}"/>
    <hyperlink ref="A36" r:id="rId35" display="https://support.microsoft.com/en-us/office/wraprows-function-796825f3-975a-4cee-9c84-1bbddf60ade0" xr:uid="{419BCBAC-7147-44F7-AA48-FC21B2C4C74E}"/>
    <hyperlink ref="A37" r:id="rId36" display="https://support.microsoft.com/en-us/office/groupby-function-5e08ae8c-6800-4b72-b623-c41773611505" xr:uid="{83BE4B7B-0C12-4A13-A161-692B6574741D}"/>
    <hyperlink ref="A38" r:id="rId37" display="https://support.microsoft.com/en-gb/office/pivotby-function-de86516a-90ad-4ced-8522-3a25fac389cf" xr:uid="{540C9ABA-C225-461D-89B5-2E492BB93888}"/>
  </hyperlinks>
  <pageMargins left="0.7" right="0.7" top="0.75" bottom="0.75" header="0.3" footer="0.3"/>
  <pageSetup paperSize="9" orientation="portrait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B1B2B-C03C-4329-AF4A-A28F5442F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x2</vt:lpstr>
      <vt:lpstr>уник</vt:lpstr>
      <vt:lpstr>сорт</vt:lpstr>
      <vt:lpstr>оба</vt:lpstr>
      <vt:lpstr>фильтр</vt:lpstr>
      <vt:lpstr>послед</vt:lpstr>
      <vt:lpstr>массивы и LAMBDA</vt:lpstr>
      <vt:lpstr>лин алгебра</vt:lpstr>
      <vt:lpstr>динамика</vt:lpstr>
      <vt:lpstr>The Power Of Dynamic Array 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s.postnikov</dc:creator>
  <cp:lastModifiedBy>Natalia Brykovskaya</cp:lastModifiedBy>
  <dcterms:created xsi:type="dcterms:W3CDTF">2015-06-05T18:17:20Z</dcterms:created>
  <dcterms:modified xsi:type="dcterms:W3CDTF">2025-02-25T10:02:39Z</dcterms:modified>
</cp:coreProperties>
</file>