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nl\Documents\Semester2\CISB\"/>
    </mc:Choice>
  </mc:AlternateContent>
  <bookViews>
    <workbookView xWindow="240" yWindow="60" windowWidth="14238" windowHeight="9210"/>
  </bookViews>
  <sheets>
    <sheet name="Documentation" sheetId="1" r:id="rId1"/>
    <sheet name="Payroll" sheetId="2" r:id="rId2"/>
    <sheet name="Payroll Comparison Chart" sheetId="3" r:id="rId3"/>
  </sheets>
  <definedNames>
    <definedName name="DayOfTest">Documentation!$T$3</definedName>
  </definedNames>
  <calcPr calcId="171027"/>
</workbook>
</file>

<file path=xl/calcChain.xml><?xml version="1.0" encoding="utf-8"?>
<calcChain xmlns="http://schemas.openxmlformats.org/spreadsheetml/2006/main">
  <c r="B4" i="1" l="1"/>
  <c r="B5" i="2"/>
  <c r="G10" i="2"/>
  <c r="G11" i="2"/>
  <c r="G12" i="2"/>
  <c r="G13" i="2"/>
  <c r="G14" i="2"/>
  <c r="G15" i="2"/>
  <c r="G16" i="2"/>
  <c r="G17" i="2"/>
  <c r="G18" i="2"/>
  <c r="G19" i="2"/>
  <c r="G20" i="2"/>
  <c r="G9" i="2"/>
  <c r="E10" i="2"/>
  <c r="E11" i="2"/>
  <c r="E12" i="2"/>
  <c r="E13" i="2"/>
  <c r="E14" i="2"/>
  <c r="E15" i="2"/>
  <c r="E16" i="2"/>
  <c r="E17" i="2"/>
  <c r="E18" i="2"/>
  <c r="E19" i="2"/>
  <c r="E20" i="2"/>
  <c r="E9" i="2"/>
  <c r="D10" i="2"/>
  <c r="D11" i="2"/>
  <c r="D12" i="2"/>
  <c r="D13" i="2"/>
  <c r="D14" i="2"/>
  <c r="D15" i="2"/>
  <c r="D16" i="2"/>
  <c r="D17" i="2"/>
  <c r="D18" i="2"/>
  <c r="D19" i="2"/>
  <c r="D20" i="2"/>
  <c r="D9" i="2"/>
  <c r="B2" i="2"/>
  <c r="E2" i="2" l="1"/>
  <c r="F12" i="2" l="1"/>
  <c r="H12" i="2" s="1"/>
  <c r="I12" i="2" s="1"/>
  <c r="F16" i="2"/>
  <c r="H16" i="2" s="1"/>
  <c r="I16" i="2" s="1"/>
  <c r="F9" i="2"/>
  <c r="H9" i="2" s="1"/>
  <c r="I9" i="2" s="1"/>
  <c r="F10" i="2"/>
  <c r="H10" i="2" s="1"/>
  <c r="I10" i="2" s="1"/>
  <c r="F14" i="2"/>
  <c r="H14" i="2" s="1"/>
  <c r="I14" i="2" s="1"/>
  <c r="F19" i="2"/>
  <c r="H19" i="2" s="1"/>
  <c r="I19" i="2" s="1"/>
  <c r="F11" i="2"/>
  <c r="H11" i="2" s="1"/>
  <c r="I11" i="2" s="1"/>
  <c r="F15" i="2"/>
  <c r="H15" i="2" s="1"/>
  <c r="I15" i="2" s="1"/>
  <c r="F20" i="2"/>
  <c r="H20" i="2" s="1"/>
  <c r="I20" i="2" s="1"/>
  <c r="F13" i="2"/>
  <c r="H13" i="2" s="1"/>
  <c r="I13" i="2" s="1"/>
  <c r="F18" i="2"/>
  <c r="H18" i="2" s="1"/>
  <c r="I18" i="2" s="1"/>
  <c r="F17" i="2"/>
  <c r="H17" i="2" s="1"/>
  <c r="I17" i="2" s="1"/>
  <c r="B6" i="2" l="1"/>
</calcChain>
</file>

<file path=xl/sharedStrings.xml><?xml version="1.0" encoding="utf-8"?>
<sst xmlns="http://schemas.openxmlformats.org/spreadsheetml/2006/main" count="34" uniqueCount="31">
  <si>
    <t>Name</t>
  </si>
  <si>
    <t>Date</t>
  </si>
  <si>
    <t>Pretest</t>
  </si>
  <si>
    <t>Employee</t>
  </si>
  <si>
    <t>Hours</t>
  </si>
  <si>
    <t>Pay Rate</t>
  </si>
  <si>
    <t>Gross Pay</t>
  </si>
  <si>
    <t>Federal withholding</t>
  </si>
  <si>
    <t>State withholding</t>
  </si>
  <si>
    <t>Total deductions</t>
  </si>
  <si>
    <t>Net Pay</t>
  </si>
  <si>
    <t>Bramble</t>
  </si>
  <si>
    <t>Juarez</t>
  </si>
  <si>
    <t>Smith</t>
  </si>
  <si>
    <t>Orio</t>
  </si>
  <si>
    <t>DiOrion</t>
  </si>
  <si>
    <t>Smiken</t>
  </si>
  <si>
    <t>Cortez</t>
  </si>
  <si>
    <t>Fulton</t>
  </si>
  <si>
    <t>Johannson</t>
  </si>
  <si>
    <t>Sullivan</t>
  </si>
  <si>
    <t>Wilson</t>
  </si>
  <si>
    <t>Date:</t>
  </si>
  <si>
    <t>Federal withholding rate</t>
  </si>
  <si>
    <t>State Withholding rate</t>
  </si>
  <si>
    <t>Overtime hours</t>
  </si>
  <si>
    <t>Overtime rate</t>
  </si>
  <si>
    <t>Totals:</t>
  </si>
  <si>
    <t>Excel</t>
  </si>
  <si>
    <t>Bryn Loftness</t>
  </si>
  <si>
    <t>Loftness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</si>
</sst>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1" applyFont="1" applyBorder="1" applyAlignment="1">
      <alignment wrapText="1"/>
    </xf>
    <xf numFmtId="9" fontId="0" fillId="0" borderId="0" xfId="0" applyNumberFormat="1"/>
    <xf numFmtId="0" fontId="2" fillId="0" borderId="0" xfId="0" applyFont="1" applyAlignment="1">
      <alignment wrapText="1"/>
    </xf>
    <xf numFmtId="0" fontId="0" fillId="3" borderId="0" xfId="0" applyFill="1"/>
    <xf numFmtId="14" fontId="0" fillId="0" borderId="0" xfId="0" applyNumberFormat="1"/>
    <xf numFmtId="14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5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40% - Accent5" xfId="1" builtinId="4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Payroll!$B$8</c:f>
              <c:strCache>
                <c:ptCount val="1"/>
                <c:pt idx="0">
                  <c:v>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Payroll!$A$9:$A$20</c:f>
              <c:strCache>
                <c:ptCount val="12"/>
                <c:pt idx="0">
                  <c:v>Bramble</c:v>
                </c:pt>
                <c:pt idx="1">
                  <c:v>Cortez</c:v>
                </c:pt>
                <c:pt idx="2">
                  <c:v>DiOrion</c:v>
                </c:pt>
                <c:pt idx="3">
                  <c:v>Fulton</c:v>
                </c:pt>
                <c:pt idx="4">
                  <c:v>Johannson</c:v>
                </c:pt>
                <c:pt idx="5">
                  <c:v>Juarez</c:v>
                </c:pt>
                <c:pt idx="6">
                  <c:v>Orio</c:v>
                </c:pt>
                <c:pt idx="7">
                  <c:v>Smiken</c:v>
                </c:pt>
                <c:pt idx="8">
                  <c:v>Smith</c:v>
                </c:pt>
                <c:pt idx="9">
                  <c:v>Sullivan</c:v>
                </c:pt>
                <c:pt idx="10">
                  <c:v>Wilson</c:v>
                </c:pt>
                <c:pt idx="11">
                  <c:v>Loftness</c:v>
                </c:pt>
              </c:strCache>
            </c:strRef>
          </c:cat>
          <c:val>
            <c:numRef>
              <c:f>Payroll!$B$9:$B$20</c:f>
              <c:numCache>
                <c:formatCode>General</c:formatCode>
                <c:ptCount val="12"/>
                <c:pt idx="0">
                  <c:v>16</c:v>
                </c:pt>
                <c:pt idx="1">
                  <c:v>25</c:v>
                </c:pt>
                <c:pt idx="2">
                  <c:v>30</c:v>
                </c:pt>
                <c:pt idx="3">
                  <c:v>23</c:v>
                </c:pt>
                <c:pt idx="4">
                  <c:v>10</c:v>
                </c:pt>
                <c:pt idx="5">
                  <c:v>30</c:v>
                </c:pt>
                <c:pt idx="6">
                  <c:v>20</c:v>
                </c:pt>
                <c:pt idx="7">
                  <c:v>40</c:v>
                </c:pt>
                <c:pt idx="8">
                  <c:v>9</c:v>
                </c:pt>
                <c:pt idx="9">
                  <c:v>45</c:v>
                </c:pt>
                <c:pt idx="10">
                  <c:v>40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3-4D2F-AFE0-B07DFD6A71A7}"/>
            </c:ext>
          </c:extLst>
        </c:ser>
        <c:ser>
          <c:idx val="1"/>
          <c:order val="1"/>
          <c:tx>
            <c:strRef>
              <c:f>Payroll!$C$8</c:f>
              <c:strCache>
                <c:ptCount val="1"/>
                <c:pt idx="0">
                  <c:v>Pay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Payroll!$A$9:$A$20</c:f>
              <c:strCache>
                <c:ptCount val="12"/>
                <c:pt idx="0">
                  <c:v>Bramble</c:v>
                </c:pt>
                <c:pt idx="1">
                  <c:v>Cortez</c:v>
                </c:pt>
                <c:pt idx="2">
                  <c:v>DiOrion</c:v>
                </c:pt>
                <c:pt idx="3">
                  <c:v>Fulton</c:v>
                </c:pt>
                <c:pt idx="4">
                  <c:v>Johannson</c:v>
                </c:pt>
                <c:pt idx="5">
                  <c:v>Juarez</c:v>
                </c:pt>
                <c:pt idx="6">
                  <c:v>Orio</c:v>
                </c:pt>
                <c:pt idx="7">
                  <c:v>Smiken</c:v>
                </c:pt>
                <c:pt idx="8">
                  <c:v>Smith</c:v>
                </c:pt>
                <c:pt idx="9">
                  <c:v>Sullivan</c:v>
                </c:pt>
                <c:pt idx="10">
                  <c:v>Wilson</c:v>
                </c:pt>
                <c:pt idx="11">
                  <c:v>Loftness</c:v>
                </c:pt>
              </c:strCache>
            </c:strRef>
          </c:cat>
          <c:val>
            <c:numRef>
              <c:f>Payroll!$C$9:$C$20</c:f>
              <c:numCache>
                <c:formatCode>0.00</c:formatCode>
                <c:ptCount val="12"/>
                <c:pt idx="0">
                  <c:v>9.5</c:v>
                </c:pt>
                <c:pt idx="1">
                  <c:v>12</c:v>
                </c:pt>
                <c:pt idx="2">
                  <c:v>13.5</c:v>
                </c:pt>
                <c:pt idx="3">
                  <c:v>12.5</c:v>
                </c:pt>
                <c:pt idx="4">
                  <c:v>9</c:v>
                </c:pt>
                <c:pt idx="5">
                  <c:v>10.5</c:v>
                </c:pt>
                <c:pt idx="6">
                  <c:v>9.5</c:v>
                </c:pt>
                <c:pt idx="7">
                  <c:v>12</c:v>
                </c:pt>
                <c:pt idx="8">
                  <c:v>9</c:v>
                </c:pt>
                <c:pt idx="9">
                  <c:v>12</c:v>
                </c:pt>
                <c:pt idx="10">
                  <c:v>12</c:v>
                </c:pt>
                <c:pt idx="11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3-4D2F-AFE0-B07DFD6A71A7}"/>
            </c:ext>
          </c:extLst>
        </c:ser>
        <c:ser>
          <c:idx val="2"/>
          <c:order val="2"/>
          <c:tx>
            <c:strRef>
              <c:f>Payroll!$D$8</c:f>
              <c:strCache>
                <c:ptCount val="1"/>
                <c:pt idx="0">
                  <c:v>Overtime hours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Payroll!$A$9:$A$20</c:f>
              <c:strCache>
                <c:ptCount val="12"/>
                <c:pt idx="0">
                  <c:v>Bramble</c:v>
                </c:pt>
                <c:pt idx="1">
                  <c:v>Cortez</c:v>
                </c:pt>
                <c:pt idx="2">
                  <c:v>DiOrion</c:v>
                </c:pt>
                <c:pt idx="3">
                  <c:v>Fulton</c:v>
                </c:pt>
                <c:pt idx="4">
                  <c:v>Johannson</c:v>
                </c:pt>
                <c:pt idx="5">
                  <c:v>Juarez</c:v>
                </c:pt>
                <c:pt idx="6">
                  <c:v>Orio</c:v>
                </c:pt>
                <c:pt idx="7">
                  <c:v>Smiken</c:v>
                </c:pt>
                <c:pt idx="8">
                  <c:v>Smith</c:v>
                </c:pt>
                <c:pt idx="9">
                  <c:v>Sullivan</c:v>
                </c:pt>
                <c:pt idx="10">
                  <c:v>Wilson</c:v>
                </c:pt>
                <c:pt idx="11">
                  <c:v>Loftness</c:v>
                </c:pt>
              </c:strCache>
            </c:strRef>
          </c:cat>
          <c:val>
            <c:numRef>
              <c:f>Payroll!$D$9:$D$20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83-4D2F-AFE0-B07DFD6A71A7}"/>
            </c:ext>
          </c:extLst>
        </c:ser>
        <c:ser>
          <c:idx val="3"/>
          <c:order val="3"/>
          <c:tx>
            <c:strRef>
              <c:f>Payroll!$E$8</c:f>
              <c:strCache>
                <c:ptCount val="1"/>
                <c:pt idx="0">
                  <c:v>Gross Pay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Payroll!$A$9:$A$20</c:f>
              <c:strCache>
                <c:ptCount val="12"/>
                <c:pt idx="0">
                  <c:v>Bramble</c:v>
                </c:pt>
                <c:pt idx="1">
                  <c:v>Cortez</c:v>
                </c:pt>
                <c:pt idx="2">
                  <c:v>DiOrion</c:v>
                </c:pt>
                <c:pt idx="3">
                  <c:v>Fulton</c:v>
                </c:pt>
                <c:pt idx="4">
                  <c:v>Johannson</c:v>
                </c:pt>
                <c:pt idx="5">
                  <c:v>Juarez</c:v>
                </c:pt>
                <c:pt idx="6">
                  <c:v>Orio</c:v>
                </c:pt>
                <c:pt idx="7">
                  <c:v>Smiken</c:v>
                </c:pt>
                <c:pt idx="8">
                  <c:v>Smith</c:v>
                </c:pt>
                <c:pt idx="9">
                  <c:v>Sullivan</c:v>
                </c:pt>
                <c:pt idx="10">
                  <c:v>Wilson</c:v>
                </c:pt>
                <c:pt idx="11">
                  <c:v>Loftness</c:v>
                </c:pt>
              </c:strCache>
            </c:strRef>
          </c:cat>
          <c:val>
            <c:numRef>
              <c:f>Payroll!$E$9:$E$20</c:f>
              <c:numCache>
                <c:formatCode>0.00</c:formatCode>
                <c:ptCount val="12"/>
                <c:pt idx="0">
                  <c:v>152</c:v>
                </c:pt>
                <c:pt idx="1">
                  <c:v>300</c:v>
                </c:pt>
                <c:pt idx="2">
                  <c:v>405</c:v>
                </c:pt>
                <c:pt idx="3">
                  <c:v>287.5</c:v>
                </c:pt>
                <c:pt idx="4">
                  <c:v>90</c:v>
                </c:pt>
                <c:pt idx="5">
                  <c:v>315</c:v>
                </c:pt>
                <c:pt idx="6">
                  <c:v>190</c:v>
                </c:pt>
                <c:pt idx="7">
                  <c:v>480</c:v>
                </c:pt>
                <c:pt idx="8">
                  <c:v>81</c:v>
                </c:pt>
                <c:pt idx="9">
                  <c:v>547.5</c:v>
                </c:pt>
                <c:pt idx="10">
                  <c:v>480</c:v>
                </c:pt>
                <c:pt idx="1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83-4D2F-AFE0-B07DFD6A71A7}"/>
            </c:ext>
          </c:extLst>
        </c:ser>
        <c:ser>
          <c:idx val="4"/>
          <c:order val="4"/>
          <c:tx>
            <c:strRef>
              <c:f>Payroll!$F$8</c:f>
              <c:strCache>
                <c:ptCount val="1"/>
                <c:pt idx="0">
                  <c:v>Federal withholding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Payroll!$A$9:$A$20</c:f>
              <c:strCache>
                <c:ptCount val="12"/>
                <c:pt idx="0">
                  <c:v>Bramble</c:v>
                </c:pt>
                <c:pt idx="1">
                  <c:v>Cortez</c:v>
                </c:pt>
                <c:pt idx="2">
                  <c:v>DiOrion</c:v>
                </c:pt>
                <c:pt idx="3">
                  <c:v>Fulton</c:v>
                </c:pt>
                <c:pt idx="4">
                  <c:v>Johannson</c:v>
                </c:pt>
                <c:pt idx="5">
                  <c:v>Juarez</c:v>
                </c:pt>
                <c:pt idx="6">
                  <c:v>Orio</c:v>
                </c:pt>
                <c:pt idx="7">
                  <c:v>Smiken</c:v>
                </c:pt>
                <c:pt idx="8">
                  <c:v>Smith</c:v>
                </c:pt>
                <c:pt idx="9">
                  <c:v>Sullivan</c:v>
                </c:pt>
                <c:pt idx="10">
                  <c:v>Wilson</c:v>
                </c:pt>
                <c:pt idx="11">
                  <c:v>Loftness</c:v>
                </c:pt>
              </c:strCache>
            </c:strRef>
          </c:cat>
          <c:val>
            <c:numRef>
              <c:f>Payroll!$F$9:$F$20</c:f>
              <c:numCache>
                <c:formatCode>0.00</c:formatCode>
                <c:ptCount val="12"/>
                <c:pt idx="0">
                  <c:v>27.36</c:v>
                </c:pt>
                <c:pt idx="1">
                  <c:v>54</c:v>
                </c:pt>
                <c:pt idx="2">
                  <c:v>72.899999999999991</c:v>
                </c:pt>
                <c:pt idx="3">
                  <c:v>51.75</c:v>
                </c:pt>
                <c:pt idx="4">
                  <c:v>16.2</c:v>
                </c:pt>
                <c:pt idx="5">
                  <c:v>56.699999999999996</c:v>
                </c:pt>
                <c:pt idx="6">
                  <c:v>34.199999999999996</c:v>
                </c:pt>
                <c:pt idx="7">
                  <c:v>86.399999999999991</c:v>
                </c:pt>
                <c:pt idx="8">
                  <c:v>14.58</c:v>
                </c:pt>
                <c:pt idx="9">
                  <c:v>98.55</c:v>
                </c:pt>
                <c:pt idx="10">
                  <c:v>86.399999999999991</c:v>
                </c:pt>
                <c:pt idx="11">
                  <c:v>23.22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83-4D2F-AFE0-B07DFD6A71A7}"/>
            </c:ext>
          </c:extLst>
        </c:ser>
        <c:ser>
          <c:idx val="5"/>
          <c:order val="5"/>
          <c:tx>
            <c:strRef>
              <c:f>Payroll!$G$8</c:f>
              <c:strCache>
                <c:ptCount val="1"/>
                <c:pt idx="0">
                  <c:v>State withholding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Payroll!$A$9:$A$20</c:f>
              <c:strCache>
                <c:ptCount val="12"/>
                <c:pt idx="0">
                  <c:v>Bramble</c:v>
                </c:pt>
                <c:pt idx="1">
                  <c:v>Cortez</c:v>
                </c:pt>
                <c:pt idx="2">
                  <c:v>DiOrion</c:v>
                </c:pt>
                <c:pt idx="3">
                  <c:v>Fulton</c:v>
                </c:pt>
                <c:pt idx="4">
                  <c:v>Johannson</c:v>
                </c:pt>
                <c:pt idx="5">
                  <c:v>Juarez</c:v>
                </c:pt>
                <c:pt idx="6">
                  <c:v>Orio</c:v>
                </c:pt>
                <c:pt idx="7">
                  <c:v>Smiken</c:v>
                </c:pt>
                <c:pt idx="8">
                  <c:v>Smith</c:v>
                </c:pt>
                <c:pt idx="9">
                  <c:v>Sullivan</c:v>
                </c:pt>
                <c:pt idx="10">
                  <c:v>Wilson</c:v>
                </c:pt>
                <c:pt idx="11">
                  <c:v>Loftness</c:v>
                </c:pt>
              </c:strCache>
            </c:strRef>
          </c:cat>
          <c:val>
            <c:numRef>
              <c:f>Payroll!$G$9:$G$20</c:f>
              <c:numCache>
                <c:formatCode>0.00</c:formatCode>
                <c:ptCount val="12"/>
                <c:pt idx="0">
                  <c:v>6.08</c:v>
                </c:pt>
                <c:pt idx="1">
                  <c:v>12</c:v>
                </c:pt>
                <c:pt idx="2">
                  <c:v>16.2</c:v>
                </c:pt>
                <c:pt idx="3">
                  <c:v>11.5</c:v>
                </c:pt>
                <c:pt idx="4">
                  <c:v>0</c:v>
                </c:pt>
                <c:pt idx="5">
                  <c:v>12.6</c:v>
                </c:pt>
                <c:pt idx="6">
                  <c:v>7.6000000000000005</c:v>
                </c:pt>
                <c:pt idx="7">
                  <c:v>19.2</c:v>
                </c:pt>
                <c:pt idx="8">
                  <c:v>0</c:v>
                </c:pt>
                <c:pt idx="9">
                  <c:v>21.900000000000002</c:v>
                </c:pt>
                <c:pt idx="10">
                  <c:v>19.2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83-4D2F-AFE0-B07DFD6A71A7}"/>
            </c:ext>
          </c:extLst>
        </c:ser>
        <c:ser>
          <c:idx val="6"/>
          <c:order val="6"/>
          <c:tx>
            <c:strRef>
              <c:f>Payroll!$H$8</c:f>
              <c:strCache>
                <c:ptCount val="1"/>
                <c:pt idx="0">
                  <c:v>Total deductions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Payroll!$A$9:$A$20</c:f>
              <c:strCache>
                <c:ptCount val="12"/>
                <c:pt idx="0">
                  <c:v>Bramble</c:v>
                </c:pt>
                <c:pt idx="1">
                  <c:v>Cortez</c:v>
                </c:pt>
                <c:pt idx="2">
                  <c:v>DiOrion</c:v>
                </c:pt>
                <c:pt idx="3">
                  <c:v>Fulton</c:v>
                </c:pt>
                <c:pt idx="4">
                  <c:v>Johannson</c:v>
                </c:pt>
                <c:pt idx="5">
                  <c:v>Juarez</c:v>
                </c:pt>
                <c:pt idx="6">
                  <c:v>Orio</c:v>
                </c:pt>
                <c:pt idx="7">
                  <c:v>Smiken</c:v>
                </c:pt>
                <c:pt idx="8">
                  <c:v>Smith</c:v>
                </c:pt>
                <c:pt idx="9">
                  <c:v>Sullivan</c:v>
                </c:pt>
                <c:pt idx="10">
                  <c:v>Wilson</c:v>
                </c:pt>
                <c:pt idx="11">
                  <c:v>Loftness</c:v>
                </c:pt>
              </c:strCache>
            </c:strRef>
          </c:cat>
          <c:val>
            <c:numRef>
              <c:f>Payroll!$H$9:$H$20</c:f>
              <c:numCache>
                <c:formatCode>0.00</c:formatCode>
                <c:ptCount val="12"/>
                <c:pt idx="0">
                  <c:v>33.44</c:v>
                </c:pt>
                <c:pt idx="1">
                  <c:v>66</c:v>
                </c:pt>
                <c:pt idx="2">
                  <c:v>89.1</c:v>
                </c:pt>
                <c:pt idx="3">
                  <c:v>63.25</c:v>
                </c:pt>
                <c:pt idx="4">
                  <c:v>16.2</c:v>
                </c:pt>
                <c:pt idx="5">
                  <c:v>69.3</c:v>
                </c:pt>
                <c:pt idx="6">
                  <c:v>41.8</c:v>
                </c:pt>
                <c:pt idx="7">
                  <c:v>105.6</c:v>
                </c:pt>
                <c:pt idx="8">
                  <c:v>14.58</c:v>
                </c:pt>
                <c:pt idx="9">
                  <c:v>120.45</c:v>
                </c:pt>
                <c:pt idx="10">
                  <c:v>105.6</c:v>
                </c:pt>
                <c:pt idx="11">
                  <c:v>23.22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83-4D2F-AFE0-B07DFD6A71A7}"/>
            </c:ext>
          </c:extLst>
        </c:ser>
        <c:ser>
          <c:idx val="7"/>
          <c:order val="7"/>
          <c:tx>
            <c:strRef>
              <c:f>Payroll!$I$8</c:f>
              <c:strCache>
                <c:ptCount val="1"/>
                <c:pt idx="0">
                  <c:v>Net Pay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Payroll!$A$9:$A$20</c:f>
              <c:strCache>
                <c:ptCount val="12"/>
                <c:pt idx="0">
                  <c:v>Bramble</c:v>
                </c:pt>
                <c:pt idx="1">
                  <c:v>Cortez</c:v>
                </c:pt>
                <c:pt idx="2">
                  <c:v>DiOrion</c:v>
                </c:pt>
                <c:pt idx="3">
                  <c:v>Fulton</c:v>
                </c:pt>
                <c:pt idx="4">
                  <c:v>Johannson</c:v>
                </c:pt>
                <c:pt idx="5">
                  <c:v>Juarez</c:v>
                </c:pt>
                <c:pt idx="6">
                  <c:v>Orio</c:v>
                </c:pt>
                <c:pt idx="7">
                  <c:v>Smiken</c:v>
                </c:pt>
                <c:pt idx="8">
                  <c:v>Smith</c:v>
                </c:pt>
                <c:pt idx="9">
                  <c:v>Sullivan</c:v>
                </c:pt>
                <c:pt idx="10">
                  <c:v>Wilson</c:v>
                </c:pt>
                <c:pt idx="11">
                  <c:v>Loftness</c:v>
                </c:pt>
              </c:strCache>
            </c:strRef>
          </c:cat>
          <c:val>
            <c:numRef>
              <c:f>Payroll!$I$9:$I$20</c:f>
              <c:numCache>
                <c:formatCode>0.00</c:formatCode>
                <c:ptCount val="12"/>
                <c:pt idx="0">
                  <c:v>118.56</c:v>
                </c:pt>
                <c:pt idx="1">
                  <c:v>234</c:v>
                </c:pt>
                <c:pt idx="2">
                  <c:v>315.89999999999998</c:v>
                </c:pt>
                <c:pt idx="3">
                  <c:v>224.25</c:v>
                </c:pt>
                <c:pt idx="4">
                  <c:v>73.8</c:v>
                </c:pt>
                <c:pt idx="5">
                  <c:v>245.7</c:v>
                </c:pt>
                <c:pt idx="6">
                  <c:v>148.19999999999999</c:v>
                </c:pt>
                <c:pt idx="7">
                  <c:v>374.4</c:v>
                </c:pt>
                <c:pt idx="8">
                  <c:v>66.42</c:v>
                </c:pt>
                <c:pt idx="9">
                  <c:v>427.05</c:v>
                </c:pt>
                <c:pt idx="10">
                  <c:v>374.4</c:v>
                </c:pt>
                <c:pt idx="11">
                  <c:v>105.78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83-4D2F-AFE0-B07DFD6A7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008640"/>
        <c:axId val="1121119360"/>
      </c:barChart>
      <c:catAx>
        <c:axId val="11190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19360"/>
        <c:crosses val="autoZero"/>
        <c:auto val="1"/>
        <c:lblAlgn val="ctr"/>
        <c:lblOffset val="100"/>
        <c:noMultiLvlLbl val="0"/>
      </c:catAx>
      <c:valAx>
        <c:axId val="1121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97971</xdr:colOff>
      <xdr:row>0</xdr:row>
      <xdr:rowOff>81642</xdr:rowOff>
    </xdr:from>
    <xdr:to>
      <xdr:col>13</xdr:col>
      <xdr:colOff>429986</xdr:colOff>
      <xdr:row>25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D11D8-F515-4619-A115-B44573A5A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B4" sqref="B4"/>
    </sheetView>
  </sheetViews>
  <sheetFormatPr defaultRowHeight="14.4" x14ac:dyDescent="0.55000000000000004"/>
  <cols>
    <col min="2" max="2" width="12.1015625" customWidth="1"/>
    <col min="20" max="20" width="9.68359375" bestFit="1" customWidth="1"/>
  </cols>
  <sheetData>
    <row r="1" spans="1:20" ht="15.6" x14ac:dyDescent="0.6">
      <c r="A1" s="2" t="s">
        <v>2</v>
      </c>
      <c r="B1" t="s">
        <v>28</v>
      </c>
    </row>
    <row r="2" spans="1:20" ht="15.6" x14ac:dyDescent="0.6">
      <c r="A2" s="2"/>
    </row>
    <row r="3" spans="1:20" ht="15.6" x14ac:dyDescent="0.6">
      <c r="A3" s="2" t="s">
        <v>0</v>
      </c>
      <c r="B3" t="s">
        <v>29</v>
      </c>
      <c r="T3" s="7"/>
    </row>
    <row r="4" spans="1:20" ht="15.6" x14ac:dyDescent="0.6">
      <c r="A4" s="2" t="s">
        <v>1</v>
      </c>
      <c r="B4" s="13">
        <f ca="1">TODAY()</f>
        <v>43119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77" zoomScaleNormal="77" workbookViewId="0">
      <selection activeCell="K3" sqref="K3"/>
    </sheetView>
  </sheetViews>
  <sheetFormatPr defaultRowHeight="14.4" x14ac:dyDescent="0.55000000000000004"/>
  <cols>
    <col min="1" max="1" width="11" customWidth="1"/>
    <col min="2" max="2" width="9.15625" bestFit="1" customWidth="1"/>
    <col min="3" max="4" width="12" customWidth="1"/>
    <col min="6" max="6" width="13.578125" bestFit="1" customWidth="1"/>
    <col min="7" max="7" width="12.68359375" customWidth="1"/>
    <col min="8" max="8" width="11.15625" customWidth="1"/>
  </cols>
  <sheetData>
    <row r="1" spans="1:9" s="11" customFormat="1" ht="18.3" x14ac:dyDescent="0.7">
      <c r="A1" s="12" t="s">
        <v>29</v>
      </c>
      <c r="B1" s="12"/>
      <c r="C1" s="12"/>
      <c r="D1" s="12"/>
      <c r="E1" s="12"/>
      <c r="F1" s="12"/>
      <c r="G1" s="12"/>
      <c r="H1" s="12"/>
      <c r="I1" s="12"/>
    </row>
    <row r="2" spans="1:9" ht="43.2" x14ac:dyDescent="0.55000000000000004">
      <c r="A2" s="1" t="s">
        <v>22</v>
      </c>
      <c r="B2" s="8">
        <f ca="1">TODAY()</f>
        <v>43119</v>
      </c>
      <c r="D2" s="5" t="s">
        <v>23</v>
      </c>
      <c r="E2" s="4">
        <f ca="1">IF((Documentation!B4=DayOfTest),0.15,0.18)</f>
        <v>0.18</v>
      </c>
      <c r="F2" s="1" t="s">
        <v>26</v>
      </c>
      <c r="G2">
        <v>1.5</v>
      </c>
    </row>
    <row r="3" spans="1:9" ht="43.2" x14ac:dyDescent="0.55000000000000004">
      <c r="D3" s="5" t="s">
        <v>24</v>
      </c>
      <c r="E3" s="4">
        <v>0.04</v>
      </c>
    </row>
    <row r="4" spans="1:9" x14ac:dyDescent="0.55000000000000004">
      <c r="A4" t="s">
        <v>27</v>
      </c>
    </row>
    <row r="5" spans="1:9" x14ac:dyDescent="0.55000000000000004">
      <c r="A5" t="s">
        <v>6</v>
      </c>
      <c r="B5" s="10">
        <f>SUM(E9:E20)</f>
        <v>3457</v>
      </c>
    </row>
    <row r="6" spans="1:9" x14ac:dyDescent="0.55000000000000004">
      <c r="A6" t="s">
        <v>10</v>
      </c>
      <c r="B6" s="10">
        <f ca="1">SUM(I9:I20)</f>
        <v>2708.4600000000005</v>
      </c>
    </row>
    <row r="8" spans="1:9" ht="29.1" thickBot="1" x14ac:dyDescent="0.6">
      <c r="A8" s="3" t="s">
        <v>3</v>
      </c>
      <c r="B8" s="3" t="s">
        <v>4</v>
      </c>
      <c r="C8" s="3" t="s">
        <v>5</v>
      </c>
      <c r="D8" s="3" t="s">
        <v>25</v>
      </c>
      <c r="E8" s="3" t="s">
        <v>6</v>
      </c>
      <c r="F8" s="3" t="s">
        <v>7</v>
      </c>
      <c r="G8" s="3" t="s">
        <v>8</v>
      </c>
      <c r="H8" s="3" t="s">
        <v>9</v>
      </c>
      <c r="I8" s="3" t="s">
        <v>10</v>
      </c>
    </row>
    <row r="9" spans="1:9" ht="14.7" thickTop="1" x14ac:dyDescent="0.55000000000000004">
      <c r="A9" t="s">
        <v>11</v>
      </c>
      <c r="B9">
        <v>16</v>
      </c>
      <c r="C9" s="9">
        <v>9.5</v>
      </c>
      <c r="D9" s="6">
        <f>IF(B9&gt;40,B9-40,0)</f>
        <v>0</v>
      </c>
      <c r="E9" s="10">
        <f>B9*C9+(D9*$G$2)</f>
        <v>152</v>
      </c>
      <c r="F9" s="10">
        <f ca="1">$E$2*E9</f>
        <v>27.36</v>
      </c>
      <c r="G9" s="10">
        <f>IF(B9&gt;15,$E$3*E9,0)</f>
        <v>6.08</v>
      </c>
      <c r="H9" s="10">
        <f ca="1">SUM(F9,G9)</f>
        <v>33.44</v>
      </c>
      <c r="I9" s="10">
        <f ca="1">E9-H9</f>
        <v>118.56</v>
      </c>
    </row>
    <row r="10" spans="1:9" x14ac:dyDescent="0.55000000000000004">
      <c r="A10" t="s">
        <v>17</v>
      </c>
      <c r="B10">
        <v>25</v>
      </c>
      <c r="C10" s="9">
        <v>12</v>
      </c>
      <c r="D10" s="6">
        <f t="shared" ref="D10:D20" si="0">IF(B10&gt;40,B10-40,0)</f>
        <v>0</v>
      </c>
      <c r="E10" s="10">
        <f t="shared" ref="E10:E20" si="1">B10*C10+(D10*$G$2)</f>
        <v>300</v>
      </c>
      <c r="F10" s="10">
        <f t="shared" ref="F10:F20" ca="1" si="2">$E$2*E10</f>
        <v>54</v>
      </c>
      <c r="G10" s="10">
        <f t="shared" ref="G10:G20" si="3">IF(B10&gt;15,$E$3*E10,0)</f>
        <v>12</v>
      </c>
      <c r="H10" s="10">
        <f t="shared" ref="H10:H20" ca="1" si="4">SUM(F10,G10)</f>
        <v>66</v>
      </c>
      <c r="I10" s="10">
        <f t="shared" ref="I10:I20" ca="1" si="5">E10-H10</f>
        <v>234</v>
      </c>
    </row>
    <row r="11" spans="1:9" x14ac:dyDescent="0.55000000000000004">
      <c r="A11" t="s">
        <v>15</v>
      </c>
      <c r="B11">
        <v>30</v>
      </c>
      <c r="C11" s="9">
        <v>13.5</v>
      </c>
      <c r="D11" s="6">
        <f t="shared" si="0"/>
        <v>0</v>
      </c>
      <c r="E11" s="10">
        <f t="shared" si="1"/>
        <v>405</v>
      </c>
      <c r="F11" s="10">
        <f t="shared" ca="1" si="2"/>
        <v>72.899999999999991</v>
      </c>
      <c r="G11" s="10">
        <f t="shared" si="3"/>
        <v>16.2</v>
      </c>
      <c r="H11" s="10">
        <f t="shared" ca="1" si="4"/>
        <v>89.1</v>
      </c>
      <c r="I11" s="10">
        <f t="shared" ca="1" si="5"/>
        <v>315.89999999999998</v>
      </c>
    </row>
    <row r="12" spans="1:9" x14ac:dyDescent="0.55000000000000004">
      <c r="A12" t="s">
        <v>18</v>
      </c>
      <c r="B12">
        <v>23</v>
      </c>
      <c r="C12" s="9">
        <v>12.5</v>
      </c>
      <c r="D12" s="6">
        <f t="shared" si="0"/>
        <v>0</v>
      </c>
      <c r="E12" s="10">
        <f t="shared" si="1"/>
        <v>287.5</v>
      </c>
      <c r="F12" s="10">
        <f t="shared" ca="1" si="2"/>
        <v>51.75</v>
      </c>
      <c r="G12" s="10">
        <f t="shared" si="3"/>
        <v>11.5</v>
      </c>
      <c r="H12" s="10">
        <f t="shared" ca="1" si="4"/>
        <v>63.25</v>
      </c>
      <c r="I12" s="10">
        <f t="shared" ca="1" si="5"/>
        <v>224.25</v>
      </c>
    </row>
    <row r="13" spans="1:9" x14ac:dyDescent="0.55000000000000004">
      <c r="A13" t="s">
        <v>19</v>
      </c>
      <c r="B13">
        <v>10</v>
      </c>
      <c r="C13" s="9">
        <v>9</v>
      </c>
      <c r="D13" s="6">
        <f t="shared" si="0"/>
        <v>0</v>
      </c>
      <c r="E13" s="10">
        <f t="shared" si="1"/>
        <v>90</v>
      </c>
      <c r="F13" s="10">
        <f t="shared" ca="1" si="2"/>
        <v>16.2</v>
      </c>
      <c r="G13" s="10">
        <f t="shared" si="3"/>
        <v>0</v>
      </c>
      <c r="H13" s="10">
        <f t="shared" ca="1" si="4"/>
        <v>16.2</v>
      </c>
      <c r="I13" s="10">
        <f t="shared" ca="1" si="5"/>
        <v>73.8</v>
      </c>
    </row>
    <row r="14" spans="1:9" x14ac:dyDescent="0.55000000000000004">
      <c r="A14" t="s">
        <v>12</v>
      </c>
      <c r="B14">
        <v>30</v>
      </c>
      <c r="C14" s="9">
        <v>10.5</v>
      </c>
      <c r="D14" s="6">
        <f t="shared" si="0"/>
        <v>0</v>
      </c>
      <c r="E14" s="10">
        <f t="shared" si="1"/>
        <v>315</v>
      </c>
      <c r="F14" s="10">
        <f t="shared" ca="1" si="2"/>
        <v>56.699999999999996</v>
      </c>
      <c r="G14" s="10">
        <f t="shared" si="3"/>
        <v>12.6</v>
      </c>
      <c r="H14" s="10">
        <f t="shared" ca="1" si="4"/>
        <v>69.3</v>
      </c>
      <c r="I14" s="10">
        <f t="shared" ca="1" si="5"/>
        <v>245.7</v>
      </c>
    </row>
    <row r="15" spans="1:9" x14ac:dyDescent="0.55000000000000004">
      <c r="A15" t="s">
        <v>14</v>
      </c>
      <c r="B15">
        <v>20</v>
      </c>
      <c r="C15" s="9">
        <v>9.5</v>
      </c>
      <c r="D15" s="6">
        <f t="shared" si="0"/>
        <v>0</v>
      </c>
      <c r="E15" s="10">
        <f t="shared" si="1"/>
        <v>190</v>
      </c>
      <c r="F15" s="10">
        <f t="shared" ca="1" si="2"/>
        <v>34.199999999999996</v>
      </c>
      <c r="G15" s="10">
        <f t="shared" si="3"/>
        <v>7.6000000000000005</v>
      </c>
      <c r="H15" s="10">
        <f t="shared" ca="1" si="4"/>
        <v>41.8</v>
      </c>
      <c r="I15" s="10">
        <f t="shared" ca="1" si="5"/>
        <v>148.19999999999999</v>
      </c>
    </row>
    <row r="16" spans="1:9" x14ac:dyDescent="0.55000000000000004">
      <c r="A16" t="s">
        <v>16</v>
      </c>
      <c r="B16">
        <v>40</v>
      </c>
      <c r="C16" s="9">
        <v>12</v>
      </c>
      <c r="D16" s="6">
        <f t="shared" si="0"/>
        <v>0</v>
      </c>
      <c r="E16" s="10">
        <f t="shared" si="1"/>
        <v>480</v>
      </c>
      <c r="F16" s="10">
        <f t="shared" ca="1" si="2"/>
        <v>86.399999999999991</v>
      </c>
      <c r="G16" s="10">
        <f t="shared" si="3"/>
        <v>19.2</v>
      </c>
      <c r="H16" s="10">
        <f t="shared" ca="1" si="4"/>
        <v>105.6</v>
      </c>
      <c r="I16" s="10">
        <f t="shared" ca="1" si="5"/>
        <v>374.4</v>
      </c>
    </row>
    <row r="17" spans="1:9" x14ac:dyDescent="0.55000000000000004">
      <c r="A17" t="s">
        <v>13</v>
      </c>
      <c r="B17">
        <v>9</v>
      </c>
      <c r="C17" s="9">
        <v>9</v>
      </c>
      <c r="D17" s="6">
        <f t="shared" si="0"/>
        <v>0</v>
      </c>
      <c r="E17" s="10">
        <f t="shared" si="1"/>
        <v>81</v>
      </c>
      <c r="F17" s="10">
        <f t="shared" ca="1" si="2"/>
        <v>14.58</v>
      </c>
      <c r="G17" s="10">
        <f t="shared" si="3"/>
        <v>0</v>
      </c>
      <c r="H17" s="10">
        <f t="shared" ca="1" si="4"/>
        <v>14.58</v>
      </c>
      <c r="I17" s="10">
        <f t="shared" ca="1" si="5"/>
        <v>66.42</v>
      </c>
    </row>
    <row r="18" spans="1:9" x14ac:dyDescent="0.55000000000000004">
      <c r="A18" t="s">
        <v>20</v>
      </c>
      <c r="B18">
        <v>45</v>
      </c>
      <c r="C18" s="9">
        <v>12</v>
      </c>
      <c r="D18" s="6">
        <f t="shared" si="0"/>
        <v>5</v>
      </c>
      <c r="E18" s="10">
        <f t="shared" si="1"/>
        <v>547.5</v>
      </c>
      <c r="F18" s="10">
        <f t="shared" ca="1" si="2"/>
        <v>98.55</v>
      </c>
      <c r="G18" s="10">
        <f t="shared" si="3"/>
        <v>21.900000000000002</v>
      </c>
      <c r="H18" s="10">
        <f t="shared" ca="1" si="4"/>
        <v>120.45</v>
      </c>
      <c r="I18" s="10">
        <f t="shared" ca="1" si="5"/>
        <v>427.05</v>
      </c>
    </row>
    <row r="19" spans="1:9" x14ac:dyDescent="0.55000000000000004">
      <c r="A19" t="s">
        <v>21</v>
      </c>
      <c r="B19">
        <v>40</v>
      </c>
      <c r="C19" s="9">
        <v>12</v>
      </c>
      <c r="D19" s="6">
        <f t="shared" si="0"/>
        <v>0</v>
      </c>
      <c r="E19" s="10">
        <f t="shared" si="1"/>
        <v>480</v>
      </c>
      <c r="F19" s="10">
        <f t="shared" ca="1" si="2"/>
        <v>86.399999999999991</v>
      </c>
      <c r="G19" s="10">
        <f t="shared" si="3"/>
        <v>19.2</v>
      </c>
      <c r="H19" s="10">
        <f t="shared" ca="1" si="4"/>
        <v>105.6</v>
      </c>
      <c r="I19" s="10">
        <f t="shared" ca="1" si="5"/>
        <v>374.4</v>
      </c>
    </row>
    <row r="20" spans="1:9" x14ac:dyDescent="0.55000000000000004">
      <c r="A20" t="s">
        <v>30</v>
      </c>
      <c r="B20">
        <v>12</v>
      </c>
      <c r="C20" s="9">
        <v>10.75</v>
      </c>
      <c r="D20" s="6">
        <f t="shared" si="0"/>
        <v>0</v>
      </c>
      <c r="E20" s="10">
        <f t="shared" si="1"/>
        <v>129</v>
      </c>
      <c r="F20" s="10">
        <f t="shared" ca="1" si="2"/>
        <v>23.22</v>
      </c>
      <c r="G20" s="10">
        <f t="shared" si="3"/>
        <v>0</v>
      </c>
      <c r="H20" s="10">
        <f t="shared" ca="1" si="4"/>
        <v>23.22</v>
      </c>
      <c r="I20" s="10">
        <f t="shared" ca="1" si="5"/>
        <v>105.78</v>
      </c>
    </row>
  </sheetData>
  <sortState ref="A5:A15">
    <sortCondition ref="A5"/>
  </sortState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O24" sqref="O24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Documentation</vt:lpstr>
      <vt:lpstr>Payroll</vt:lpstr>
      <vt:lpstr>Payroll Comparison Chart</vt:lpstr>
      <vt:lpstr>DayOfTest</vt:lpstr>
    </vt:vector>
  </TitlesOfParts>
  <Company>Mesa State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Gslauson</dc:creator>
  <cp:lastModifiedBy>brynl</cp:lastModifiedBy>
  <cp:lastPrinted>2010-08-18T17:38:07Z</cp:lastPrinted>
  <dcterms:created xsi:type="dcterms:W3CDTF">2010-08-18T17:23:45Z</dcterms:created>
  <dcterms:modified xsi:type="dcterms:W3CDTF">2018-01-19T18:27:18Z</dcterms:modified>
</cp:coreProperties>
</file>