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git\SimPaths_HU\input\"/>
    </mc:Choice>
  </mc:AlternateContent>
  <xr:revisionPtr revIDLastSave="0" documentId="13_ncr:1_{5C27D450-8EE4-43B0-9BE0-0058483CEC0C}" xr6:coauthVersionLast="47" xr6:coauthVersionMax="47" xr10:uidLastSave="{00000000-0000-0000-0000-000000000000}"/>
  <bookViews>
    <workbookView xWindow="-105" yWindow="0" windowWidth="19410" windowHeight="20985" xr2:uid="{E29F3EB7-07F0-4B2F-ABCD-03E4363B7DD7}"/>
  </bookViews>
  <sheets>
    <sheet name="disability" sheetId="10" r:id="rId1"/>
    <sheet name="info" sheetId="2" r:id="rId2"/>
    <sheet name="social care" sheetId="1" r:id="rId3"/>
    <sheet name="retirement" sheetId="8" r:id="rId4"/>
    <sheet name="students" sheetId="9" r:id="rId5"/>
    <sheet name="partnership" sheetId="4" r:id="rId6"/>
    <sheet name="employment_smales" sheetId="5" r:id="rId7"/>
    <sheet name="employment_sfemales" sheetId="6" r:id="rId8"/>
    <sheet name="employment_couples" sheetId="7" r:id="rId9"/>
    <sheet name="raw data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Y32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4" i="3"/>
  <c r="W6" i="3"/>
  <c r="W7" i="3"/>
  <c r="W8" i="3"/>
  <c r="W9" i="3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5" i="3"/>
  <c r="T13" i="3"/>
  <c r="U13" i="3"/>
  <c r="T14" i="3"/>
  <c r="U14" i="3"/>
  <c r="T15" i="3"/>
  <c r="U15" i="3"/>
  <c r="T16" i="3"/>
  <c r="U16" i="3"/>
  <c r="N14" i="3"/>
  <c r="N15" i="3" s="1"/>
  <c r="N16" i="3" s="1"/>
  <c r="O14" i="3"/>
  <c r="P14" i="3"/>
  <c r="Q14" i="3"/>
  <c r="R14" i="3"/>
  <c r="S14" i="3"/>
  <c r="O15" i="3"/>
  <c r="P15" i="3"/>
  <c r="Q15" i="3"/>
  <c r="R15" i="3"/>
  <c r="S15" i="3"/>
  <c r="S16" i="3" s="1"/>
  <c r="O16" i="3"/>
  <c r="P16" i="3"/>
  <c r="Q16" i="3"/>
  <c r="R16" i="3"/>
  <c r="O13" i="3"/>
  <c r="P13" i="3"/>
  <c r="Q13" i="3"/>
  <c r="R13" i="3"/>
  <c r="S13" i="3"/>
  <c r="N13" i="3"/>
  <c r="P12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Q12" i="3"/>
  <c r="R12" i="3"/>
  <c r="S12" i="3"/>
  <c r="T12" i="3"/>
  <c r="U12" i="3"/>
  <c r="O4" i="3"/>
  <c r="P4" i="3"/>
  <c r="Q4" i="3"/>
  <c r="R4" i="3"/>
  <c r="S4" i="3"/>
  <c r="T4" i="3"/>
  <c r="U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</calcChain>
</file>

<file path=xl/sharedStrings.xml><?xml version="1.0" encoding="utf-8"?>
<sst xmlns="http://schemas.openxmlformats.org/spreadsheetml/2006/main" count="61" uniqueCount="43">
  <si>
    <t>CAPITAL LIMITS</t>
  </si>
  <si>
    <t>CARE ACT 2014</t>
  </si>
  <si>
    <t>SINGLE UNDER SPA</t>
  </si>
  <si>
    <t>SINGLE FROM SPA</t>
  </si>
  <si>
    <t>SINGLE DISABILITY PREMIUM</t>
  </si>
  <si>
    <t>COUPLE UNDER SPA</t>
  </si>
  <si>
    <t>COUPLE FROM SPA</t>
  </si>
  <si>
    <t>LOWER CAPITAL LIMIT</t>
  </si>
  <si>
    <t>UPPER CAPITAL LIMIT</t>
  </si>
  <si>
    <t>Purpose:</t>
  </si>
  <si>
    <t>Developers:</t>
  </si>
  <si>
    <t>Justin van de Ven (JV)</t>
  </si>
  <si>
    <t>First version:</t>
  </si>
  <si>
    <t>Last version:</t>
  </si>
  <si>
    <t>This file contains time-variable parameters for projecting social care benefits that are not included in UKMOD</t>
  </si>
  <si>
    <t>26/09/2023 (JV)</t>
  </si>
  <si>
    <t>NOTES:</t>
  </si>
  <si>
    <t xml:space="preserve">social care: </t>
  </si>
  <si>
    <t>Policy parameters from 2015, following Care Act 2014</t>
  </si>
  <si>
    <t>Policy parameters reflect actual policy to 2023, discounted to 2015 prices</t>
  </si>
  <si>
    <t>From 2023, MIG parameters uprated by inflation and capital limits frozen in nominal values</t>
  </si>
  <si>
    <t>Inflation (see time_series_factor.xlsx)</t>
  </si>
  <si>
    <t>APPLIED</t>
  </si>
  <si>
    <t>year</t>
  </si>
  <si>
    <t>mig_single_under_spa</t>
  </si>
  <si>
    <t>mig_single_from_spa</t>
  </si>
  <si>
    <t>mig_single_disability</t>
  </si>
  <si>
    <t>mig_couple_under_spa</t>
  </si>
  <si>
    <t>mig_couple_from_spa</t>
  </si>
  <si>
    <t>mig_couple_disability</t>
  </si>
  <si>
    <t>sc_lower_capital_limit</t>
  </si>
  <si>
    <t>sc_upper_capital_limit</t>
  </si>
  <si>
    <t>lower_capital_limit</t>
  </si>
  <si>
    <t>upper_capital_limit</t>
  </si>
  <si>
    <t>MINIMUM INCOME GUARANTEE PER WEEK</t>
  </si>
  <si>
    <t>employed_share</t>
  </si>
  <si>
    <t>26/08/2024 (JV)</t>
  </si>
  <si>
    <t>partnership:</t>
  </si>
  <si>
    <t>rates evaluated from proportions benefit units of weight FRS population described as "couple" (registered married + civil partnershp + cohabiting couples) (variable famtypbu) - see raw data tab</t>
  </si>
  <si>
    <t>proportion FRS Benefit Units cohabiting</t>
  </si>
  <si>
    <t>Implied proportion of responsible adults in cohabiting relationship</t>
  </si>
  <si>
    <t>Year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</si>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</sst>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8D09-68C3-47E4-AB1B-09AAE2124BA2}">
  <dimension ref="A1:B15"/>
  <sheetViews>
    <sheetView tabSelected="1" workbookViewId="0"/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4.0500000000000001E-2</v>
      </c>
    </row>
    <row r="3" spans="1:2" x14ac:dyDescent="0.25">
      <c r="A3">
        <v>2011</v>
      </c>
      <c r="B3">
        <v>3.9E-2</v>
      </c>
    </row>
    <row r="4" spans="1:2" x14ac:dyDescent="0.25">
      <c r="A4">
        <v>2012</v>
      </c>
      <c r="B4">
        <v>3.7199999999999997E-2</v>
      </c>
    </row>
    <row r="5" spans="1:2" x14ac:dyDescent="0.25">
      <c r="A5">
        <v>2013</v>
      </c>
      <c r="B5">
        <v>3.6900000000000002E-2</v>
      </c>
    </row>
    <row r="6" spans="1:2" x14ac:dyDescent="0.25">
      <c r="A6">
        <v>2014</v>
      </c>
      <c r="B6">
        <v>3.7499999999999999E-2</v>
      </c>
    </row>
    <row r="7" spans="1:2" x14ac:dyDescent="0.25">
      <c r="A7">
        <v>2015</v>
      </c>
      <c r="B7">
        <v>3.6400000000000002E-2</v>
      </c>
    </row>
    <row r="8" spans="1:2" x14ac:dyDescent="0.25">
      <c r="A8">
        <v>2016</v>
      </c>
      <c r="B8">
        <v>3.3399999999999999E-2</v>
      </c>
    </row>
    <row r="9" spans="1:2" x14ac:dyDescent="0.25">
      <c r="A9">
        <v>2017</v>
      </c>
      <c r="B9">
        <v>2.9100000000000001E-2</v>
      </c>
    </row>
    <row r="10" spans="1:2" x14ac:dyDescent="0.25">
      <c r="A10">
        <v>2018</v>
      </c>
      <c r="B10">
        <v>2.7199999999999998E-2</v>
      </c>
    </row>
    <row r="11" spans="1:2" x14ac:dyDescent="0.25">
      <c r="A11">
        <v>2019</v>
      </c>
      <c r="B11">
        <v>2.6800000000000001E-2</v>
      </c>
    </row>
    <row r="12" spans="1:2" x14ac:dyDescent="0.25">
      <c r="A12">
        <v>2020</v>
      </c>
      <c r="B12">
        <v>2.92E-2</v>
      </c>
    </row>
    <row r="13" spans="1:2" x14ac:dyDescent="0.25">
      <c r="A13">
        <v>2021</v>
      </c>
      <c r="B13">
        <v>2.64E-2</v>
      </c>
    </row>
    <row r="14" spans="1:2" x14ac:dyDescent="0.25">
      <c r="A14">
        <v>2022</v>
      </c>
      <c r="B14">
        <v>2.5100000000000001E-2</v>
      </c>
    </row>
    <row r="15" spans="1:2" x14ac:dyDescent="0.25">
      <c r="A15">
        <v>2023</v>
      </c>
      <c r="B15">
        <v>2.5100000000000001E-2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294-76F0-4023-B97D-1E7832E0E774}">
  <dimension ref="A1:Y33"/>
  <sheetViews>
    <sheetView workbookViewId="0">
      <selection activeCell="Y4" sqref="Y4:Y33"/>
    </sheetView>
  </sheetViews>
  <sheetFormatPr defaultRowHeight="15" x14ac:dyDescent="0.25"/>
  <sheetData>
    <row r="1" spans="1:25" x14ac:dyDescent="0.25">
      <c r="B1" t="s">
        <v>34</v>
      </c>
      <c r="H1" t="s">
        <v>0</v>
      </c>
      <c r="K1" t="s">
        <v>21</v>
      </c>
    </row>
    <row r="2" spans="1:25" x14ac:dyDescent="0.25">
      <c r="B2" t="s">
        <v>1</v>
      </c>
      <c r="M2" s="2" t="s">
        <v>22</v>
      </c>
      <c r="N2" s="2"/>
      <c r="O2" s="2"/>
      <c r="P2" s="2"/>
      <c r="Q2" s="2"/>
      <c r="R2" s="2"/>
      <c r="S2" s="2"/>
      <c r="T2" s="2"/>
      <c r="U2" s="2"/>
    </row>
    <row r="3" spans="1:25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  <c r="X3" t="s">
        <v>39</v>
      </c>
      <c r="Y3" t="s">
        <v>40</v>
      </c>
    </row>
    <row r="4" spans="1:25" x14ac:dyDescent="0.25">
      <c r="A4">
        <v>2015</v>
      </c>
      <c r="B4">
        <v>91.4</v>
      </c>
      <c r="C4">
        <v>189</v>
      </c>
      <c r="D4">
        <v>40.35</v>
      </c>
      <c r="E4">
        <v>71.8</v>
      </c>
      <c r="F4">
        <v>144.30000000000001</v>
      </c>
      <c r="G4">
        <v>28.75</v>
      </c>
      <c r="H4">
        <v>14250</v>
      </c>
      <c r="I4">
        <v>23250</v>
      </c>
      <c r="K4" s="1">
        <v>100</v>
      </c>
      <c r="M4" s="2">
        <f>A4</f>
        <v>2015</v>
      </c>
      <c r="N4" s="2">
        <f>B4*$K$4/$K4</f>
        <v>91.4</v>
      </c>
      <c r="O4" s="2">
        <f t="shared" ref="O4:U4" si="0">C4*$K$4/$K4</f>
        <v>189</v>
      </c>
      <c r="P4" s="2">
        <f t="shared" si="0"/>
        <v>40.35</v>
      </c>
      <c r="Q4" s="2">
        <f t="shared" si="0"/>
        <v>71.8</v>
      </c>
      <c r="R4" s="2">
        <f t="shared" si="0"/>
        <v>144.30000000000001</v>
      </c>
      <c r="S4" s="2">
        <f t="shared" si="0"/>
        <v>28.75</v>
      </c>
      <c r="T4" s="2">
        <f t="shared" si="0"/>
        <v>14250</v>
      </c>
      <c r="U4" s="2">
        <f t="shared" si="0"/>
        <v>23250</v>
      </c>
      <c r="W4">
        <v>1994</v>
      </c>
      <c r="X4">
        <v>0.49405969999999999</v>
      </c>
      <c r="Y4">
        <f>2*X4/(2*X4+(1-X4))</f>
        <v>0.6613654059472992</v>
      </c>
    </row>
    <row r="5" spans="1:25" x14ac:dyDescent="0.25">
      <c r="A5">
        <v>2016</v>
      </c>
      <c r="B5">
        <v>91.4</v>
      </c>
      <c r="C5">
        <v>189</v>
      </c>
      <c r="D5">
        <v>40.35</v>
      </c>
      <c r="E5">
        <v>71.8</v>
      </c>
      <c r="F5">
        <v>144.30000000000001</v>
      </c>
      <c r="G5">
        <v>28.75</v>
      </c>
      <c r="H5">
        <v>14250</v>
      </c>
      <c r="I5">
        <v>23250</v>
      </c>
      <c r="K5" s="1">
        <v>100.7</v>
      </c>
      <c r="M5" s="2">
        <f t="shared" ref="M5:M16" si="1">A5</f>
        <v>2016</v>
      </c>
      <c r="N5" s="2">
        <f t="shared" ref="N5:N12" si="2">B5*$K$4/$K5</f>
        <v>90.764647467725922</v>
      </c>
      <c r="O5" s="2">
        <f t="shared" ref="O5:O12" si="3">C5*$K$4/$K5</f>
        <v>187.68619662363454</v>
      </c>
      <c r="P5" s="2">
        <f t="shared" ref="P5:P11" si="4">D5*$K$4/$K5</f>
        <v>40.069513406156901</v>
      </c>
      <c r="Q5" s="2">
        <f t="shared" ref="Q5:Q12" si="5">E5*$K$4/$K5</f>
        <v>71.300893743793438</v>
      </c>
      <c r="R5" s="2">
        <f t="shared" ref="R5:R12" si="6">F5*$K$4/$K5</f>
        <v>143.29692154915591</v>
      </c>
      <c r="S5" s="2">
        <f t="shared" ref="S5:S12" si="7">G5*$K$4/$K5</f>
        <v>28.550148957298905</v>
      </c>
      <c r="T5" s="2">
        <f t="shared" ref="T5:T12" si="8">H5*$K$4/$K5</f>
        <v>14150.943396226414</v>
      </c>
      <c r="U5" s="2">
        <f t="shared" ref="U5:U12" si="9">I5*$K$4/$K5</f>
        <v>23088.381330685203</v>
      </c>
      <c r="W5">
        <f>W4+1</f>
        <v>1995</v>
      </c>
      <c r="X5">
        <v>0.48883369999999998</v>
      </c>
      <c r="Y5">
        <f t="shared" ref="Y5:Y31" si="10">2*X5/(2*X5+(1-X5))</f>
        <v>0.65666662435166534</v>
      </c>
    </row>
    <row r="6" spans="1:25" x14ac:dyDescent="0.25">
      <c r="A6">
        <v>2017</v>
      </c>
      <c r="B6">
        <v>91.4</v>
      </c>
      <c r="C6">
        <v>189</v>
      </c>
      <c r="D6">
        <v>40.35</v>
      </c>
      <c r="E6">
        <v>71.8</v>
      </c>
      <c r="F6">
        <v>144.30000000000001</v>
      </c>
      <c r="G6">
        <v>28.75</v>
      </c>
      <c r="H6">
        <v>14250</v>
      </c>
      <c r="I6">
        <v>23250</v>
      </c>
      <c r="K6" s="1">
        <v>103.4</v>
      </c>
      <c r="M6" s="2">
        <f t="shared" si="1"/>
        <v>2017</v>
      </c>
      <c r="N6" s="2">
        <f t="shared" si="2"/>
        <v>88.394584139264992</v>
      </c>
      <c r="O6" s="2">
        <f t="shared" si="3"/>
        <v>182.7852998065764</v>
      </c>
      <c r="P6" s="2">
        <f t="shared" si="4"/>
        <v>39.023210831721471</v>
      </c>
      <c r="Q6" s="2">
        <f t="shared" si="5"/>
        <v>69.439071566731144</v>
      </c>
      <c r="R6" s="2">
        <f t="shared" si="6"/>
        <v>139.55512572533851</v>
      </c>
      <c r="S6" s="2">
        <f t="shared" si="7"/>
        <v>27.804642166344294</v>
      </c>
      <c r="T6" s="2">
        <f t="shared" si="8"/>
        <v>13781.431334622823</v>
      </c>
      <c r="U6" s="2">
        <f t="shared" si="9"/>
        <v>22485.493230174081</v>
      </c>
      <c r="W6">
        <f t="shared" ref="W6:W31" si="11">W5+1</f>
        <v>1996</v>
      </c>
      <c r="X6">
        <v>0.48327110000000001</v>
      </c>
      <c r="Y6">
        <f t="shared" si="10"/>
        <v>0.65162882226991414</v>
      </c>
    </row>
    <row r="7" spans="1:25" x14ac:dyDescent="0.25">
      <c r="A7">
        <v>2018</v>
      </c>
      <c r="B7">
        <v>91.4</v>
      </c>
      <c r="C7">
        <v>189</v>
      </c>
      <c r="D7">
        <v>40.35</v>
      </c>
      <c r="E7">
        <v>71.8</v>
      </c>
      <c r="F7">
        <v>144.30000000000001</v>
      </c>
      <c r="G7">
        <v>28.75</v>
      </c>
      <c r="H7">
        <v>14250</v>
      </c>
      <c r="I7">
        <v>23250</v>
      </c>
      <c r="K7" s="1">
        <v>105.9</v>
      </c>
      <c r="M7" s="2">
        <f t="shared" si="1"/>
        <v>2018</v>
      </c>
      <c r="N7" s="2">
        <f t="shared" si="2"/>
        <v>86.307837582625112</v>
      </c>
      <c r="O7" s="2">
        <f t="shared" si="3"/>
        <v>178.47025495750708</v>
      </c>
      <c r="P7" s="2">
        <f t="shared" si="4"/>
        <v>38.10198300283286</v>
      </c>
      <c r="Q7" s="2">
        <f t="shared" si="5"/>
        <v>67.799811142587345</v>
      </c>
      <c r="R7" s="2">
        <f t="shared" si="6"/>
        <v>136.26062322946177</v>
      </c>
      <c r="S7" s="2">
        <f t="shared" si="7"/>
        <v>27.148253068932956</v>
      </c>
      <c r="T7" s="2">
        <f t="shared" si="8"/>
        <v>13456.090651558074</v>
      </c>
      <c r="U7" s="2">
        <f t="shared" si="9"/>
        <v>21954.67422096317</v>
      </c>
      <c r="W7">
        <f t="shared" si="11"/>
        <v>1997</v>
      </c>
      <c r="X7">
        <v>0.48084979999999999</v>
      </c>
      <c r="Y7">
        <f t="shared" si="10"/>
        <v>0.64942413470967808</v>
      </c>
    </row>
    <row r="8" spans="1:25" x14ac:dyDescent="0.25">
      <c r="A8">
        <v>2019</v>
      </c>
      <c r="B8">
        <v>91.4</v>
      </c>
      <c r="C8">
        <v>189</v>
      </c>
      <c r="D8">
        <v>40.35</v>
      </c>
      <c r="E8">
        <v>71.8</v>
      </c>
      <c r="F8">
        <v>144.30000000000001</v>
      </c>
      <c r="G8">
        <v>28.75</v>
      </c>
      <c r="H8">
        <v>14250</v>
      </c>
      <c r="I8">
        <v>23250</v>
      </c>
      <c r="K8" s="1">
        <v>107.8</v>
      </c>
      <c r="M8" s="2">
        <f t="shared" si="1"/>
        <v>2019</v>
      </c>
      <c r="N8" s="2">
        <f t="shared" si="2"/>
        <v>84.786641929499069</v>
      </c>
      <c r="O8" s="2">
        <f t="shared" si="3"/>
        <v>175.32467532467533</v>
      </c>
      <c r="P8" s="2">
        <f t="shared" si="4"/>
        <v>37.430426716141</v>
      </c>
      <c r="Q8" s="2">
        <f t="shared" si="5"/>
        <v>66.604823747680896</v>
      </c>
      <c r="R8" s="2">
        <f t="shared" si="6"/>
        <v>133.85899814471244</v>
      </c>
      <c r="S8" s="2">
        <f t="shared" si="7"/>
        <v>26.669758812615957</v>
      </c>
      <c r="T8" s="2">
        <f t="shared" si="8"/>
        <v>13218.923933209648</v>
      </c>
      <c r="U8" s="2">
        <f t="shared" si="9"/>
        <v>21567.717996289426</v>
      </c>
      <c r="W8">
        <f t="shared" si="11"/>
        <v>1998</v>
      </c>
      <c r="X8">
        <v>0.47653459999999997</v>
      </c>
      <c r="Y8">
        <f t="shared" si="10"/>
        <v>0.64547705146902756</v>
      </c>
    </row>
    <row r="9" spans="1:25" x14ac:dyDescent="0.25">
      <c r="A9">
        <v>2020</v>
      </c>
      <c r="B9">
        <v>91.4</v>
      </c>
      <c r="C9">
        <v>189</v>
      </c>
      <c r="D9">
        <v>40.35</v>
      </c>
      <c r="E9">
        <v>71.8</v>
      </c>
      <c r="F9">
        <v>144.30000000000001</v>
      </c>
      <c r="G9">
        <v>28.75</v>
      </c>
      <c r="H9">
        <v>14250</v>
      </c>
      <c r="I9">
        <v>23250</v>
      </c>
      <c r="K9" s="1">
        <v>108.7</v>
      </c>
      <c r="M9" s="2">
        <f t="shared" si="1"/>
        <v>2020</v>
      </c>
      <c r="N9" s="2">
        <f t="shared" si="2"/>
        <v>84.084636614535412</v>
      </c>
      <c r="O9" s="2">
        <f t="shared" si="3"/>
        <v>173.87304507819687</v>
      </c>
      <c r="P9" s="2">
        <f t="shared" si="4"/>
        <v>37.120515179392825</v>
      </c>
      <c r="Q9" s="2">
        <f t="shared" si="5"/>
        <v>66.053357865685371</v>
      </c>
      <c r="R9" s="2">
        <f t="shared" si="6"/>
        <v>132.75068997240112</v>
      </c>
      <c r="S9" s="2">
        <f t="shared" si="7"/>
        <v>26.448942042318308</v>
      </c>
      <c r="T9" s="2">
        <f t="shared" si="8"/>
        <v>13109.475620975161</v>
      </c>
      <c r="U9" s="2">
        <f t="shared" si="9"/>
        <v>21389.144434222631</v>
      </c>
      <c r="W9">
        <f t="shared" si="11"/>
        <v>1999</v>
      </c>
      <c r="X9">
        <v>0.47558099999999998</v>
      </c>
      <c r="Y9">
        <f t="shared" si="10"/>
        <v>0.64460168570888343</v>
      </c>
    </row>
    <row r="10" spans="1:25" x14ac:dyDescent="0.25">
      <c r="A10">
        <v>2021</v>
      </c>
      <c r="B10">
        <v>91.4</v>
      </c>
      <c r="C10">
        <v>189</v>
      </c>
      <c r="D10">
        <v>40.35</v>
      </c>
      <c r="E10">
        <v>71.8</v>
      </c>
      <c r="F10">
        <v>144.30000000000001</v>
      </c>
      <c r="G10">
        <v>28.75</v>
      </c>
      <c r="H10">
        <v>14250</v>
      </c>
      <c r="I10">
        <v>23250</v>
      </c>
      <c r="K10" s="1">
        <v>111.6</v>
      </c>
      <c r="M10" s="2">
        <f t="shared" si="1"/>
        <v>2021</v>
      </c>
      <c r="N10" s="2">
        <f t="shared" si="2"/>
        <v>81.899641577060933</v>
      </c>
      <c r="O10" s="2">
        <f t="shared" si="3"/>
        <v>169.35483870967744</v>
      </c>
      <c r="P10" s="2">
        <f t="shared" si="4"/>
        <v>36.155913978494624</v>
      </c>
      <c r="Q10" s="2">
        <f t="shared" si="5"/>
        <v>64.336917562724011</v>
      </c>
      <c r="R10" s="2">
        <f t="shared" si="6"/>
        <v>129.30107526881721</v>
      </c>
      <c r="S10" s="2">
        <f t="shared" si="7"/>
        <v>25.761648745519715</v>
      </c>
      <c r="T10" s="2">
        <f t="shared" si="8"/>
        <v>12768.817204301076</v>
      </c>
      <c r="U10" s="2">
        <f t="shared" si="9"/>
        <v>20833.333333333336</v>
      </c>
      <c r="W10">
        <f t="shared" si="11"/>
        <v>2000</v>
      </c>
      <c r="X10">
        <v>0.47576780000000002</v>
      </c>
      <c r="Y10">
        <f t="shared" si="10"/>
        <v>0.64477324955863657</v>
      </c>
    </row>
    <row r="11" spans="1:25" x14ac:dyDescent="0.25">
      <c r="A11">
        <v>2022</v>
      </c>
      <c r="B11">
        <v>94.15</v>
      </c>
      <c r="C11">
        <v>194.7</v>
      </c>
      <c r="D11">
        <v>41.55</v>
      </c>
      <c r="E11">
        <v>73.95</v>
      </c>
      <c r="F11">
        <v>148.65</v>
      </c>
      <c r="G11">
        <v>29.6</v>
      </c>
      <c r="H11">
        <v>14250</v>
      </c>
      <c r="I11">
        <v>23250</v>
      </c>
      <c r="K11" s="1">
        <v>121.7</v>
      </c>
      <c r="M11" s="2">
        <f t="shared" si="1"/>
        <v>2022</v>
      </c>
      <c r="N11" s="2">
        <f t="shared" si="2"/>
        <v>77.362366474938369</v>
      </c>
      <c r="O11" s="2">
        <f t="shared" si="3"/>
        <v>159.9835661462613</v>
      </c>
      <c r="P11" s="2">
        <f t="shared" si="4"/>
        <v>34.141331142152836</v>
      </c>
      <c r="Q11" s="2">
        <f t="shared" si="5"/>
        <v>60.764174198849631</v>
      </c>
      <c r="R11" s="2">
        <f t="shared" si="6"/>
        <v>122.14461791290057</v>
      </c>
      <c r="S11" s="2">
        <f t="shared" si="7"/>
        <v>24.322103533278554</v>
      </c>
      <c r="T11" s="2">
        <f t="shared" si="8"/>
        <v>11709.120788824979</v>
      </c>
      <c r="U11" s="2">
        <f t="shared" si="9"/>
        <v>19104.354971240755</v>
      </c>
      <c r="W11">
        <f t="shared" si="11"/>
        <v>2001</v>
      </c>
      <c r="X11">
        <v>0.47677979999999998</v>
      </c>
      <c r="Y11">
        <f t="shared" si="10"/>
        <v>0.64570195231543648</v>
      </c>
    </row>
    <row r="12" spans="1:25" x14ac:dyDescent="0.25">
      <c r="A12">
        <v>2023</v>
      </c>
      <c r="B12">
        <v>103.65</v>
      </c>
      <c r="C12">
        <v>214.35</v>
      </c>
      <c r="D12">
        <v>45.75</v>
      </c>
      <c r="E12">
        <v>81.400000000000006</v>
      </c>
      <c r="F12">
        <v>163.65</v>
      </c>
      <c r="G12">
        <v>32.6</v>
      </c>
      <c r="H12">
        <v>14250</v>
      </c>
      <c r="I12">
        <v>23250</v>
      </c>
      <c r="K12" s="1">
        <v>124.57395874315898</v>
      </c>
      <c r="M12" s="2">
        <f t="shared" si="1"/>
        <v>2023</v>
      </c>
      <c r="N12" s="2">
        <f t="shared" si="2"/>
        <v>83.203585280372224</v>
      </c>
      <c r="O12" s="2">
        <f t="shared" si="3"/>
        <v>172.06645928459034</v>
      </c>
      <c r="P12" s="2">
        <f>D12*$K$4/$K12</f>
        <v>36.725171505808291</v>
      </c>
      <c r="Q12" s="2">
        <f t="shared" si="5"/>
        <v>65.342709520716838</v>
      </c>
      <c r="R12" s="2">
        <f t="shared" si="6"/>
        <v>131.36774463225194</v>
      </c>
      <c r="S12" s="2">
        <f t="shared" si="7"/>
        <v>26.169193247854651</v>
      </c>
      <c r="T12" s="2">
        <f t="shared" si="8"/>
        <v>11438.987846071435</v>
      </c>
      <c r="U12" s="2">
        <f t="shared" si="9"/>
        <v>18663.611748853393</v>
      </c>
      <c r="W12">
        <f t="shared" si="11"/>
        <v>2002</v>
      </c>
      <c r="X12">
        <v>0.47860950000000002</v>
      </c>
      <c r="Y12">
        <f t="shared" si="10"/>
        <v>0.64737782355652385</v>
      </c>
    </row>
    <row r="13" spans="1:25" x14ac:dyDescent="0.25">
      <c r="A13">
        <v>2024</v>
      </c>
      <c r="H13">
        <v>14250</v>
      </c>
      <c r="I13">
        <v>23250</v>
      </c>
      <c r="K13" s="1">
        <v>126.63064241784659</v>
      </c>
      <c r="M13" s="2">
        <f t="shared" si="1"/>
        <v>2024</v>
      </c>
      <c r="N13" s="2">
        <f>N12</f>
        <v>83.203585280372224</v>
      </c>
      <c r="O13" s="2">
        <f t="shared" ref="O13:S13" si="12">O12</f>
        <v>172.06645928459034</v>
      </c>
      <c r="P13" s="2">
        <f t="shared" si="12"/>
        <v>36.725171505808291</v>
      </c>
      <c r="Q13" s="2">
        <f t="shared" si="12"/>
        <v>65.342709520716838</v>
      </c>
      <c r="R13" s="2">
        <f t="shared" si="12"/>
        <v>131.36774463225194</v>
      </c>
      <c r="S13" s="2">
        <f t="shared" si="12"/>
        <v>26.169193247854651</v>
      </c>
      <c r="T13" s="2">
        <f t="shared" ref="T13:T16" si="13">H13*$K$4/$K13</f>
        <v>11253.200432308387</v>
      </c>
      <c r="U13" s="2">
        <f t="shared" ref="U13:U16" si="14">I13*$K$4/$K13</f>
        <v>18360.484915871581</v>
      </c>
      <c r="W13">
        <f t="shared" si="11"/>
        <v>2003</v>
      </c>
      <c r="X13">
        <v>0.47545009999999999</v>
      </c>
      <c r="Y13">
        <f t="shared" si="10"/>
        <v>0.64448143654604106</v>
      </c>
    </row>
    <row r="14" spans="1:25" x14ac:dyDescent="0.25">
      <c r="A14">
        <v>2025</v>
      </c>
      <c r="H14">
        <v>14250</v>
      </c>
      <c r="I14">
        <v>23250</v>
      </c>
      <c r="K14" s="1">
        <v>129.11704786530214</v>
      </c>
      <c r="M14" s="2">
        <f t="shared" si="1"/>
        <v>2025</v>
      </c>
      <c r="N14" s="2">
        <f t="shared" ref="N14:N16" si="15">N13</f>
        <v>83.203585280372224</v>
      </c>
      <c r="O14" s="2">
        <f t="shared" ref="O14:O16" si="16">O13</f>
        <v>172.06645928459034</v>
      </c>
      <c r="P14" s="2">
        <f t="shared" ref="P14:P16" si="17">P13</f>
        <v>36.725171505808291</v>
      </c>
      <c r="Q14" s="2">
        <f t="shared" ref="Q14:Q16" si="18">Q13</f>
        <v>65.342709520716838</v>
      </c>
      <c r="R14" s="2">
        <f t="shared" ref="R14:R16" si="19">R13</f>
        <v>131.36774463225194</v>
      </c>
      <c r="S14" s="2">
        <f t="shared" ref="S14:S16" si="20">S13</f>
        <v>26.169193247854651</v>
      </c>
      <c r="T14" s="2">
        <f t="shared" si="13"/>
        <v>11036.497686088615</v>
      </c>
      <c r="U14" s="2">
        <f t="shared" si="14"/>
        <v>18006.917277302477</v>
      </c>
      <c r="W14">
        <f t="shared" si="11"/>
        <v>2004</v>
      </c>
      <c r="X14">
        <v>0.4748154</v>
      </c>
      <c r="Y14">
        <f t="shared" si="10"/>
        <v>0.64389807700679014</v>
      </c>
    </row>
    <row r="15" spans="1:25" x14ac:dyDescent="0.25">
      <c r="A15">
        <v>2026</v>
      </c>
      <c r="H15">
        <v>14250</v>
      </c>
      <c r="I15">
        <v>23250</v>
      </c>
      <c r="K15" s="1">
        <v>131.69938882260817</v>
      </c>
      <c r="M15" s="2">
        <f t="shared" si="1"/>
        <v>2026</v>
      </c>
      <c r="N15" s="2">
        <f t="shared" si="15"/>
        <v>83.203585280372224</v>
      </c>
      <c r="O15" s="2">
        <f t="shared" si="16"/>
        <v>172.06645928459034</v>
      </c>
      <c r="P15" s="2">
        <f t="shared" si="17"/>
        <v>36.725171505808291</v>
      </c>
      <c r="Q15" s="2">
        <f t="shared" si="18"/>
        <v>65.342709520716838</v>
      </c>
      <c r="R15" s="2">
        <f t="shared" si="19"/>
        <v>131.36774463225194</v>
      </c>
      <c r="S15" s="2">
        <f t="shared" si="20"/>
        <v>26.169193247854651</v>
      </c>
      <c r="T15" s="2">
        <f t="shared" si="13"/>
        <v>10820.095770675114</v>
      </c>
      <c r="U15" s="2">
        <f t="shared" si="14"/>
        <v>17653.840467943606</v>
      </c>
      <c r="W15">
        <f t="shared" si="11"/>
        <v>2005</v>
      </c>
      <c r="X15">
        <v>0.46629369999999998</v>
      </c>
      <c r="Y15">
        <f t="shared" si="10"/>
        <v>0.63601678163112885</v>
      </c>
    </row>
    <row r="16" spans="1:25" x14ac:dyDescent="0.25">
      <c r="A16">
        <v>2027</v>
      </c>
      <c r="H16">
        <v>14250</v>
      </c>
      <c r="I16">
        <v>23250</v>
      </c>
      <c r="K16" s="1">
        <v>135.1276862908702</v>
      </c>
      <c r="M16" s="2">
        <f t="shared" si="1"/>
        <v>2027</v>
      </c>
      <c r="N16" s="2">
        <f t="shared" si="15"/>
        <v>83.203585280372224</v>
      </c>
      <c r="O16" s="2">
        <f t="shared" si="16"/>
        <v>172.06645928459034</v>
      </c>
      <c r="P16" s="2">
        <f t="shared" si="17"/>
        <v>36.725171505808291</v>
      </c>
      <c r="Q16" s="2">
        <f t="shared" si="18"/>
        <v>65.342709520716838</v>
      </c>
      <c r="R16" s="2">
        <f t="shared" si="19"/>
        <v>131.36774463225194</v>
      </c>
      <c r="S16" s="2">
        <f t="shared" si="20"/>
        <v>26.169193247854651</v>
      </c>
      <c r="T16" s="2">
        <f t="shared" si="13"/>
        <v>10545.581287705945</v>
      </c>
      <c r="U16" s="2">
        <f t="shared" si="14"/>
        <v>17205.948416783383</v>
      </c>
      <c r="W16">
        <f t="shared" si="11"/>
        <v>2006</v>
      </c>
      <c r="X16">
        <v>0.46935349999999998</v>
      </c>
      <c r="Y16">
        <f t="shared" si="10"/>
        <v>0.63885715724636716</v>
      </c>
    </row>
    <row r="17" spans="23:25" x14ac:dyDescent="0.25">
      <c r="W17">
        <f t="shared" si="11"/>
        <v>2007</v>
      </c>
      <c r="X17">
        <v>0.4702675</v>
      </c>
      <c r="Y17">
        <f t="shared" si="10"/>
        <v>0.63970331929393809</v>
      </c>
    </row>
    <row r="18" spans="23:25" x14ac:dyDescent="0.25">
      <c r="W18">
        <f t="shared" si="11"/>
        <v>2008</v>
      </c>
      <c r="X18">
        <v>0.46784019999999998</v>
      </c>
      <c r="Y18">
        <f t="shared" si="10"/>
        <v>0.63745385907812036</v>
      </c>
    </row>
    <row r="19" spans="23:25" x14ac:dyDescent="0.25">
      <c r="W19">
        <f t="shared" si="11"/>
        <v>2009</v>
      </c>
      <c r="X19">
        <v>0.47752109999999998</v>
      </c>
      <c r="Y19">
        <f t="shared" si="10"/>
        <v>0.64638142900294271</v>
      </c>
    </row>
    <row r="20" spans="23:25" x14ac:dyDescent="0.25">
      <c r="W20">
        <f t="shared" si="11"/>
        <v>2010</v>
      </c>
      <c r="X20">
        <v>0.47375149999999999</v>
      </c>
      <c r="Y20">
        <f t="shared" si="10"/>
        <v>0.64291910814000863</v>
      </c>
    </row>
    <row r="21" spans="23:25" x14ac:dyDescent="0.25">
      <c r="W21">
        <f t="shared" si="11"/>
        <v>2011</v>
      </c>
      <c r="X21">
        <v>0.47257559999999998</v>
      </c>
      <c r="Y21">
        <f t="shared" si="10"/>
        <v>0.64183543445918845</v>
      </c>
    </row>
    <row r="22" spans="23:25" x14ac:dyDescent="0.25">
      <c r="W22">
        <f t="shared" si="11"/>
        <v>2012</v>
      </c>
      <c r="X22">
        <v>0.47554990000000003</v>
      </c>
      <c r="Y22">
        <f t="shared" si="10"/>
        <v>0.64457311813040019</v>
      </c>
    </row>
    <row r="23" spans="23:25" x14ac:dyDescent="0.25">
      <c r="W23">
        <f t="shared" si="11"/>
        <v>2013</v>
      </c>
      <c r="X23">
        <v>0.47603459999999997</v>
      </c>
      <c r="Y23">
        <f t="shared" si="10"/>
        <v>0.64501821298769013</v>
      </c>
    </row>
    <row r="24" spans="23:25" x14ac:dyDescent="0.25">
      <c r="W24">
        <f t="shared" si="11"/>
        <v>2014</v>
      </c>
      <c r="X24">
        <v>0.4738752</v>
      </c>
      <c r="Y24">
        <f t="shared" si="10"/>
        <v>0.64303300577959377</v>
      </c>
    </row>
    <row r="25" spans="23:25" x14ac:dyDescent="0.25">
      <c r="W25">
        <f t="shared" si="11"/>
        <v>2015</v>
      </c>
      <c r="X25">
        <v>0.47438409999999998</v>
      </c>
      <c r="Y25">
        <f t="shared" si="10"/>
        <v>0.64350137796521267</v>
      </c>
    </row>
    <row r="26" spans="23:25" x14ac:dyDescent="0.25">
      <c r="W26">
        <f t="shared" si="11"/>
        <v>2016</v>
      </c>
      <c r="X26">
        <v>0.47539510000000001</v>
      </c>
      <c r="Y26">
        <f t="shared" si="10"/>
        <v>0.64443090532156433</v>
      </c>
    </row>
    <row r="27" spans="23:25" x14ac:dyDescent="0.25">
      <c r="W27">
        <f t="shared" si="11"/>
        <v>2017</v>
      </c>
      <c r="X27">
        <v>0.47459499999999999</v>
      </c>
      <c r="Y27">
        <f t="shared" si="10"/>
        <v>0.64369538754708922</v>
      </c>
    </row>
    <row r="28" spans="23:25" x14ac:dyDescent="0.25">
      <c r="W28">
        <f t="shared" si="11"/>
        <v>2018</v>
      </c>
      <c r="X28">
        <v>0.47481400000000001</v>
      </c>
      <c r="Y28">
        <f t="shared" si="10"/>
        <v>0.64389678969687036</v>
      </c>
    </row>
    <row r="29" spans="23:25" x14ac:dyDescent="0.25">
      <c r="W29">
        <f t="shared" si="11"/>
        <v>2019</v>
      </c>
      <c r="X29">
        <v>0.47032059999999998</v>
      </c>
      <c r="Y29">
        <f t="shared" si="10"/>
        <v>0.63975244582712099</v>
      </c>
    </row>
    <row r="30" spans="23:25" x14ac:dyDescent="0.25">
      <c r="W30">
        <f t="shared" si="11"/>
        <v>2020</v>
      </c>
      <c r="X30">
        <v>0.48092010000000002</v>
      </c>
      <c r="Y30">
        <f t="shared" si="10"/>
        <v>0.64948824720523413</v>
      </c>
    </row>
    <row r="31" spans="23:25" x14ac:dyDescent="0.25">
      <c r="W31">
        <f t="shared" si="11"/>
        <v>2021</v>
      </c>
      <c r="X31">
        <v>0.47540209999999999</v>
      </c>
      <c r="Y31">
        <f t="shared" si="10"/>
        <v>0.64443733677754689</v>
      </c>
    </row>
    <row r="32" spans="23:25" x14ac:dyDescent="0.25">
      <c r="W32">
        <v>2022</v>
      </c>
      <c r="Y32">
        <f>AVERAGE(Y27:Y31)</f>
        <v>0.64425404141077236</v>
      </c>
    </row>
    <row r="33" spans="23:25" x14ac:dyDescent="0.25">
      <c r="W33">
        <v>2023</v>
      </c>
      <c r="Y33">
        <f>Y32</f>
        <v>0.64425404141077236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D4-EE1A-4486-BAEC-BC92A19478AC}">
  <dimension ref="A1:C9"/>
  <sheetViews>
    <sheetView workbookViewId="0">
      <selection activeCell="C9" sqref="C9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9</v>
      </c>
      <c r="B1" t="s">
        <v>14</v>
      </c>
    </row>
    <row r="2" spans="1:3" x14ac:dyDescent="0.25">
      <c r="A2" t="s">
        <v>10</v>
      </c>
      <c r="B2" t="s">
        <v>11</v>
      </c>
    </row>
    <row r="3" spans="1:3" x14ac:dyDescent="0.25">
      <c r="A3" t="s">
        <v>12</v>
      </c>
      <c r="B3" t="s">
        <v>15</v>
      </c>
    </row>
    <row r="4" spans="1:3" x14ac:dyDescent="0.25">
      <c r="A4" t="s">
        <v>13</v>
      </c>
      <c r="B4" t="s">
        <v>36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C7" t="s">
        <v>19</v>
      </c>
    </row>
    <row r="8" spans="1:3" x14ac:dyDescent="0.25">
      <c r="C8" t="s">
        <v>20</v>
      </c>
    </row>
    <row r="9" spans="1:3" x14ac:dyDescent="0.25">
      <c r="B9" t="s">
        <v>37</v>
      </c>
      <c r="C9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0919-82CE-4DA6-A5C0-32D0B4E57BD6}">
  <dimension ref="A1:K16"/>
  <sheetViews>
    <sheetView workbookViewId="0"/>
  </sheetViews>
  <sheetFormatPr defaultRowHeight="15" x14ac:dyDescent="0.25"/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1" x14ac:dyDescent="0.25">
      <c r="A2">
        <v>2015</v>
      </c>
      <c r="B2">
        <v>91.4</v>
      </c>
      <c r="C2">
        <v>189</v>
      </c>
      <c r="D2">
        <v>40.35</v>
      </c>
      <c r="E2">
        <v>71.8</v>
      </c>
      <c r="F2">
        <v>144.30000000000001</v>
      </c>
      <c r="G2">
        <v>28.75</v>
      </c>
      <c r="H2">
        <v>14250</v>
      </c>
      <c r="I2">
        <v>23250</v>
      </c>
    </row>
    <row r="3" spans="1:11" x14ac:dyDescent="0.25">
      <c r="A3">
        <v>2016</v>
      </c>
      <c r="B3">
        <v>90.764647467725922</v>
      </c>
      <c r="C3">
        <v>187.68619662363454</v>
      </c>
      <c r="D3">
        <v>40.069513406156901</v>
      </c>
      <c r="E3">
        <v>71.300893743793438</v>
      </c>
      <c r="F3">
        <v>143.29692154915591</v>
      </c>
      <c r="G3">
        <v>28.550148957298905</v>
      </c>
      <c r="H3">
        <v>14150.943396226414</v>
      </c>
      <c r="I3">
        <v>23088.381330685203</v>
      </c>
    </row>
    <row r="4" spans="1:11" x14ac:dyDescent="0.25">
      <c r="A4">
        <v>2017</v>
      </c>
      <c r="B4">
        <v>88.394584139264992</v>
      </c>
      <c r="C4">
        <v>182.7852998065764</v>
      </c>
      <c r="D4">
        <v>39.023210831721471</v>
      </c>
      <c r="E4">
        <v>69.439071566731144</v>
      </c>
      <c r="F4">
        <v>139.55512572533851</v>
      </c>
      <c r="G4">
        <v>27.804642166344294</v>
      </c>
      <c r="H4">
        <v>13781.431334622823</v>
      </c>
      <c r="I4">
        <v>22485.493230174081</v>
      </c>
      <c r="K4" s="1"/>
    </row>
    <row r="5" spans="1:11" x14ac:dyDescent="0.25">
      <c r="A5">
        <v>2018</v>
      </c>
      <c r="B5">
        <v>86.307837582625112</v>
      </c>
      <c r="C5">
        <v>178.47025495750708</v>
      </c>
      <c r="D5">
        <v>38.10198300283286</v>
      </c>
      <c r="E5">
        <v>67.799811142587345</v>
      </c>
      <c r="F5">
        <v>136.26062322946177</v>
      </c>
      <c r="G5">
        <v>27.148253068932956</v>
      </c>
      <c r="H5">
        <v>13456.090651558074</v>
      </c>
      <c r="I5">
        <v>21954.67422096317</v>
      </c>
      <c r="K5" s="1"/>
    </row>
    <row r="6" spans="1:11" x14ac:dyDescent="0.25">
      <c r="A6">
        <v>2019</v>
      </c>
      <c r="B6">
        <v>84.786641929499069</v>
      </c>
      <c r="C6">
        <v>175.32467532467533</v>
      </c>
      <c r="D6">
        <v>37.430426716141</v>
      </c>
      <c r="E6">
        <v>66.604823747680896</v>
      </c>
      <c r="F6">
        <v>133.85899814471244</v>
      </c>
      <c r="G6">
        <v>26.669758812615957</v>
      </c>
      <c r="H6">
        <v>13218.923933209648</v>
      </c>
      <c r="I6">
        <v>21567.717996289426</v>
      </c>
      <c r="K6" s="1"/>
    </row>
    <row r="7" spans="1:11" x14ac:dyDescent="0.25">
      <c r="A7">
        <v>2020</v>
      </c>
      <c r="B7">
        <v>84.084636614535412</v>
      </c>
      <c r="C7">
        <v>173.87304507819687</v>
      </c>
      <c r="D7">
        <v>37.120515179392825</v>
      </c>
      <c r="E7">
        <v>66.053357865685371</v>
      </c>
      <c r="F7">
        <v>132.75068997240112</v>
      </c>
      <c r="G7">
        <v>26.448942042318308</v>
      </c>
      <c r="H7">
        <v>13109.475620975161</v>
      </c>
      <c r="I7">
        <v>21389.144434222631</v>
      </c>
      <c r="K7" s="1"/>
    </row>
    <row r="8" spans="1:11" x14ac:dyDescent="0.25">
      <c r="A8">
        <v>2021</v>
      </c>
      <c r="B8">
        <v>81.899641577060933</v>
      </c>
      <c r="C8">
        <v>169.35483870967744</v>
      </c>
      <c r="D8">
        <v>36.155913978494624</v>
      </c>
      <c r="E8">
        <v>64.336917562724011</v>
      </c>
      <c r="F8">
        <v>129.30107526881721</v>
      </c>
      <c r="G8">
        <v>25.761648745519715</v>
      </c>
      <c r="H8">
        <v>12768.817204301076</v>
      </c>
      <c r="I8">
        <v>20833.333333333336</v>
      </c>
      <c r="K8" s="1"/>
    </row>
    <row r="9" spans="1:11" x14ac:dyDescent="0.25">
      <c r="A9">
        <v>2022</v>
      </c>
      <c r="B9">
        <v>77.362366474938369</v>
      </c>
      <c r="C9">
        <v>159.9835661462613</v>
      </c>
      <c r="D9">
        <v>34.141331142152836</v>
      </c>
      <c r="E9">
        <v>60.764174198849631</v>
      </c>
      <c r="F9">
        <v>122.14461791290057</v>
      </c>
      <c r="G9">
        <v>24.322103533278554</v>
      </c>
      <c r="H9">
        <v>11709.120788824979</v>
      </c>
      <c r="I9">
        <v>19104.354971240755</v>
      </c>
      <c r="K9" s="1"/>
    </row>
    <row r="10" spans="1:11" x14ac:dyDescent="0.25">
      <c r="A10">
        <v>2023</v>
      </c>
      <c r="B10">
        <v>83.203585280372224</v>
      </c>
      <c r="C10">
        <v>172.06645928459034</v>
      </c>
      <c r="D10">
        <v>36.725171505808291</v>
      </c>
      <c r="E10">
        <v>65.342709520716838</v>
      </c>
      <c r="F10">
        <v>131.36774463225194</v>
      </c>
      <c r="G10">
        <v>26.169193247854651</v>
      </c>
      <c r="H10">
        <v>11438.987846071435</v>
      </c>
      <c r="I10">
        <v>18663.611748853393</v>
      </c>
      <c r="K10" s="1"/>
    </row>
    <row r="11" spans="1:11" x14ac:dyDescent="0.25">
      <c r="A11">
        <v>2024</v>
      </c>
      <c r="B11">
        <v>83.203585280372224</v>
      </c>
      <c r="C11">
        <v>172.06645928459034</v>
      </c>
      <c r="D11">
        <v>36.725171505808291</v>
      </c>
      <c r="E11">
        <v>65.342709520716838</v>
      </c>
      <c r="F11">
        <v>131.36774463225194</v>
      </c>
      <c r="G11">
        <v>26.169193247854651</v>
      </c>
      <c r="H11">
        <v>11253.200432308387</v>
      </c>
      <c r="I11">
        <v>18360.484915871581</v>
      </c>
      <c r="K11" s="1"/>
    </row>
    <row r="12" spans="1:11" x14ac:dyDescent="0.25">
      <c r="A12">
        <v>2025</v>
      </c>
      <c r="B12">
        <v>83.203585280372224</v>
      </c>
      <c r="C12">
        <v>172.06645928459034</v>
      </c>
      <c r="D12">
        <v>36.725171505808291</v>
      </c>
      <c r="E12">
        <v>65.342709520716838</v>
      </c>
      <c r="F12">
        <v>131.36774463225194</v>
      </c>
      <c r="G12">
        <v>26.169193247854651</v>
      </c>
      <c r="H12">
        <v>11036.497686088615</v>
      </c>
      <c r="I12">
        <v>18006.917277302477</v>
      </c>
      <c r="K12" s="1"/>
    </row>
    <row r="13" spans="1:11" x14ac:dyDescent="0.25">
      <c r="A13">
        <v>2026</v>
      </c>
      <c r="B13">
        <v>83.203585280372224</v>
      </c>
      <c r="C13">
        <v>172.06645928459034</v>
      </c>
      <c r="D13">
        <v>36.725171505808291</v>
      </c>
      <c r="E13">
        <v>65.342709520716838</v>
      </c>
      <c r="F13">
        <v>131.36774463225194</v>
      </c>
      <c r="G13">
        <v>26.169193247854651</v>
      </c>
      <c r="H13">
        <v>10820.095770675114</v>
      </c>
      <c r="I13">
        <v>17653.840467943606</v>
      </c>
      <c r="K13" s="1"/>
    </row>
    <row r="14" spans="1:11" x14ac:dyDescent="0.25">
      <c r="A14">
        <v>2027</v>
      </c>
      <c r="B14">
        <v>83.203585280372224</v>
      </c>
      <c r="C14">
        <v>172.06645928459034</v>
      </c>
      <c r="D14">
        <v>36.725171505808291</v>
      </c>
      <c r="E14">
        <v>65.342709520716838</v>
      </c>
      <c r="F14">
        <v>131.36774463225194</v>
      </c>
      <c r="G14">
        <v>26.169193247854651</v>
      </c>
      <c r="H14">
        <v>10545.581287705945</v>
      </c>
      <c r="I14">
        <v>17205.948416783383</v>
      </c>
      <c r="K14" s="1"/>
    </row>
    <row r="15" spans="1:11" x14ac:dyDescent="0.25">
      <c r="K15" s="1"/>
    </row>
    <row r="16" spans="1:11" x14ac:dyDescent="0.25">
      <c r="K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F42B-7BCB-429C-A72F-92D7D9CDCB1D}">
  <dimension ref="A1:B15"/>
  <sheetViews>
    <sheetView workbookViewId="0"/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0.2</v>
      </c>
    </row>
    <row r="3" spans="1:2" x14ac:dyDescent="0.25">
      <c r="A3">
        <v>2011</v>
      </c>
      <c r="B3">
        <v>0.20200000000000001</v>
      </c>
    </row>
    <row r="4" spans="1:2" x14ac:dyDescent="0.25">
      <c r="A4">
        <v>2012</v>
      </c>
      <c r="B4">
        <v>0.20300000000000001</v>
      </c>
    </row>
    <row r="5" spans="1:2" x14ac:dyDescent="0.25">
      <c r="A5">
        <v>2013</v>
      </c>
      <c r="B5">
        <v>0.20599999999999999</v>
      </c>
    </row>
    <row r="6" spans="1:2" x14ac:dyDescent="0.25">
      <c r="A6">
        <v>2014</v>
      </c>
      <c r="B6">
        <v>0.20699999999999999</v>
      </c>
    </row>
    <row r="7" spans="1:2" x14ac:dyDescent="0.25">
      <c r="A7">
        <v>2015</v>
      </c>
      <c r="B7">
        <v>0.215</v>
      </c>
    </row>
    <row r="8" spans="1:2" x14ac:dyDescent="0.25">
      <c r="A8">
        <v>2016</v>
      </c>
      <c r="B8">
        <v>0.22</v>
      </c>
    </row>
    <row r="9" spans="1:2" x14ac:dyDescent="0.25">
      <c r="A9">
        <v>2017</v>
      </c>
      <c r="B9">
        <v>0.23</v>
      </c>
    </row>
    <row r="10" spans="1:2" x14ac:dyDescent="0.25">
      <c r="A10">
        <v>2018</v>
      </c>
      <c r="B10">
        <v>0.25</v>
      </c>
    </row>
    <row r="11" spans="1:2" x14ac:dyDescent="0.25">
      <c r="A11">
        <v>2019</v>
      </c>
      <c r="B11">
        <v>0.26</v>
      </c>
    </row>
    <row r="12" spans="1:2" x14ac:dyDescent="0.25">
      <c r="A12">
        <v>2020</v>
      </c>
      <c r="B12">
        <v>0.28000000000000003</v>
      </c>
    </row>
    <row r="13" spans="1:2" x14ac:dyDescent="0.25">
      <c r="A13">
        <v>2021</v>
      </c>
      <c r="B13">
        <v>0.28000000000000003</v>
      </c>
    </row>
    <row r="14" spans="1:2" x14ac:dyDescent="0.25">
      <c r="A14">
        <v>2022</v>
      </c>
      <c r="B14">
        <v>0.26</v>
      </c>
    </row>
    <row r="15" spans="1:2" x14ac:dyDescent="0.25">
      <c r="A15">
        <v>2023</v>
      </c>
      <c r="B15">
        <v>0.27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8F52-AE20-431C-A8C1-CEFDA270A8FD}">
  <dimension ref="A1:B2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0.23899999999999999</v>
      </c>
    </row>
    <row r="3" spans="1:2" x14ac:dyDescent="0.25">
      <c r="A3">
        <v>2011</v>
      </c>
      <c r="B3">
        <v>0.23899999999999999</v>
      </c>
    </row>
    <row r="4" spans="1:2" x14ac:dyDescent="0.25">
      <c r="A4">
        <v>2012</v>
      </c>
      <c r="B4">
        <v>0.23400000000000001</v>
      </c>
    </row>
    <row r="5" spans="1:2" x14ac:dyDescent="0.25">
      <c r="A5">
        <v>2013</v>
      </c>
      <c r="B5">
        <v>0.23</v>
      </c>
    </row>
    <row r="6" spans="1:2" x14ac:dyDescent="0.25">
      <c r="A6">
        <v>2014</v>
      </c>
      <c r="B6">
        <v>0.22600000000000001</v>
      </c>
    </row>
    <row r="7" spans="1:2" x14ac:dyDescent="0.25">
      <c r="A7">
        <v>2015</v>
      </c>
      <c r="B7">
        <v>0.219</v>
      </c>
    </row>
    <row r="8" spans="1:2" x14ac:dyDescent="0.25">
      <c r="A8">
        <v>2016</v>
      </c>
      <c r="B8">
        <v>0.218</v>
      </c>
    </row>
    <row r="9" spans="1:2" x14ac:dyDescent="0.25">
      <c r="A9">
        <v>2017</v>
      </c>
      <c r="B9">
        <v>0.21299999999999999</v>
      </c>
    </row>
    <row r="10" spans="1:2" x14ac:dyDescent="0.25">
      <c r="A10">
        <v>2018</v>
      </c>
      <c r="B10">
        <v>0.21</v>
      </c>
    </row>
    <row r="11" spans="1:2" x14ac:dyDescent="0.25">
      <c r="A11">
        <v>2019</v>
      </c>
      <c r="B11">
        <v>0.20499999999999999</v>
      </c>
    </row>
    <row r="12" spans="1:2" x14ac:dyDescent="0.25">
      <c r="A12">
        <v>2020</v>
      </c>
      <c r="B12">
        <v>0.20399999999999999</v>
      </c>
    </row>
    <row r="13" spans="1:2" x14ac:dyDescent="0.25">
      <c r="A13">
        <v>2021</v>
      </c>
      <c r="B13">
        <v>0.19700000000000001</v>
      </c>
    </row>
    <row r="14" spans="1:2" x14ac:dyDescent="0.25">
      <c r="A14">
        <v>2022</v>
      </c>
      <c r="B14">
        <v>0.19500000000000001</v>
      </c>
    </row>
    <row r="15" spans="1:2" x14ac:dyDescent="0.25">
      <c r="A15">
        <v>2023</v>
      </c>
      <c r="B15">
        <v>0.188</v>
      </c>
    </row>
    <row r="16" spans="1:2" x14ac:dyDescent="0.25">
      <c r="A16">
        <v>2024</v>
      </c>
      <c r="B16">
        <v>0.188</v>
      </c>
    </row>
    <row r="17" spans="1:2" x14ac:dyDescent="0.25">
      <c r="A17">
        <v>2025</v>
      </c>
      <c r="B17">
        <v>0.188</v>
      </c>
    </row>
    <row r="18" spans="1:2" x14ac:dyDescent="0.25">
      <c r="A18">
        <v>2026</v>
      </c>
      <c r="B18">
        <v>0.188</v>
      </c>
    </row>
    <row r="19" spans="1:2" x14ac:dyDescent="0.25">
      <c r="A19">
        <v>2027</v>
      </c>
      <c r="B19">
        <v>0.188</v>
      </c>
    </row>
    <row r="20" spans="1:2" x14ac:dyDescent="0.25">
      <c r="A20">
        <v>2028</v>
      </c>
      <c r="B20">
        <v>0.188</v>
      </c>
    </row>
    <row r="21" spans="1:2" x14ac:dyDescent="0.25">
      <c r="A21">
        <v>2029</v>
      </c>
      <c r="B21">
        <v>0.188</v>
      </c>
    </row>
    <row r="22" spans="1:2" x14ac:dyDescent="0.25">
      <c r="A22">
        <v>2030</v>
      </c>
      <c r="B22">
        <v>0.188</v>
      </c>
    </row>
    <row r="23" spans="1:2" x14ac:dyDescent="0.25">
      <c r="A23">
        <v>2031</v>
      </c>
      <c r="B23">
        <v>0.188</v>
      </c>
    </row>
    <row r="24" spans="1:2" x14ac:dyDescent="0.25">
      <c r="A24">
        <v>2032</v>
      </c>
      <c r="B24">
        <v>0.188</v>
      </c>
    </row>
    <row r="25" spans="1:2" x14ac:dyDescent="0.25">
      <c r="A25">
        <v>2033</v>
      </c>
      <c r="B25">
        <v>0.188</v>
      </c>
    </row>
    <row r="26" spans="1:2" x14ac:dyDescent="0.25">
      <c r="A26">
        <v>2034</v>
      </c>
      <c r="B26">
        <v>0.188</v>
      </c>
    </row>
    <row r="27" spans="1:2" x14ac:dyDescent="0.25">
      <c r="A27">
        <v>2035</v>
      </c>
      <c r="B27">
        <v>0.188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2C88-1FFA-4D3B-9F14-2D9286827575}">
  <dimension ref="A1:B27"/>
  <sheetViews>
    <sheetView workbookViewId="0"/>
  </sheetViews>
  <sheetFormatPr defaultRowHeight="15" x14ac:dyDescent="0.25"/>
  <sheetData>
    <row r="1" spans="1:2" x14ac:dyDescent="0.25">
      <c r="A1" t="s">
        <v>41</v>
      </c>
      <c r="B1" t="s">
        <v>42</v>
      </c>
    </row>
    <row r="2" spans="1:2" x14ac:dyDescent="0.25">
      <c r="A2">
        <v>2010</v>
      </c>
      <c r="B2">
        <v>0.62239999999999995</v>
      </c>
    </row>
    <row r="3" spans="1:2" x14ac:dyDescent="0.25">
      <c r="A3">
        <v>2011</v>
      </c>
      <c r="B3">
        <v>0.62239999999999995</v>
      </c>
    </row>
    <row r="4" spans="1:2" x14ac:dyDescent="0.25">
      <c r="A4">
        <v>2012</v>
      </c>
      <c r="B4">
        <v>0.62150000000000005</v>
      </c>
    </row>
    <row r="5" spans="1:2" x14ac:dyDescent="0.25">
      <c r="A5">
        <v>2013</v>
      </c>
      <c r="B5">
        <v>0.62319999999999998</v>
      </c>
    </row>
    <row r="6" spans="1:2" x14ac:dyDescent="0.25">
      <c r="A6">
        <v>2014</v>
      </c>
      <c r="B6">
        <v>0.62560000000000004</v>
      </c>
    </row>
    <row r="7" spans="1:2" x14ac:dyDescent="0.25">
      <c r="A7">
        <v>2015</v>
      </c>
      <c r="B7">
        <v>0.62690000000000001</v>
      </c>
    </row>
    <row r="8" spans="1:2" x14ac:dyDescent="0.25">
      <c r="A8">
        <v>2016</v>
      </c>
      <c r="B8">
        <v>0.63339999999999996</v>
      </c>
    </row>
    <row r="9" spans="1:2" x14ac:dyDescent="0.25">
      <c r="A9">
        <v>2017</v>
      </c>
      <c r="B9">
        <v>0.63200000000000001</v>
      </c>
    </row>
    <row r="10" spans="1:2" x14ac:dyDescent="0.25">
      <c r="A10">
        <v>2018</v>
      </c>
      <c r="B10">
        <v>0.63529999999999998</v>
      </c>
    </row>
    <row r="11" spans="1:2" x14ac:dyDescent="0.25">
      <c r="A11">
        <v>2019</v>
      </c>
      <c r="B11">
        <v>0.63819999999999999</v>
      </c>
    </row>
    <row r="12" spans="1:2" x14ac:dyDescent="0.25">
      <c r="A12">
        <v>2020</v>
      </c>
      <c r="B12">
        <v>0.64080000000000004</v>
      </c>
    </row>
    <row r="13" spans="1:2" x14ac:dyDescent="0.25">
      <c r="A13">
        <v>2021</v>
      </c>
      <c r="B13">
        <v>0.63190000000000002</v>
      </c>
    </row>
    <row r="14" spans="1:2" x14ac:dyDescent="0.25">
      <c r="A14">
        <v>2022</v>
      </c>
      <c r="B14">
        <v>0.63139999999999996</v>
      </c>
    </row>
    <row r="15" spans="1:2" x14ac:dyDescent="0.25">
      <c r="A15">
        <v>2023</v>
      </c>
      <c r="B15">
        <v>0.62839999999999996</v>
      </c>
    </row>
    <row r="16" spans="1:2" x14ac:dyDescent="0.25">
      <c r="A16">
        <v>2024</v>
      </c>
      <c r="B16">
        <v>0.62839999999999996</v>
      </c>
    </row>
    <row r="17" spans="1:2" x14ac:dyDescent="0.25">
      <c r="A17">
        <v>2025</v>
      </c>
      <c r="B17">
        <v>0.62839999999999996</v>
      </c>
    </row>
    <row r="18" spans="1:2" x14ac:dyDescent="0.25">
      <c r="A18">
        <v>2026</v>
      </c>
      <c r="B18">
        <v>0.62839999999999996</v>
      </c>
    </row>
    <row r="19" spans="1:2" x14ac:dyDescent="0.25">
      <c r="A19">
        <v>2027</v>
      </c>
      <c r="B19">
        <v>0.62839999999999996</v>
      </c>
    </row>
    <row r="20" spans="1:2" x14ac:dyDescent="0.25">
      <c r="A20">
        <v>2028</v>
      </c>
      <c r="B20">
        <v>0.62839999999999996</v>
      </c>
    </row>
    <row r="21" spans="1:2" x14ac:dyDescent="0.25">
      <c r="A21">
        <v>2029</v>
      </c>
      <c r="B21">
        <v>0.62839999999999996</v>
      </c>
    </row>
    <row r="22" spans="1:2" x14ac:dyDescent="0.25">
      <c r="A22">
        <v>2030</v>
      </c>
      <c r="B22">
        <v>0.62839999999999996</v>
      </c>
    </row>
    <row r="23" spans="1:2" x14ac:dyDescent="0.25">
      <c r="A23">
        <v>2031</v>
      </c>
      <c r="B23">
        <v>0.62839999999999996</v>
      </c>
    </row>
    <row r="24" spans="1:2" x14ac:dyDescent="0.25">
      <c r="A24">
        <v>2032</v>
      </c>
      <c r="B24">
        <v>0.62839999999999996</v>
      </c>
    </row>
    <row r="25" spans="1:2" x14ac:dyDescent="0.25">
      <c r="A25">
        <v>2033</v>
      </c>
      <c r="B25">
        <v>0.62839999999999996</v>
      </c>
    </row>
    <row r="26" spans="1:2" x14ac:dyDescent="0.25">
      <c r="A26">
        <v>2034</v>
      </c>
      <c r="B26">
        <v>0.62839999999999996</v>
      </c>
    </row>
    <row r="27" spans="1:2" x14ac:dyDescent="0.25">
      <c r="A27">
        <v>2035</v>
      </c>
      <c r="B27">
        <v>0.62839999999999996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B2D7-F4EC-4D40-840B-FB6BA99B9F2B}">
  <dimension ref="A1:B27"/>
  <sheetViews>
    <sheetView workbookViewId="0"/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0.46429999999999999</v>
      </c>
    </row>
    <row r="3" spans="1:2" x14ac:dyDescent="0.25">
      <c r="A3">
        <v>2011</v>
      </c>
      <c r="B3">
        <v>0.46429999999999999</v>
      </c>
    </row>
    <row r="4" spans="1:2" x14ac:dyDescent="0.25">
      <c r="A4">
        <v>2012</v>
      </c>
      <c r="B4">
        <v>0.4698</v>
      </c>
    </row>
    <row r="5" spans="1:2" x14ac:dyDescent="0.25">
      <c r="A5">
        <v>2013</v>
      </c>
      <c r="B5">
        <v>0.4637</v>
      </c>
    </row>
    <row r="6" spans="1:2" x14ac:dyDescent="0.25">
      <c r="A6">
        <v>2014</v>
      </c>
      <c r="B6">
        <v>0.46400000000000002</v>
      </c>
    </row>
    <row r="7" spans="1:2" x14ac:dyDescent="0.25">
      <c r="A7">
        <v>2015</v>
      </c>
      <c r="B7">
        <v>0.46929999999999999</v>
      </c>
    </row>
    <row r="8" spans="1:2" x14ac:dyDescent="0.25">
      <c r="A8">
        <v>2016</v>
      </c>
      <c r="B8">
        <v>0.48299999999999998</v>
      </c>
    </row>
    <row r="9" spans="1:2" x14ac:dyDescent="0.25">
      <c r="A9">
        <v>2017</v>
      </c>
      <c r="B9">
        <v>0.49919999999999998</v>
      </c>
    </row>
    <row r="10" spans="1:2" x14ac:dyDescent="0.25">
      <c r="A10">
        <v>2018</v>
      </c>
      <c r="B10">
        <v>0.49619999999999997</v>
      </c>
    </row>
    <row r="11" spans="1:2" x14ac:dyDescent="0.25">
      <c r="A11">
        <v>2019</v>
      </c>
      <c r="B11">
        <v>0.49309999999999998</v>
      </c>
    </row>
    <row r="12" spans="1:2" x14ac:dyDescent="0.25">
      <c r="A12">
        <v>2020</v>
      </c>
      <c r="B12">
        <v>0.49930000000000002</v>
      </c>
    </row>
    <row r="13" spans="1:2" x14ac:dyDescent="0.25">
      <c r="A13">
        <v>2021</v>
      </c>
      <c r="B13">
        <v>0.51619999999999999</v>
      </c>
    </row>
    <row r="14" spans="1:2" x14ac:dyDescent="0.25">
      <c r="A14">
        <v>2022</v>
      </c>
      <c r="B14">
        <v>0.52280000000000004</v>
      </c>
    </row>
    <row r="15" spans="1:2" x14ac:dyDescent="0.25">
      <c r="A15">
        <v>2023</v>
      </c>
      <c r="B15">
        <v>0.50560000000000005</v>
      </c>
    </row>
    <row r="16" spans="1:2" x14ac:dyDescent="0.25">
      <c r="A16">
        <v>2024</v>
      </c>
      <c r="B16">
        <v>0.50560000000000005</v>
      </c>
    </row>
    <row r="17" spans="1:2" x14ac:dyDescent="0.25">
      <c r="A17">
        <v>2025</v>
      </c>
      <c r="B17">
        <v>0.50560000000000005</v>
      </c>
    </row>
    <row r="18" spans="1:2" x14ac:dyDescent="0.25">
      <c r="A18">
        <v>2026</v>
      </c>
      <c r="B18">
        <v>0.50560000000000005</v>
      </c>
    </row>
    <row r="19" spans="1:2" x14ac:dyDescent="0.25">
      <c r="A19">
        <v>2027</v>
      </c>
      <c r="B19">
        <v>0.50560000000000005</v>
      </c>
    </row>
    <row r="20" spans="1:2" x14ac:dyDescent="0.25">
      <c r="A20">
        <v>2028</v>
      </c>
      <c r="B20">
        <v>0.50560000000000005</v>
      </c>
    </row>
    <row r="21" spans="1:2" x14ac:dyDescent="0.25">
      <c r="A21">
        <v>2029</v>
      </c>
      <c r="B21">
        <v>0.50560000000000005</v>
      </c>
    </row>
    <row r="22" spans="1:2" x14ac:dyDescent="0.25">
      <c r="A22">
        <v>2030</v>
      </c>
      <c r="B22">
        <v>0.50560000000000005</v>
      </c>
    </row>
    <row r="23" spans="1:2" x14ac:dyDescent="0.25">
      <c r="A23">
        <v>2031</v>
      </c>
      <c r="B23">
        <v>0.50560000000000005</v>
      </c>
    </row>
    <row r="24" spans="1:2" x14ac:dyDescent="0.25">
      <c r="A24">
        <v>2032</v>
      </c>
      <c r="B24">
        <v>0.50560000000000005</v>
      </c>
    </row>
    <row r="25" spans="1:2" x14ac:dyDescent="0.25">
      <c r="A25">
        <v>2033</v>
      </c>
      <c r="B25">
        <v>0.50560000000000005</v>
      </c>
    </row>
    <row r="26" spans="1:2" x14ac:dyDescent="0.25">
      <c r="A26">
        <v>2034</v>
      </c>
      <c r="B26">
        <v>0.50560000000000005</v>
      </c>
    </row>
    <row r="27" spans="1:2" x14ac:dyDescent="0.25">
      <c r="A27">
        <v>2035</v>
      </c>
      <c r="B27">
        <v>0.50560000000000005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CB18-5B9A-4019-89E5-BA38EA9BE54A}">
  <dimension ref="A1:B27"/>
  <sheetViews>
    <sheetView workbookViewId="0"/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0.2495</v>
      </c>
    </row>
    <row r="3" spans="1:2" x14ac:dyDescent="0.25">
      <c r="A3">
        <v>2011</v>
      </c>
      <c r="B3">
        <v>0.2495</v>
      </c>
    </row>
    <row r="4" spans="1:2" x14ac:dyDescent="0.25">
      <c r="A4">
        <v>2012</v>
      </c>
      <c r="B4">
        <v>0.25169999999999998</v>
      </c>
    </row>
    <row r="5" spans="1:2" x14ac:dyDescent="0.25">
      <c r="A5">
        <v>2013</v>
      </c>
      <c r="B5">
        <v>0.24229999999999999</v>
      </c>
    </row>
    <row r="6" spans="1:2" x14ac:dyDescent="0.25">
      <c r="A6">
        <v>2014</v>
      </c>
      <c r="B6">
        <v>0.25609999999999999</v>
      </c>
    </row>
    <row r="7" spans="1:2" x14ac:dyDescent="0.25">
      <c r="A7">
        <v>2015</v>
      </c>
      <c r="B7">
        <v>0.25850000000000001</v>
      </c>
    </row>
    <row r="8" spans="1:2" x14ac:dyDescent="0.25">
      <c r="A8">
        <v>2016</v>
      </c>
      <c r="B8">
        <v>0.26219999999999999</v>
      </c>
    </row>
    <row r="9" spans="1:2" x14ac:dyDescent="0.25">
      <c r="A9">
        <v>2017</v>
      </c>
      <c r="B9">
        <v>0.26200000000000001</v>
      </c>
    </row>
    <row r="10" spans="1:2" x14ac:dyDescent="0.25">
      <c r="A10">
        <v>2018</v>
      </c>
      <c r="B10">
        <v>0.25009999999999999</v>
      </c>
    </row>
    <row r="11" spans="1:2" x14ac:dyDescent="0.25">
      <c r="A11">
        <v>2019</v>
      </c>
      <c r="B11">
        <v>0.25119999999999998</v>
      </c>
    </row>
    <row r="12" spans="1:2" x14ac:dyDescent="0.25">
      <c r="A12">
        <v>2020</v>
      </c>
      <c r="B12">
        <v>0.24579999999999999</v>
      </c>
    </row>
    <row r="13" spans="1:2" x14ac:dyDescent="0.25">
      <c r="A13">
        <v>2021</v>
      </c>
      <c r="B13">
        <v>0.25340000000000001</v>
      </c>
    </row>
    <row r="14" spans="1:2" x14ac:dyDescent="0.25">
      <c r="A14">
        <v>2022</v>
      </c>
      <c r="B14">
        <v>0.27029999999999998</v>
      </c>
    </row>
    <row r="15" spans="1:2" x14ac:dyDescent="0.25">
      <c r="A15">
        <v>2023</v>
      </c>
      <c r="B15">
        <v>0.26369999999999999</v>
      </c>
    </row>
    <row r="16" spans="1:2" x14ac:dyDescent="0.25">
      <c r="A16">
        <v>2024</v>
      </c>
      <c r="B16">
        <v>0.26369999999999999</v>
      </c>
    </row>
    <row r="17" spans="1:2" x14ac:dyDescent="0.25">
      <c r="A17">
        <v>2025</v>
      </c>
      <c r="B17">
        <v>0.26369999999999999</v>
      </c>
    </row>
    <row r="18" spans="1:2" x14ac:dyDescent="0.25">
      <c r="A18">
        <v>2026</v>
      </c>
      <c r="B18">
        <v>0.26369999999999999</v>
      </c>
    </row>
    <row r="19" spans="1:2" x14ac:dyDescent="0.25">
      <c r="A19">
        <v>2027</v>
      </c>
      <c r="B19">
        <v>0.26369999999999999</v>
      </c>
    </row>
    <row r="20" spans="1:2" x14ac:dyDescent="0.25">
      <c r="A20">
        <v>2028</v>
      </c>
      <c r="B20">
        <v>0.26369999999999999</v>
      </c>
    </row>
    <row r="21" spans="1:2" x14ac:dyDescent="0.25">
      <c r="A21">
        <v>2029</v>
      </c>
      <c r="B21">
        <v>0.26369999999999999</v>
      </c>
    </row>
    <row r="22" spans="1:2" x14ac:dyDescent="0.25">
      <c r="A22">
        <v>2030</v>
      </c>
      <c r="B22">
        <v>0.26369999999999999</v>
      </c>
    </row>
    <row r="23" spans="1:2" x14ac:dyDescent="0.25">
      <c r="A23">
        <v>2031</v>
      </c>
      <c r="B23">
        <v>0.26369999999999999</v>
      </c>
    </row>
    <row r="24" spans="1:2" x14ac:dyDescent="0.25">
      <c r="A24">
        <v>2032</v>
      </c>
      <c r="B24">
        <v>0.26369999999999999</v>
      </c>
    </row>
    <row r="25" spans="1:2" x14ac:dyDescent="0.25">
      <c r="A25">
        <v>2033</v>
      </c>
      <c r="B25">
        <v>0.26369999999999999</v>
      </c>
    </row>
    <row r="26" spans="1:2" x14ac:dyDescent="0.25">
      <c r="A26">
        <v>2034</v>
      </c>
      <c r="B26">
        <v>0.26369999999999999</v>
      </c>
    </row>
    <row r="27" spans="1:2" x14ac:dyDescent="0.25">
      <c r="A27">
        <v>2035</v>
      </c>
      <c r="B27">
        <v>0.26369999999999999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153-91CD-4DE3-A3BE-886BB7506357}">
  <dimension ref="A1:B27"/>
  <sheetViews>
    <sheetView workbookViewId="0"/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0.69540000000000002</v>
      </c>
    </row>
    <row r="3" spans="1:2" x14ac:dyDescent="0.25">
      <c r="A3">
        <v>2011</v>
      </c>
      <c r="B3">
        <v>0.69540000000000002</v>
      </c>
    </row>
    <row r="4" spans="1:2" x14ac:dyDescent="0.25">
      <c r="A4">
        <v>2012</v>
      </c>
      <c r="B4">
        <v>0.69930000000000003</v>
      </c>
    </row>
    <row r="5" spans="1:2" x14ac:dyDescent="0.25">
      <c r="A5">
        <v>2013</v>
      </c>
      <c r="B5">
        <v>0.69679999999999997</v>
      </c>
    </row>
    <row r="6" spans="1:2" x14ac:dyDescent="0.25">
      <c r="A6">
        <v>2014</v>
      </c>
      <c r="B6">
        <v>0.69920000000000004</v>
      </c>
    </row>
    <row r="7" spans="1:2" x14ac:dyDescent="0.25">
      <c r="A7">
        <v>2015</v>
      </c>
      <c r="B7">
        <v>0.69220000000000004</v>
      </c>
    </row>
    <row r="8" spans="1:2" x14ac:dyDescent="0.25">
      <c r="A8">
        <v>2016</v>
      </c>
      <c r="B8">
        <v>0.6905</v>
      </c>
    </row>
    <row r="9" spans="1:2" x14ac:dyDescent="0.25">
      <c r="A9">
        <v>2017</v>
      </c>
      <c r="B9">
        <v>0.68110000000000004</v>
      </c>
    </row>
    <row r="10" spans="1:2" x14ac:dyDescent="0.25">
      <c r="A10">
        <v>2018</v>
      </c>
      <c r="B10">
        <v>0.67</v>
      </c>
    </row>
    <row r="11" spans="1:2" x14ac:dyDescent="0.25">
      <c r="A11">
        <v>2019</v>
      </c>
      <c r="B11">
        <v>0.66810000000000003</v>
      </c>
    </row>
    <row r="12" spans="1:2" x14ac:dyDescent="0.25">
      <c r="A12">
        <v>2020</v>
      </c>
      <c r="B12">
        <v>0.64080000000000004</v>
      </c>
    </row>
    <row r="13" spans="1:2" x14ac:dyDescent="0.25">
      <c r="A13">
        <v>2021</v>
      </c>
      <c r="B13">
        <v>0.64239999999999997</v>
      </c>
    </row>
    <row r="14" spans="1:2" x14ac:dyDescent="0.25">
      <c r="A14">
        <v>2022</v>
      </c>
      <c r="B14">
        <v>0.65720000000000001</v>
      </c>
    </row>
    <row r="15" spans="1:2" x14ac:dyDescent="0.25">
      <c r="A15">
        <v>2023</v>
      </c>
      <c r="B15">
        <v>0.6482</v>
      </c>
    </row>
    <row r="16" spans="1:2" x14ac:dyDescent="0.25">
      <c r="A16">
        <v>2024</v>
      </c>
      <c r="B16">
        <v>0.6482</v>
      </c>
    </row>
    <row r="17" spans="1:2" x14ac:dyDescent="0.25">
      <c r="A17">
        <v>2025</v>
      </c>
      <c r="B17">
        <v>0.6482</v>
      </c>
    </row>
    <row r="18" spans="1:2" x14ac:dyDescent="0.25">
      <c r="A18">
        <v>2026</v>
      </c>
      <c r="B18">
        <v>0.6482</v>
      </c>
    </row>
    <row r="19" spans="1:2" x14ac:dyDescent="0.25">
      <c r="A19">
        <v>2027</v>
      </c>
      <c r="B19">
        <v>0.6482</v>
      </c>
    </row>
    <row r="20" spans="1:2" x14ac:dyDescent="0.25">
      <c r="A20">
        <v>2028</v>
      </c>
      <c r="B20">
        <v>0.6482</v>
      </c>
    </row>
    <row r="21" spans="1:2" x14ac:dyDescent="0.25">
      <c r="A21">
        <v>2029</v>
      </c>
      <c r="B21">
        <v>0.6482</v>
      </c>
    </row>
    <row r="22" spans="1:2" x14ac:dyDescent="0.25">
      <c r="A22">
        <v>2030</v>
      </c>
      <c r="B22">
        <v>0.6482</v>
      </c>
    </row>
    <row r="23" spans="1:2" x14ac:dyDescent="0.25">
      <c r="A23">
        <v>2031</v>
      </c>
      <c r="B23">
        <v>0.6482</v>
      </c>
    </row>
    <row r="24" spans="1:2" x14ac:dyDescent="0.25">
      <c r="A24">
        <v>2032</v>
      </c>
      <c r="B24">
        <v>0.6482</v>
      </c>
    </row>
    <row r="25" spans="1:2" x14ac:dyDescent="0.25">
      <c r="A25">
        <v>2033</v>
      </c>
      <c r="B25">
        <v>0.6482</v>
      </c>
    </row>
    <row r="26" spans="1:2" x14ac:dyDescent="0.25">
      <c r="A26">
        <v>2034</v>
      </c>
      <c r="B26">
        <v>0.6482</v>
      </c>
    </row>
    <row r="27" spans="1:2" x14ac:dyDescent="0.25">
      <c r="A27">
        <v>2035</v>
      </c>
      <c r="B27">
        <v>0.6482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disability</vt:lpstr>
      <vt:lpstr>info</vt:lpstr>
      <vt:lpstr>social care</vt:lpstr>
      <vt:lpstr>retirement</vt:lpstr>
      <vt:lpstr>students</vt:lpstr>
      <vt:lpstr>partnership</vt:lpstr>
      <vt:lpstr>employment_smales</vt:lpstr>
      <vt:lpstr>employment_sfemales</vt:lpstr>
      <vt:lpstr>employment_couples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Patryk Bronka</cp:lastModifiedBy>
  <dcterms:created xsi:type="dcterms:W3CDTF">2023-09-26T10:32:53Z</dcterms:created>
  <dcterms:modified xsi:type="dcterms:W3CDTF">2025-06-04T11:21:56Z</dcterms:modified>
</cp:coreProperties>
</file>