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s786\OneDrive\Desktop\"/>
    </mc:Choice>
  </mc:AlternateContent>
  <xr:revisionPtr revIDLastSave="0" documentId="8_{041362FE-E630-4C06-BA27-DC8EE8FDD3A9}" xr6:coauthVersionLast="47" xr6:coauthVersionMax="47" xr10:uidLastSave="{00000000-0000-0000-0000-000000000000}"/>
  <bookViews>
    <workbookView xWindow="6939" yWindow="1390" windowWidth="12513" windowHeight="9211" xr2:uid="{998B3B93-73CC-46E7-BF92-D0EFB5D91863}"/>
  </bookViews>
  <sheets>
    <sheet name="Inputs &amp; Income Statement" sheetId="1" r:id="rId1"/>
    <sheet name="Production Cost (T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1" l="1"/>
  <c r="C12" i="1"/>
  <c r="C7" i="1"/>
  <c r="C9" i="1" s="1"/>
  <c r="D9" i="1" s="1"/>
  <c r="E9" i="1" s="1"/>
  <c r="F9" i="1" s="1"/>
  <c r="G9" i="1" s="1"/>
  <c r="H9" i="1" s="1"/>
  <c r="C14" i="1"/>
  <c r="D6" i="1"/>
  <c r="E6" i="1" s="1"/>
  <c r="D5" i="1"/>
  <c r="E5" i="1" s="1"/>
  <c r="F5" i="1" s="1"/>
  <c r="G5" i="1" s="1"/>
  <c r="H5" i="1" s="1"/>
  <c r="H7" i="1" s="1"/>
  <c r="E12" i="1" l="1"/>
  <c r="D7" i="1"/>
  <c r="D12" i="1"/>
  <c r="F7" i="1"/>
  <c r="G7" i="1"/>
  <c r="E7" i="1"/>
  <c r="C10" i="1"/>
  <c r="D8" i="1"/>
  <c r="F6" i="1"/>
  <c r="F12" i="1" s="1"/>
  <c r="E8" i="1"/>
  <c r="D10" i="1" l="1"/>
  <c r="E10" i="1" s="1"/>
  <c r="F10" i="1" s="1"/>
  <c r="G10" i="1" s="1"/>
  <c r="H10" i="1" s="1"/>
  <c r="G6" i="1"/>
  <c r="G12" i="1" s="1"/>
  <c r="F8" i="1"/>
  <c r="D14" i="1" l="1"/>
  <c r="F14" i="1"/>
  <c r="E14" i="1"/>
  <c r="H6" i="1"/>
  <c r="G8" i="1"/>
  <c r="G14" i="1" s="1"/>
  <c r="H8" i="1" l="1"/>
  <c r="H14" i="1" s="1"/>
  <c r="H12" i="1"/>
</calcChain>
</file>

<file path=xl/sharedStrings.xml><?xml version="1.0" encoding="utf-8"?>
<sst xmlns="http://schemas.openxmlformats.org/spreadsheetml/2006/main" count="15" uniqueCount="15">
  <si>
    <t>Selling Price per kg (Rs)</t>
  </si>
  <si>
    <t>Delivery Charge (Rs)</t>
  </si>
  <si>
    <t>Revenue (Rs)</t>
  </si>
  <si>
    <t>Years</t>
  </si>
  <si>
    <t>Buying Price per kg (Rs)</t>
  </si>
  <si>
    <t>2024A</t>
  </si>
  <si>
    <t>2025F</t>
  </si>
  <si>
    <t>Maintanace Charge (Rs)</t>
  </si>
  <si>
    <t>Taxes</t>
  </si>
  <si>
    <t>Gross Return</t>
  </si>
  <si>
    <t xml:space="preserve">Net Income </t>
  </si>
  <si>
    <t>COGS/ Puchasing Cost (Rs)</t>
  </si>
  <si>
    <t>Quantity Sold (in tons)</t>
  </si>
  <si>
    <r>
      <rPr>
        <b/>
        <sz val="16"/>
        <color theme="1"/>
        <rFont val="Calibri"/>
        <family val="2"/>
        <scheme val="minor"/>
      </rPr>
      <t>Question</t>
    </r>
    <r>
      <rPr>
        <b/>
        <sz val="12"/>
        <color theme="1"/>
        <rFont val="Calibri"/>
        <family val="2"/>
        <scheme val="minor"/>
      </rPr>
      <t xml:space="preserve">: </t>
    </r>
    <r>
      <rPr>
        <sz val="14"/>
        <color theme="1"/>
        <rFont val="Calibri"/>
        <family val="2"/>
        <scheme val="minor"/>
      </rPr>
      <t xml:space="preserve">The selling price of </t>
    </r>
    <r>
      <rPr>
        <b/>
        <sz val="14"/>
        <color theme="1"/>
        <rFont val="Calibri"/>
        <family val="2"/>
        <scheme val="minor"/>
      </rPr>
      <t>1 kg o</t>
    </r>
    <r>
      <rPr>
        <sz val="14"/>
        <color theme="1"/>
        <rFont val="Calibri"/>
        <family val="2"/>
        <scheme val="minor"/>
      </rPr>
      <t xml:space="preserve">f rice is </t>
    </r>
    <r>
      <rPr>
        <b/>
        <sz val="14"/>
        <color theme="1"/>
        <rFont val="Calibri"/>
        <family val="2"/>
        <scheme val="minor"/>
      </rPr>
      <t>30 Rs</t>
    </r>
    <r>
      <rPr>
        <sz val="14"/>
        <color theme="1"/>
        <rFont val="Calibri"/>
        <family val="2"/>
        <scheme val="minor"/>
      </rPr>
      <t xml:space="preserve"> and the buying price is</t>
    </r>
    <r>
      <rPr>
        <b/>
        <sz val="14"/>
        <color theme="1"/>
        <rFont val="Calibri"/>
        <family val="2"/>
        <scheme val="minor"/>
      </rPr>
      <t xml:space="preserve"> 10 Rs.</t>
    </r>
    <r>
      <rPr>
        <sz val="14"/>
        <color theme="1"/>
        <rFont val="Calibri"/>
        <family val="2"/>
        <scheme val="minor"/>
      </rPr>
      <t xml:space="preserve"> In the first year, the company sells </t>
    </r>
    <r>
      <rPr>
        <b/>
        <sz val="14"/>
        <color theme="1"/>
        <rFont val="Calibri"/>
        <family val="2"/>
        <scheme val="minor"/>
      </rPr>
      <t>2000</t>
    </r>
    <r>
      <rPr>
        <sz val="14"/>
        <color theme="1"/>
        <rFont val="Calibri"/>
        <family val="2"/>
        <scheme val="minor"/>
      </rPr>
      <t xml:space="preserve"> </t>
    </r>
    <r>
      <rPr>
        <b/>
        <sz val="14"/>
        <color theme="1"/>
        <rFont val="Calibri"/>
        <family val="2"/>
        <scheme val="minor"/>
      </rPr>
      <t>tons</t>
    </r>
    <r>
      <rPr>
        <sz val="14"/>
        <color theme="1"/>
        <rFont val="Calibri"/>
        <family val="2"/>
        <scheme val="minor"/>
      </rPr>
      <t xml:space="preserve">. Additionally, there is a </t>
    </r>
    <r>
      <rPr>
        <b/>
        <sz val="14"/>
        <color theme="1"/>
        <rFont val="Calibri"/>
        <family val="2"/>
        <scheme val="minor"/>
      </rPr>
      <t xml:space="preserve">Maintanace Charge(Storage &amp; Labour) </t>
    </r>
    <r>
      <rPr>
        <sz val="14"/>
        <color theme="1"/>
        <rFont val="Calibri"/>
        <family val="2"/>
        <scheme val="minor"/>
      </rPr>
      <t xml:space="preserve">of </t>
    </r>
    <r>
      <rPr>
        <b/>
        <sz val="14"/>
        <color theme="1"/>
        <rFont val="Calibri"/>
        <family val="2"/>
        <scheme val="minor"/>
      </rPr>
      <t>2%</t>
    </r>
    <r>
      <rPr>
        <sz val="14"/>
        <color theme="1"/>
        <rFont val="Calibri"/>
        <family val="2"/>
        <scheme val="minor"/>
      </rPr>
      <t xml:space="preserve"> and a</t>
    </r>
    <r>
      <rPr>
        <b/>
        <sz val="14"/>
        <color theme="1"/>
        <rFont val="Calibri"/>
        <family val="2"/>
        <scheme val="minor"/>
      </rPr>
      <t xml:space="preserve"> Delivery Charge(Transpotation &amp; Labour ) </t>
    </r>
    <r>
      <rPr>
        <sz val="14"/>
        <color theme="1"/>
        <rFont val="Calibri"/>
        <family val="2"/>
        <scheme val="minor"/>
      </rPr>
      <t xml:space="preserve">of </t>
    </r>
    <r>
      <rPr>
        <b/>
        <sz val="14"/>
        <color theme="1"/>
        <rFont val="Calibri"/>
        <family val="2"/>
        <scheme val="minor"/>
      </rPr>
      <t>3%</t>
    </r>
    <r>
      <rPr>
        <sz val="14"/>
        <color theme="1"/>
        <rFont val="Calibri"/>
        <family val="2"/>
        <scheme val="minor"/>
      </rPr>
      <t xml:space="preserve">  of buying price that reduce from the total profit. If historical data shows that every year there is an </t>
    </r>
    <r>
      <rPr>
        <b/>
        <sz val="14"/>
        <color theme="1"/>
        <rFont val="Calibri"/>
        <family val="2"/>
        <scheme val="minor"/>
      </rPr>
      <t xml:space="preserve">11% </t>
    </r>
    <r>
      <rPr>
        <sz val="14"/>
        <color theme="1"/>
        <rFont val="Calibri"/>
        <family val="2"/>
        <scheme val="minor"/>
      </rPr>
      <t xml:space="preserve">increment in the buying price, so the company also increases the selling price accordingly. Apart from that, there is an increment of </t>
    </r>
    <r>
      <rPr>
        <b/>
        <sz val="14"/>
        <color theme="1"/>
        <rFont val="Calibri"/>
        <family val="2"/>
        <scheme val="minor"/>
      </rPr>
      <t>0.5%</t>
    </r>
    <r>
      <rPr>
        <sz val="14"/>
        <color theme="1"/>
        <rFont val="Calibri"/>
        <family val="2"/>
        <scheme val="minor"/>
      </rPr>
      <t xml:space="preserve"> in the Maintanace charge and </t>
    </r>
    <r>
      <rPr>
        <b/>
        <sz val="14"/>
        <color theme="1"/>
        <rFont val="Calibri"/>
        <family val="2"/>
        <scheme val="minor"/>
      </rPr>
      <t>0.8%</t>
    </r>
    <r>
      <rPr>
        <sz val="14"/>
        <color theme="1"/>
        <rFont val="Calibri"/>
        <family val="2"/>
        <scheme val="minor"/>
      </rPr>
      <t xml:space="preserve"> in the delivery charge each year. How much revenue can the company make if in the second year it sells </t>
    </r>
    <r>
      <rPr>
        <b/>
        <sz val="14"/>
        <color theme="1"/>
        <rFont val="Calibri"/>
        <family val="2"/>
        <scheme val="minor"/>
      </rPr>
      <t>3000</t>
    </r>
    <r>
      <rPr>
        <sz val="14"/>
        <color theme="1"/>
        <rFont val="Calibri"/>
        <family val="2"/>
        <scheme val="minor"/>
      </rPr>
      <t xml:space="preserve"> tons, in the third year it sells </t>
    </r>
    <r>
      <rPr>
        <b/>
        <sz val="14"/>
        <color theme="1"/>
        <rFont val="Calibri"/>
        <family val="2"/>
        <scheme val="minor"/>
      </rPr>
      <t>2500</t>
    </r>
    <r>
      <rPr>
        <sz val="14"/>
        <color theme="1"/>
        <rFont val="Calibri"/>
        <family val="2"/>
        <scheme val="minor"/>
      </rPr>
      <t xml:space="preserve"> tons, in the fourth year it sells </t>
    </r>
    <r>
      <rPr>
        <b/>
        <sz val="14"/>
        <color theme="1"/>
        <rFont val="Calibri"/>
        <family val="2"/>
        <scheme val="minor"/>
      </rPr>
      <t>3100</t>
    </r>
    <r>
      <rPr>
        <sz val="14"/>
        <color theme="1"/>
        <rFont val="Calibri"/>
        <family val="2"/>
        <scheme val="minor"/>
      </rPr>
      <t xml:space="preserve"> tons, and in the fifth year it sells </t>
    </r>
    <r>
      <rPr>
        <b/>
        <sz val="14"/>
        <color theme="1"/>
        <rFont val="Calibri"/>
        <family val="2"/>
        <scheme val="minor"/>
      </rPr>
      <t>1800</t>
    </r>
    <r>
      <rPr>
        <sz val="14"/>
        <color theme="1"/>
        <rFont val="Calibri"/>
        <family val="2"/>
        <scheme val="minor"/>
      </rPr>
      <t xml:space="preserve"> tons?</t>
    </r>
    <r>
      <rPr>
        <b/>
        <sz val="14"/>
        <color theme="1"/>
        <rFont val="Calibri"/>
        <family val="2"/>
        <scheme val="minor"/>
      </rPr>
      <t xml:space="preserve"> if each year tax is 4 %</t>
    </r>
  </si>
  <si>
    <r>
      <rPr>
        <b/>
        <sz val="18"/>
        <color theme="1"/>
        <rFont val="Calibri"/>
        <family val="2"/>
        <scheme val="minor"/>
      </rPr>
      <t xml:space="preserve">Calculations:
</t>
    </r>
    <r>
      <rPr>
        <sz val="14"/>
        <color theme="1"/>
        <rFont val="Calibri"/>
        <family val="2"/>
        <scheme val="minor"/>
      </rPr>
      <t>The Maintanace charge and delivery charge for each year as a percentage of the total selling price.</t>
    </r>
    <r>
      <rPr>
        <b/>
        <sz val="18"/>
        <color theme="1"/>
        <rFont val="Calibri"/>
        <family val="2"/>
        <scheme val="minor"/>
      </rPr>
      <t xml:space="preserve">
</t>
    </r>
    <r>
      <rPr>
        <sz val="14"/>
        <color theme="1"/>
        <rFont val="Calibri"/>
        <family val="2"/>
        <scheme val="minor"/>
      </rPr>
      <t>The selling price per kg for each year based on the buying price and growth rate.
The total selling price for each year by multiplying the selling price per kg by the quantity sold.
The revenue for each year by subtracting the Maintanace charge and delivery charge from the total selling price.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</si>
</sst>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F"/>
    <numFmt numFmtId="165" formatCode="General\(\Rs\)"/>
  </numFmts>
  <fonts count="14" x14ac:knownFonts="1">
    <font>
      <sz val="11"/>
      <color theme="1"/>
      <name val="Calibri"/>
      <family val="2"/>
      <scheme val="minor"/>
    </font>
    <font>
      <b/>
      <sz val="11"/>
      <color theme="1"/>
      <name val="Calibri"/>
      <family val="2"/>
      <scheme val="minor"/>
    </font>
    <font>
      <sz val="14"/>
      <color theme="1"/>
      <name val="Calibri"/>
      <family val="2"/>
      <scheme val="minor"/>
    </font>
    <font>
      <sz val="18"/>
      <color theme="1"/>
      <name val="Calibri"/>
      <family val="2"/>
      <scheme val="minor"/>
    </font>
    <font>
      <b/>
      <sz val="18"/>
      <color theme="1"/>
      <name val="Calibri"/>
      <family val="2"/>
      <scheme val="minor"/>
    </font>
    <font>
      <b/>
      <sz val="16"/>
      <color theme="1"/>
      <name val="Calibri"/>
      <family val="2"/>
      <scheme val="minor"/>
    </font>
    <font>
      <b/>
      <sz val="12"/>
      <color theme="1"/>
      <name val="Calibri"/>
      <family val="2"/>
      <scheme val="minor"/>
    </font>
    <font>
      <sz val="11"/>
      <color theme="1"/>
      <name val="Calibri"/>
      <family val="2"/>
      <scheme val="minor"/>
    </font>
    <font>
      <sz val="8"/>
      <name val="Calibri"/>
      <family val="2"/>
      <scheme val="minor"/>
    </font>
    <font>
      <sz val="11"/>
      <color rgb="FF0033CC"/>
      <name val="Calibri"/>
      <family val="2"/>
      <scheme val="minor"/>
    </font>
    <font>
      <sz val="11"/>
      <color rgb="FF99FF99"/>
      <name val="Calibri"/>
      <family val="2"/>
      <scheme val="minor"/>
    </font>
    <font>
      <sz val="11"/>
      <color rgb="FFFF0000"/>
      <name val="Calibri"/>
      <family val="2"/>
      <scheme val="minor"/>
    </font>
    <font>
      <b/>
      <sz val="11"/>
      <color rgb="FF99FF99"/>
      <name val="Calibri"/>
      <family val="2"/>
      <scheme val="minor"/>
    </font>
    <font>
      <b/>
      <sz val="14"/>
      <color theme="1"/>
      <name val="Calibri"/>
      <family val="2"/>
      <scheme val="minor"/>
    </font>
  </fonts>
  <fills count="8">
    <fill>
      <patternFill patternType="none"/>
    </fill>
    <fill>
      <patternFill patternType="gray125"/>
    </fill>
    <fill>
      <patternFill patternType="solid">
        <fgColor theme="7" tint="0.39994506668294322"/>
        <bgColor indexed="64"/>
      </patternFill>
    </fill>
    <fill>
      <patternFill patternType="solid">
        <fgColor rgb="FF66FF66"/>
        <bgColor indexed="64"/>
      </patternFill>
    </fill>
    <fill>
      <patternFill patternType="solid">
        <fgColor theme="7"/>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1" tint="4.9989318521683403E-2"/>
        <bgColor indexed="64"/>
      </patternFill>
    </fill>
  </fills>
  <borders count="1">
    <border>
      <left/>
      <right/>
      <top/>
      <bottom/>
      <diagonal/>
    </border>
  </borders>
  <cellStyleXfs count="2">
    <xf numFmtId="0" fontId="0" fillId="0" borderId="0"/>
    <xf numFmtId="9" fontId="7" fillId="0" borderId="0" applyFont="0" applyFill="0" applyBorder="0" applyAlignment="0" applyProtection="0"/>
  </cellStyleXfs>
  <cellXfs count="18">
    <xf numFmtId="0" fontId="0" fillId="0" borderId="0" xfId="0"/>
    <xf numFmtId="2" fontId="0" fillId="0" borderId="0" xfId="0" applyNumberFormat="1"/>
    <xf numFmtId="0" fontId="0" fillId="2" borderId="0" xfId="0" applyFill="1"/>
    <xf numFmtId="164" fontId="0" fillId="0" borderId="0" xfId="0" applyNumberFormat="1"/>
    <xf numFmtId="0" fontId="1" fillId="0" borderId="0" xfId="0" applyFont="1"/>
    <xf numFmtId="0" fontId="1" fillId="4" borderId="0" xfId="0" applyFont="1" applyFill="1"/>
    <xf numFmtId="164" fontId="1" fillId="4" borderId="0" xfId="0" applyNumberFormat="1" applyFont="1" applyFill="1"/>
    <xf numFmtId="165" fontId="1" fillId="0" borderId="0" xfId="0" applyNumberFormat="1" applyFont="1"/>
    <xf numFmtId="165" fontId="1" fillId="6" borderId="0" xfId="0" applyNumberFormat="1" applyFont="1" applyFill="1"/>
    <xf numFmtId="165" fontId="1" fillId="5" borderId="0" xfId="0" applyNumberFormat="1" applyFont="1" applyFill="1"/>
    <xf numFmtId="2" fontId="9" fillId="0" borderId="0" xfId="0" applyNumberFormat="1" applyFont="1"/>
    <xf numFmtId="2" fontId="11" fillId="0" borderId="0" xfId="0" applyNumberFormat="1" applyFont="1"/>
    <xf numFmtId="9" fontId="11" fillId="0" borderId="0" xfId="1" applyFont="1"/>
    <xf numFmtId="0" fontId="12" fillId="7" borderId="0" xfId="0" applyFont="1" applyFill="1"/>
    <xf numFmtId="2" fontId="10" fillId="7" borderId="0" xfId="0" applyNumberFormat="1" applyFont="1" applyFill="1"/>
    <xf numFmtId="0" fontId="6" fillId="2" borderId="0" xfId="0" applyFont="1" applyFill="1" applyAlignment="1">
      <alignment wrapText="1"/>
    </xf>
    <xf numFmtId="0" fontId="3" fillId="3" borderId="0" xfId="0" applyFont="1" applyFill="1" applyAlignment="1">
      <alignment wrapText="1"/>
    </xf>
    <xf numFmtId="0" fontId="0" fillId="3" borderId="0" xfId="0" applyFill="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99FF99"/>
      <color rgb="FF66FF66"/>
      <color rgb="FF008000"/>
      <color rgb="FFFF0000"/>
      <color rgb="FF0033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'Buying Price per kg (Rs)', 'Net Income' by 'Years'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'Inputs &amp; Income Statement'!$B$5</c:f>
              <c:strCache>
                <c:ptCount val="1"/>
                <c:pt idx="0">
                  <c:v>Buying Price per kg (Rs)</c:v>
                </c:pt>
              </c:strCache>
            </c:strRef>
          </c:tx>
          <c:spPr>
            <a:solidFill>
              <a:schemeClr val="accent1"/>
            </a:solidFill>
            <a:ln>
              <a:noFill/>
            </a:ln>
            <a:effectLst/>
          </c:spPr>
          <c:invertIfNegative val="0"/>
          <c:cat>
            <c:strRef>
              <c:f>'Inputs &amp; Income Statement'!$C$2:$H$2</c:f>
              <c:strCache>
                <c:ptCount val="6"/>
                <c:pt idx="0">
                  <c:v>2024A</c:v>
                </c:pt>
                <c:pt idx="1">
                  <c:v>2025F</c:v>
                </c:pt>
                <c:pt idx="2">
                  <c:v>2026F</c:v>
                </c:pt>
                <c:pt idx="3">
                  <c:v>2027F</c:v>
                </c:pt>
                <c:pt idx="4">
                  <c:v>2028F</c:v>
                </c:pt>
                <c:pt idx="5">
                  <c:v>2029F</c:v>
                </c:pt>
              </c:strCache>
            </c:strRef>
          </c:cat>
          <c:val>
            <c:numRef>
              <c:f>'Inputs &amp; Income Statement'!$C$5:$H$5</c:f>
              <c:numCache>
                <c:formatCode>0.00</c:formatCode>
                <c:ptCount val="6"/>
                <c:pt idx="0">
                  <c:v>10</c:v>
                </c:pt>
                <c:pt idx="1">
                  <c:v>11.1</c:v>
                </c:pt>
                <c:pt idx="2">
                  <c:v>12.321</c:v>
                </c:pt>
                <c:pt idx="3">
                  <c:v>13.676309999999999</c:v>
                </c:pt>
                <c:pt idx="4">
                  <c:v>15.1807041</c:v>
                </c:pt>
                <c:pt idx="5">
                  <c:v>16.850581551000001</c:v>
                </c:pt>
              </c:numCache>
            </c:numRef>
          </c:val>
          <c:extLst>
            <c:ext xmlns:c16="http://schemas.microsoft.com/office/drawing/2014/chart" uri="{C3380CC4-5D6E-409C-BE32-E72D297353CC}">
              <c16:uniqueId val="{00000000-0DFD-44CC-9A29-57F3968AA7A4}"/>
            </c:ext>
          </c:extLst>
        </c:ser>
        <c:dLbls>
          <c:showLegendKey val="0"/>
          <c:showVal val="0"/>
          <c:showCatName val="0"/>
          <c:showSerName val="0"/>
          <c:showPercent val="0"/>
          <c:showBubbleSize val="0"/>
        </c:dLbls>
        <c:gapWidth val="140"/>
        <c:overlap val="-27"/>
        <c:axId val="1948474016"/>
        <c:axId val="1947850496"/>
      </c:barChart>
      <c:lineChart>
        <c:grouping val="standard"/>
        <c:varyColors val="0"/>
        <c:ser>
          <c:idx val="1"/>
          <c:order val="1"/>
          <c:tx>
            <c:strRef>
              <c:f>'Inputs &amp; Income Statement'!$B$14</c:f>
              <c:strCache>
                <c:ptCount val="1"/>
                <c:pt idx="0">
                  <c:v>Net Income </c:v>
                </c:pt>
              </c:strCache>
            </c:strRef>
          </c:tx>
          <c:spPr>
            <a:ln w="28575" cap="rnd">
              <a:solidFill>
                <a:schemeClr val="accent2"/>
              </a:solidFill>
              <a:round/>
            </a:ln>
            <a:effectLst/>
          </c:spPr>
          <c:marker>
            <c:symbol val="none"/>
          </c:marker>
          <c:cat>
            <c:strRef>
              <c:f>'Inputs &amp; Income Statement'!$C$2:$H$2</c:f>
              <c:strCache>
                <c:ptCount val="6"/>
                <c:pt idx="0">
                  <c:v>2024A</c:v>
                </c:pt>
                <c:pt idx="1">
                  <c:v>2025F</c:v>
                </c:pt>
                <c:pt idx="2">
                  <c:v>2026F</c:v>
                </c:pt>
                <c:pt idx="3">
                  <c:v>2027F</c:v>
                </c:pt>
                <c:pt idx="4">
                  <c:v>2028F</c:v>
                </c:pt>
                <c:pt idx="5">
                  <c:v>2029F</c:v>
                </c:pt>
              </c:strCache>
            </c:strRef>
          </c:cat>
          <c:val>
            <c:numRef>
              <c:f>'Inputs &amp; Income Statement'!$C$14:$H$14</c:f>
              <c:numCache>
                <c:formatCode>0.00</c:formatCode>
                <c:ptCount val="6"/>
                <c:pt idx="0">
                  <c:v>55800000</c:v>
                </c:pt>
                <c:pt idx="1">
                  <c:v>93565200</c:v>
                </c:pt>
                <c:pt idx="2">
                  <c:v>86465451.599999994</c:v>
                </c:pt>
                <c:pt idx="3">
                  <c:v>119385687.68280001</c:v>
                </c:pt>
                <c:pt idx="4">
                  <c:v>76576267.527692407</c:v>
                </c:pt>
                <c:pt idx="5">
                  <c:v>128175771.74750911</c:v>
                </c:pt>
              </c:numCache>
            </c:numRef>
          </c:val>
          <c:smooth val="0"/>
          <c:extLst>
            <c:ext xmlns:c16="http://schemas.microsoft.com/office/drawing/2014/chart" uri="{C3380CC4-5D6E-409C-BE32-E72D297353CC}">
              <c16:uniqueId val="{00000001-0DFD-44CC-9A29-57F3968AA7A4}"/>
            </c:ext>
          </c:extLst>
        </c:ser>
        <c:dLbls>
          <c:showLegendKey val="0"/>
          <c:showVal val="0"/>
          <c:showCatName val="0"/>
          <c:showSerName val="0"/>
          <c:showPercent val="0"/>
          <c:showBubbleSize val="0"/>
        </c:dLbls>
        <c:marker val="1"/>
        <c:smooth val="0"/>
        <c:axId val="1948465376"/>
        <c:axId val="1947826688"/>
      </c:lineChart>
      <c:catAx>
        <c:axId val="19484740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Years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7850496"/>
        <c:crosses val="autoZero"/>
        <c:auto val="1"/>
        <c:lblAlgn val="ctr"/>
        <c:lblOffset val="100"/>
        <c:noMultiLvlLbl val="0"/>
      </c:catAx>
      <c:valAx>
        <c:axId val="19478504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Buying Price per kg (Rs)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74016"/>
        <c:crosses val="autoZero"/>
        <c:crossBetween val="between"/>
      </c:valAx>
      <c:valAx>
        <c:axId val="194782668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Net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465376"/>
        <c:crosses val="max"/>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948465376"/>
        <c:scaling>
          <c:orientation val="minMax"/>
        </c:scaling>
        <c:delete val="1"/>
        <c:axPos val="b"/>
        <c:numFmt formatCode="General" sourceLinked="1"/>
        <c:majorTickMark val="out"/>
        <c:minorTickMark val="none"/>
        <c:tickLblPos val="nextTo"/>
        <c:crossAx val="194782668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879322</xdr:colOff>
      <xdr:row>17</xdr:row>
      <xdr:rowOff>-1</xdr:rowOff>
    </xdr:from>
    <xdr:to>
      <xdr:col>15</xdr:col>
      <xdr:colOff>957905</xdr:colOff>
      <xdr:row>38</xdr:row>
      <xdr:rowOff>9977</xdr:rowOff>
    </xdr:to>
    <xdr:graphicFrame macro="">
      <xdr:nvGraphicFramePr>
        <xdr:cNvPr id="2" name="Chart 1" descr="Chart type: Clustered Column, Line. 'Buying Price per kg (Rs)', 'Net Income' by 'Years'&#10;&#10;Description automatically generated">
          <a:extLst>
            <a:ext uri="{FF2B5EF4-FFF2-40B4-BE49-F238E27FC236}">
              <a16:creationId xmlns:a16="http://schemas.microsoft.com/office/drawing/2014/main" id="{5A9E1AB9-9470-1F62-0256-54DD4E04F5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CCF80-860A-4F59-B878-FED16DCBA609}">
  <dimension ref="A2:H38"/>
  <sheetViews>
    <sheetView tabSelected="1" zoomScale="79" zoomScaleNormal="79" workbookViewId="0">
      <pane xSplit="1" ySplit="2" topLeftCell="B15" activePane="bottomRight" state="frozen"/>
      <selection pane="topRight" activeCell="B1" sqref="B1"/>
      <selection pane="bottomLeft" activeCell="A3" sqref="A3"/>
      <selection pane="bottomRight" activeCell="G46" sqref="G46"/>
    </sheetView>
  </sheetViews>
  <sheetFormatPr defaultRowHeight="14.9" x14ac:dyDescent="0.3"/>
  <cols>
    <col min="2" max="2" width="28.109375" bestFit="1" customWidth="1"/>
    <col min="3" max="5" width="13.6640625" bestFit="1" customWidth="1"/>
    <col min="6" max="6" width="14.6640625" bestFit="1" customWidth="1"/>
    <col min="7" max="7" width="13.6640625" bestFit="1" customWidth="1"/>
    <col min="8" max="8" width="14.6640625" bestFit="1" customWidth="1"/>
    <col min="9" max="9" width="12.5546875" bestFit="1" customWidth="1"/>
    <col min="10" max="10" width="9.33203125" customWidth="1"/>
    <col min="11" max="11" width="16.88671875" customWidth="1"/>
    <col min="12" max="14" width="13.6640625" bestFit="1" customWidth="1"/>
    <col min="15" max="15" width="14.6640625" bestFit="1" customWidth="1"/>
    <col min="16" max="16" width="13.6640625" bestFit="1" customWidth="1"/>
    <col min="17" max="17" width="14.6640625" bestFit="1" customWidth="1"/>
  </cols>
  <sheetData>
    <row r="2" spans="1:8" s="3" customFormat="1" x14ac:dyDescent="0.3">
      <c r="A2"/>
      <c r="B2" s="5" t="s">
        <v>3</v>
      </c>
      <c r="C2" s="5" t="s">
        <v>5</v>
      </c>
      <c r="D2" s="5" t="s">
        <v>6</v>
      </c>
      <c r="E2" s="6">
        <v>2026</v>
      </c>
      <c r="F2" s="6">
        <v>2027</v>
      </c>
      <c r="G2" s="6">
        <v>2028</v>
      </c>
      <c r="H2" s="6">
        <v>2029</v>
      </c>
    </row>
    <row r="4" spans="1:8" x14ac:dyDescent="0.3">
      <c r="B4" s="4" t="s">
        <v>12</v>
      </c>
      <c r="C4" s="1">
        <v>2000</v>
      </c>
      <c r="D4" s="1">
        <v>3000</v>
      </c>
      <c r="E4" s="1">
        <v>2500</v>
      </c>
      <c r="F4" s="1">
        <v>3100</v>
      </c>
      <c r="G4" s="1">
        <v>1800</v>
      </c>
      <c r="H4" s="1">
        <v>2700</v>
      </c>
    </row>
    <row r="5" spans="1:8" x14ac:dyDescent="0.3">
      <c r="B5" s="7" t="s">
        <v>4</v>
      </c>
      <c r="C5" s="1">
        <v>10</v>
      </c>
      <c r="D5" s="10">
        <f>C5+C5*0.11</f>
        <v>11.1</v>
      </c>
      <c r="E5" s="10">
        <f t="shared" ref="E5:H5" si="0">D5+D5*0.11</f>
        <v>12.321</v>
      </c>
      <c r="F5" s="10">
        <f t="shared" si="0"/>
        <v>13.676309999999999</v>
      </c>
      <c r="G5" s="10">
        <f t="shared" si="0"/>
        <v>15.1807041</v>
      </c>
      <c r="H5" s="10">
        <f t="shared" si="0"/>
        <v>16.850581551000001</v>
      </c>
    </row>
    <row r="6" spans="1:8" x14ac:dyDescent="0.3">
      <c r="B6" s="7" t="s">
        <v>0</v>
      </c>
      <c r="C6" s="1">
        <v>40</v>
      </c>
      <c r="D6" s="10">
        <f>C6+C6*0.11</f>
        <v>44.4</v>
      </c>
      <c r="E6" s="10">
        <f>D6+D6*0.11</f>
        <v>49.283999999999999</v>
      </c>
      <c r="F6" s="10">
        <f t="shared" ref="F6:H6" si="1">E6+E6*0.11</f>
        <v>54.705239999999996</v>
      </c>
      <c r="G6" s="10">
        <f t="shared" si="1"/>
        <v>60.722816399999999</v>
      </c>
      <c r="H6" s="10">
        <f t="shared" si="1"/>
        <v>67.402326204000005</v>
      </c>
    </row>
    <row r="7" spans="1:8" x14ac:dyDescent="0.3">
      <c r="B7" s="7" t="s">
        <v>11</v>
      </c>
      <c r="C7" s="10">
        <f>C4*1000*C5</f>
        <v>20000000</v>
      </c>
      <c r="D7" s="10">
        <f t="shared" ref="D7:H7" si="2">D4*1000*D5</f>
        <v>33300000</v>
      </c>
      <c r="E7" s="10">
        <f t="shared" si="2"/>
        <v>30802500</v>
      </c>
      <c r="F7" s="10">
        <f t="shared" si="2"/>
        <v>42396561</v>
      </c>
      <c r="G7" s="10">
        <f t="shared" si="2"/>
        <v>27325267.379999999</v>
      </c>
      <c r="H7" s="10">
        <f t="shared" si="2"/>
        <v>45496570.187700003</v>
      </c>
    </row>
    <row r="8" spans="1:8" x14ac:dyDescent="0.3">
      <c r="B8" s="8" t="s">
        <v>2</v>
      </c>
      <c r="C8" s="10">
        <f t="shared" ref="C8:H8" si="3">C4*1000*C6</f>
        <v>80000000</v>
      </c>
      <c r="D8" s="10">
        <f t="shared" si="3"/>
        <v>133200000</v>
      </c>
      <c r="E8" s="10">
        <f t="shared" si="3"/>
        <v>123210000</v>
      </c>
      <c r="F8" s="10">
        <f t="shared" si="3"/>
        <v>169586244</v>
      </c>
      <c r="G8" s="10">
        <f t="shared" si="3"/>
        <v>109301069.52</v>
      </c>
      <c r="H8" s="10">
        <f t="shared" si="3"/>
        <v>181986280.75080001</v>
      </c>
    </row>
    <row r="9" spans="1:8" x14ac:dyDescent="0.3">
      <c r="B9" s="9" t="s">
        <v>7</v>
      </c>
      <c r="C9" s="11">
        <f>C7*0.02</f>
        <v>400000</v>
      </c>
      <c r="D9" s="11">
        <f>C9+C9*0.005</f>
        <v>402000</v>
      </c>
      <c r="E9" s="11">
        <f t="shared" ref="E9:H9" si="4">D9+D9*0.005</f>
        <v>404010</v>
      </c>
      <c r="F9" s="11">
        <f t="shared" si="4"/>
        <v>406030.05</v>
      </c>
      <c r="G9" s="11">
        <f t="shared" si="4"/>
        <v>408060.20024999999</v>
      </c>
      <c r="H9" s="11">
        <f t="shared" si="4"/>
        <v>410100.50125124998</v>
      </c>
    </row>
    <row r="10" spans="1:8" x14ac:dyDescent="0.3">
      <c r="B10" s="9" t="s">
        <v>1</v>
      </c>
      <c r="C10" s="11">
        <f>C7*0.03</f>
        <v>600000</v>
      </c>
      <c r="D10" s="11">
        <f>C10+C10*0.008</f>
        <v>604800</v>
      </c>
      <c r="E10" s="11">
        <f t="shared" ref="E10:H10" si="5">D10+D10*0.008</f>
        <v>609638.40000000002</v>
      </c>
      <c r="F10" s="11">
        <f t="shared" si="5"/>
        <v>614515.50719999999</v>
      </c>
      <c r="G10" s="11">
        <f t="shared" si="5"/>
        <v>619431.63125760003</v>
      </c>
      <c r="H10" s="11">
        <f t="shared" si="5"/>
        <v>624387.08430766081</v>
      </c>
    </row>
    <row r="11" spans="1:8" x14ac:dyDescent="0.3">
      <c r="B11" s="4" t="s">
        <v>8</v>
      </c>
      <c r="C11" s="12">
        <v>0.04</v>
      </c>
      <c r="D11" s="12">
        <v>0.04</v>
      </c>
      <c r="E11" s="12">
        <v>0.04</v>
      </c>
      <c r="F11" s="12">
        <v>0.04</v>
      </c>
      <c r="G11" s="12">
        <v>0.04</v>
      </c>
      <c r="H11" s="12">
        <v>0.04</v>
      </c>
    </row>
    <row r="12" spans="1:8" x14ac:dyDescent="0.3">
      <c r="B12" s="4" t="s">
        <v>9</v>
      </c>
      <c r="C12" s="10">
        <f>(C6-C5)*(C4*1000)</f>
        <v>60000000</v>
      </c>
      <c r="D12" s="10">
        <f t="shared" ref="D12:H12" si="6">(D6-D5)*(D4*1000)</f>
        <v>99899999.999999985</v>
      </c>
      <c r="E12" s="10">
        <f t="shared" si="6"/>
        <v>92407500</v>
      </c>
      <c r="F12" s="10">
        <f t="shared" si="6"/>
        <v>127189682.99999999</v>
      </c>
      <c r="G12" s="10">
        <f t="shared" si="6"/>
        <v>81975802.140000001</v>
      </c>
      <c r="H12" s="10">
        <f t="shared" si="6"/>
        <v>136489710.56310001</v>
      </c>
    </row>
    <row r="13" spans="1:8" x14ac:dyDescent="0.3">
      <c r="B13" s="4"/>
      <c r="C13" s="10"/>
      <c r="D13" s="10"/>
      <c r="E13" s="10"/>
      <c r="F13" s="10"/>
      <c r="G13" s="10"/>
      <c r="H13" s="10"/>
    </row>
    <row r="14" spans="1:8" x14ac:dyDescent="0.3">
      <c r="B14" s="13" t="s">
        <v>10</v>
      </c>
      <c r="C14" s="14">
        <f>C8-(C8*0.04)-C7-C9-C10</f>
        <v>55800000</v>
      </c>
      <c r="D14" s="14">
        <f t="shared" ref="D14:H14" si="7">D8-(D8*0.04)-D7-D9-D10</f>
        <v>93565200</v>
      </c>
      <c r="E14" s="14">
        <f t="shared" si="7"/>
        <v>86465451.599999994</v>
      </c>
      <c r="F14" s="14">
        <f t="shared" si="7"/>
        <v>119385687.68280001</v>
      </c>
      <c r="G14" s="14">
        <f t="shared" si="7"/>
        <v>76576267.527692407</v>
      </c>
      <c r="H14" s="14">
        <f t="shared" si="7"/>
        <v>128175771.74750911</v>
      </c>
    </row>
    <row r="18" spans="2:8" ht="14.9" customHeight="1" x14ac:dyDescent="0.3">
      <c r="B18" s="15" t="s">
        <v>13</v>
      </c>
      <c r="C18" s="15"/>
      <c r="D18" s="15"/>
      <c r="E18" s="15"/>
      <c r="F18" s="15"/>
      <c r="G18" s="15"/>
      <c r="H18" s="15"/>
    </row>
    <row r="19" spans="2:8" ht="14.9" customHeight="1" x14ac:dyDescent="0.3">
      <c r="B19" s="15"/>
      <c r="C19" s="15"/>
      <c r="D19" s="15"/>
      <c r="E19" s="15"/>
      <c r="F19" s="15"/>
      <c r="G19" s="15"/>
      <c r="H19" s="15"/>
    </row>
    <row r="20" spans="2:8" ht="14.9" customHeight="1" x14ac:dyDescent="0.3">
      <c r="B20" s="15"/>
      <c r="C20" s="15"/>
      <c r="D20" s="15"/>
      <c r="E20" s="15"/>
      <c r="F20" s="15"/>
      <c r="G20" s="15"/>
      <c r="H20" s="15"/>
    </row>
    <row r="21" spans="2:8" ht="14.9" customHeight="1" x14ac:dyDescent="0.3">
      <c r="B21" s="15"/>
      <c r="C21" s="15"/>
      <c r="D21" s="15"/>
      <c r="E21" s="15"/>
      <c r="F21" s="15"/>
      <c r="G21" s="15"/>
      <c r="H21" s="15"/>
    </row>
    <row r="22" spans="2:8" ht="14.9" customHeight="1" x14ac:dyDescent="0.3">
      <c r="B22" s="15"/>
      <c r="C22" s="15"/>
      <c r="D22" s="15"/>
      <c r="E22" s="15"/>
      <c r="F22" s="15"/>
      <c r="G22" s="15"/>
      <c r="H22" s="15"/>
    </row>
    <row r="23" spans="2:8" ht="14.9" customHeight="1" x14ac:dyDescent="0.3">
      <c r="B23" s="15"/>
      <c r="C23" s="15"/>
      <c r="D23" s="15"/>
      <c r="E23" s="15"/>
      <c r="F23" s="15"/>
      <c r="G23" s="15"/>
      <c r="H23" s="15"/>
    </row>
    <row r="24" spans="2:8" ht="14.9" customHeight="1" x14ac:dyDescent="0.3">
      <c r="B24" s="15"/>
      <c r="C24" s="15"/>
      <c r="D24" s="15"/>
      <c r="E24" s="15"/>
      <c r="F24" s="15"/>
      <c r="G24" s="15"/>
      <c r="H24" s="15"/>
    </row>
    <row r="25" spans="2:8" ht="14.9" customHeight="1" x14ac:dyDescent="0.3">
      <c r="B25" s="15"/>
      <c r="C25" s="15"/>
      <c r="D25" s="15"/>
      <c r="E25" s="15"/>
      <c r="F25" s="15"/>
      <c r="G25" s="15"/>
      <c r="H25" s="15"/>
    </row>
    <row r="26" spans="2:8" ht="14.9" customHeight="1" x14ac:dyDescent="0.3">
      <c r="B26" s="15"/>
      <c r="C26" s="15"/>
      <c r="D26" s="15"/>
      <c r="E26" s="15"/>
      <c r="F26" s="15"/>
      <c r="G26" s="15"/>
      <c r="H26" s="15"/>
    </row>
    <row r="27" spans="2:8" ht="14.9" customHeight="1" x14ac:dyDescent="0.3">
      <c r="B27" s="15"/>
      <c r="C27" s="15"/>
      <c r="D27" s="15"/>
      <c r="E27" s="15"/>
      <c r="F27" s="15"/>
      <c r="G27" s="15"/>
      <c r="H27" s="15"/>
    </row>
    <row r="28" spans="2:8" ht="14.9" customHeight="1" x14ac:dyDescent="0.3">
      <c r="B28" s="15"/>
      <c r="C28" s="15"/>
      <c r="D28" s="15"/>
      <c r="E28" s="15"/>
      <c r="F28" s="15"/>
      <c r="G28" s="15"/>
      <c r="H28" s="15"/>
    </row>
    <row r="29" spans="2:8" ht="14.9" customHeight="1" x14ac:dyDescent="0.3">
      <c r="B29" s="2"/>
      <c r="C29" s="2"/>
      <c r="D29" s="2"/>
      <c r="E29" s="2"/>
      <c r="F29" s="2"/>
      <c r="G29" s="2"/>
      <c r="H29" s="2"/>
    </row>
    <row r="30" spans="2:8" ht="14.9" customHeight="1" x14ac:dyDescent="0.3"/>
    <row r="31" spans="2:8" ht="14.9" customHeight="1" x14ac:dyDescent="0.3">
      <c r="B31" s="16" t="s">
        <v>14</v>
      </c>
      <c r="C31" s="16"/>
      <c r="D31" s="16"/>
      <c r="E31" s="16"/>
      <c r="F31" s="16"/>
      <c r="G31" s="16"/>
      <c r="H31" s="16"/>
    </row>
    <row r="32" spans="2:8" ht="14.9" customHeight="1" x14ac:dyDescent="0.3">
      <c r="B32" s="16"/>
      <c r="C32" s="16"/>
      <c r="D32" s="16"/>
      <c r="E32" s="16"/>
      <c r="F32" s="16"/>
      <c r="G32" s="16"/>
      <c r="H32" s="16"/>
    </row>
    <row r="33" spans="2:8" ht="14.9" customHeight="1" x14ac:dyDescent="0.3">
      <c r="B33" s="16"/>
      <c r="C33" s="16"/>
      <c r="D33" s="16"/>
      <c r="E33" s="16"/>
      <c r="F33" s="16"/>
      <c r="G33" s="16"/>
      <c r="H33" s="16"/>
    </row>
    <row r="34" spans="2:8" ht="14.9" customHeight="1" x14ac:dyDescent="0.3">
      <c r="B34" s="16"/>
      <c r="C34" s="16"/>
      <c r="D34" s="16"/>
      <c r="E34" s="16"/>
      <c r="F34" s="16"/>
      <c r="G34" s="16"/>
      <c r="H34" s="16"/>
    </row>
    <row r="35" spans="2:8" ht="14.9" customHeight="1" x14ac:dyDescent="0.3">
      <c r="B35" s="16"/>
      <c r="C35" s="16"/>
      <c r="D35" s="16"/>
      <c r="E35" s="16"/>
      <c r="F35" s="16"/>
      <c r="G35" s="16"/>
      <c r="H35" s="16"/>
    </row>
    <row r="36" spans="2:8" ht="14.9" customHeight="1" x14ac:dyDescent="0.3">
      <c r="B36" s="16"/>
      <c r="C36" s="16"/>
      <c r="D36" s="16"/>
      <c r="E36" s="16"/>
      <c r="F36" s="16"/>
      <c r="G36" s="16"/>
      <c r="H36" s="16"/>
    </row>
    <row r="37" spans="2:8" ht="14.9" customHeight="1" x14ac:dyDescent="0.3">
      <c r="B37" s="16"/>
      <c r="C37" s="16"/>
      <c r="D37" s="16"/>
      <c r="E37" s="16"/>
      <c r="F37" s="16"/>
      <c r="G37" s="16"/>
      <c r="H37" s="16"/>
    </row>
    <row r="38" spans="2:8" ht="14.9" customHeight="1" x14ac:dyDescent="0.3">
      <c r="B38" s="17"/>
      <c r="C38" s="17"/>
      <c r="D38" s="17"/>
      <c r="E38" s="17"/>
      <c r="F38" s="17"/>
      <c r="G38" s="17"/>
      <c r="H38" s="17"/>
    </row>
  </sheetData>
  <mergeCells count="3">
    <mergeCell ref="B18:H28"/>
    <mergeCell ref="B31:H37"/>
    <mergeCell ref="B38:H38"/>
  </mergeCells>
  <phoneticPr fontId="8"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E60E5-E224-47FC-8157-C6C8856D52B1}">
  <dimension ref="A1"/>
  <sheetViews>
    <sheetView workbookViewId="0">
      <selection activeCell="C29" sqref="C29"/>
    </sheetView>
  </sheetViews>
  <sheetFormatPr defaultRowHeight="14.9"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Inputs &amp; Income Statement</vt:lpstr>
      <vt:lpstr>Production Cost (Tons)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vishal singh</dc:creator>
  <cp:lastModifiedBy>vishal singh</cp:lastModifiedBy>
  <dcterms:created xsi:type="dcterms:W3CDTF">2024-02-15T06:19:44Z</dcterms:created>
  <dcterms:modified xsi:type="dcterms:W3CDTF">2024-02-16T08:05:33Z</dcterms:modified>
</cp:coreProperties>
</file>