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mes\Documents\Analytics\analytics-2017\topic02\book-b\archives\lab3-solution\"/>
    </mc:Choice>
  </mc:AlternateContent>
  <bookViews>
    <workbookView xWindow="0" yWindow="165" windowWidth="19440" windowHeight="12180" activeTab="1"/>
  </bookViews>
  <sheets>
    <sheet name="Friends Histogram" sheetId="8" r:id="rId1"/>
    <sheet name="Facebook" sheetId="1" r:id="rId2"/>
    <sheet name="crosstab" sheetId="12" r:id="rId3"/>
    <sheet name="Ranking" sheetId="9" r:id="rId4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2" l="1"/>
  <c r="F5" i="12"/>
  <c r="E5" i="12"/>
  <c r="D5" i="12"/>
  <c r="C5" i="12"/>
  <c r="F4" i="12"/>
  <c r="F6" i="12" s="1"/>
  <c r="E4" i="12"/>
  <c r="D4" i="12"/>
  <c r="D6" i="12" s="1"/>
  <c r="C4" i="12"/>
  <c r="C6" i="12" s="1"/>
  <c r="B4" i="12"/>
  <c r="B5" i="12"/>
  <c r="J8" i="9"/>
  <c r="J9" i="9"/>
  <c r="J7" i="9"/>
  <c r="J6" i="9"/>
  <c r="E11" i="12" l="1"/>
  <c r="B11" i="12"/>
  <c r="G5" i="12"/>
  <c r="E12" i="12" s="1"/>
  <c r="F11" i="12"/>
  <c r="B6" i="12"/>
  <c r="G4" i="12"/>
  <c r="C11" i="12"/>
  <c r="I7" i="1"/>
  <c r="C7" i="8"/>
  <c r="C11" i="8"/>
  <c r="B13" i="8"/>
  <c r="C4" i="8" s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I5" i="1"/>
  <c r="C3" i="8" l="1"/>
  <c r="G6" i="12"/>
  <c r="D11" i="12"/>
  <c r="G11" i="12" s="1"/>
  <c r="C12" i="12"/>
  <c r="B12" i="12"/>
  <c r="F12" i="12"/>
  <c r="D12" i="12"/>
  <c r="C10" i="8"/>
  <c r="C6" i="8"/>
  <c r="C2" i="8"/>
  <c r="C9" i="8"/>
  <c r="C5" i="8"/>
  <c r="C12" i="8"/>
  <c r="C8" i="8"/>
  <c r="G12" i="12" l="1"/>
  <c r="C13" i="8"/>
  <c r="D2" i="8"/>
  <c r="D3" i="8" s="1"/>
  <c r="D4" i="8" s="1"/>
  <c r="D5" i="8" s="1"/>
  <c r="D6" i="8" s="1"/>
  <c r="D7" i="8" s="1"/>
  <c r="D8" i="8" s="1"/>
  <c r="D9" i="8" s="1"/>
  <c r="D10" i="8" s="1"/>
  <c r="D11" i="8" s="1"/>
  <c r="D12" i="8" s="1"/>
</calcChain>
</file>

<file path=xl/sharedStrings.xml><?xml version="1.0" encoding="utf-8"?>
<sst xmlns="http://schemas.openxmlformats.org/spreadsheetml/2006/main" count="176" uniqueCount="29">
  <si>
    <t>Student</t>
  </si>
  <si>
    <t>Gender</t>
  </si>
  <si>
    <t>Facebook Survey</t>
  </si>
  <si>
    <t>female</t>
  </si>
  <si>
    <t>male</t>
  </si>
  <si>
    <t>Hours online/week</t>
  </si>
  <si>
    <t>Friends</t>
  </si>
  <si>
    <t>6-10</t>
  </si>
  <si>
    <t>1-5</t>
  </si>
  <si>
    <t>Views/day</t>
  </si>
  <si>
    <t>11-15</t>
  </si>
  <si>
    <t>16-20</t>
  </si>
  <si>
    <t>21-25</t>
  </si>
  <si>
    <t>Bin</t>
  </si>
  <si>
    <t>More</t>
  </si>
  <si>
    <t>Frequency</t>
  </si>
  <si>
    <t>Hours Online/Week</t>
  </si>
  <si>
    <t>relative frequency</t>
  </si>
  <si>
    <t>cumulative relative frequency</t>
  </si>
  <si>
    <t>rank</t>
  </si>
  <si>
    <t>90th percentile</t>
  </si>
  <si>
    <t>1st quartile</t>
  </si>
  <si>
    <t>2nd quartile</t>
  </si>
  <si>
    <t>3rd quartile</t>
  </si>
  <si>
    <t>Female</t>
  </si>
  <si>
    <t>Male</t>
  </si>
  <si>
    <t>Total</t>
  </si>
  <si>
    <t>Views/Day</t>
  </si>
  <si>
    <t>Proportions of Students in Views/Day by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</si>
</sst>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" fontId="2" fillId="0" borderId="0" xfId="1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0" fillId="0" borderId="0" xfId="0" quotePrefix="1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6" fontId="1" fillId="0" borderId="0" xfId="0" quotePrefix="1" applyNumberFormat="1" applyFont="1"/>
    <xf numFmtId="0" fontId="1" fillId="0" borderId="0" xfId="0" applyNumberFormat="1" applyFont="1" applyAlignment="1">
      <alignment wrapText="1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2" fillId="0" borderId="3" xfId="0" applyFont="1" applyBorder="1"/>
    <xf numFmtId="0" fontId="2" fillId="0" borderId="0" xfId="0" applyFont="1"/>
    <xf numFmtId="49" fontId="2" fillId="0" borderId="0" xfId="0" applyNumberFormat="1" applyFont="1"/>
    <xf numFmtId="0" fontId="1" fillId="0" borderId="3" xfId="0" applyFont="1" applyBorder="1"/>
    <xf numFmtId="49" fontId="1" fillId="0" borderId="3" xfId="0" applyNumberFormat="1" applyFont="1" applyBorder="1"/>
    <xf numFmtId="0" fontId="0" fillId="0" borderId="3" xfId="0" applyBorder="1"/>
    <xf numFmtId="0" fontId="1" fillId="0" borderId="4" xfId="0" applyFont="1" applyBorder="1"/>
    <xf numFmtId="2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 (number of Friends)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'Friends Histogram'!$A$2:$A$12</c:f>
              <c:strCache>
                <c:ptCount val="1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More</c:v>
                </c:pt>
              </c:strCache>
            </c:strRef>
          </c:cat>
          <c:val>
            <c:numRef>
              <c:f>'Friends Histogram'!$B$2:$B$12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1-4671-B665-512849438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88972320"/>
        <c:axId val="-388975040"/>
      </c:barChart>
      <c:catAx>
        <c:axId val="-3889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388975040"/>
        <c:crosses val="autoZero"/>
        <c:auto val="1"/>
        <c:lblAlgn val="ctr"/>
        <c:lblOffset val="100"/>
        <c:noMultiLvlLbl val="0"/>
      </c:catAx>
      <c:valAx>
        <c:axId val="-38897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8897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  <a:r>
              <a:rPr lang="en-US" baseline="0"/>
              <a:t> Relative Frequency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cat>
            <c:numRef>
              <c:f>'Friends Histogram'!$A$2:$A$10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</c:numCache>
            </c:numRef>
          </c:cat>
          <c:val>
            <c:numRef>
              <c:f>'Friends Histogram'!$D$2:$D$10</c:f>
              <c:numCache>
                <c:formatCode>General</c:formatCode>
                <c:ptCount val="9"/>
                <c:pt idx="0">
                  <c:v>0.15151515151515152</c:v>
                </c:pt>
                <c:pt idx="1">
                  <c:v>0.4242424242424242</c:v>
                </c:pt>
                <c:pt idx="2">
                  <c:v>0.57575757575757569</c:v>
                </c:pt>
                <c:pt idx="3">
                  <c:v>0.69696969696969691</c:v>
                </c:pt>
                <c:pt idx="4">
                  <c:v>0.75757575757575757</c:v>
                </c:pt>
                <c:pt idx="5">
                  <c:v>0.81818181818181812</c:v>
                </c:pt>
                <c:pt idx="6">
                  <c:v>0.8484848484848484</c:v>
                </c:pt>
                <c:pt idx="7">
                  <c:v>0.90909090909090895</c:v>
                </c:pt>
                <c:pt idx="8">
                  <c:v>0.9696969696969695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B-4676-BB95-3CEA39C3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88974496"/>
        <c:axId val="-388973952"/>
      </c:lineChart>
      <c:catAx>
        <c:axId val="-3889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Upper</a:t>
                </a:r>
                <a:r>
                  <a:rPr lang="en-IE" baseline="0"/>
                  <a:t> Group Limit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388973952"/>
        <c:crosses val="autoZero"/>
        <c:auto val="1"/>
        <c:lblAlgn val="ctr"/>
        <c:lblOffset val="100"/>
        <c:noMultiLvlLbl val="0"/>
      </c:catAx>
      <c:valAx>
        <c:axId val="-38897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8897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 of Hours </a:t>
            </a:r>
          </a:p>
          <a:p>
            <a:pPr>
              <a:defRPr/>
            </a:pPr>
            <a:r>
              <a:rPr lang="en-IE"/>
              <a:t>Online/Week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31438963182619"/>
          <c:y val="0.23730838388583075"/>
          <c:w val="0.71266435388446647"/>
          <c:h val="0.6450919361731885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Facebook!$I$5:$I$19</c:f>
              <c:numCache>
                <c:formatCode>General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1-4BE7-BECF-045B41DD2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38203584"/>
        <c:axId val="-238205216"/>
      </c:barChart>
      <c:catAx>
        <c:axId val="-23820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Hours</a:t>
                </a:r>
              </a:p>
            </c:rich>
          </c:tx>
          <c:overlay val="0"/>
        </c:title>
        <c:majorTickMark val="out"/>
        <c:minorTickMark val="none"/>
        <c:tickLblPos val="nextTo"/>
        <c:crossAx val="-238205216"/>
        <c:crosses val="autoZero"/>
        <c:auto val="1"/>
        <c:lblAlgn val="ctr"/>
        <c:lblOffset val="100"/>
        <c:noMultiLvlLbl val="0"/>
      </c:catAx>
      <c:valAx>
        <c:axId val="-23820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38203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152400</xdr:rowOff>
    </xdr:from>
    <xdr:to>
      <xdr:col>12</xdr:col>
      <xdr:colOff>190499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20</xdr:row>
      <xdr:rowOff>80962</xdr:rowOff>
    </xdr:from>
    <xdr:to>
      <xdr:col>7</xdr:col>
      <xdr:colOff>142875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107949</xdr:colOff>
      <xdr:row>19</xdr:row>
      <xdr:rowOff>149225</xdr:rowOff>
    </xdr:from>
    <xdr:to>
      <xdr:col>14</xdr:col>
      <xdr:colOff>412749</xdr:colOff>
      <xdr:row>42</xdr:row>
      <xdr:rowOff>87313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4" workbookViewId="0">
      <selection activeCell="L25" sqref="L25"/>
    </sheetView>
  </sheetViews>
  <sheetFormatPr defaultRowHeight="12.75" x14ac:dyDescent="0.2"/>
  <cols>
    <col min="3" max="3" width="15.42578125" bestFit="1" customWidth="1"/>
    <col min="4" max="4" width="25" bestFit="1" customWidth="1"/>
  </cols>
  <sheetData>
    <row r="1" spans="1:4" x14ac:dyDescent="0.2">
      <c r="A1" s="10" t="s">
        <v>13</v>
      </c>
      <c r="B1" s="10" t="s">
        <v>15</v>
      </c>
      <c r="C1" s="16" t="s">
        <v>17</v>
      </c>
      <c r="D1" s="16" t="s">
        <v>18</v>
      </c>
    </row>
    <row r="2" spans="1:4" x14ac:dyDescent="0.2">
      <c r="A2" s="11">
        <v>50</v>
      </c>
      <c r="B2" s="8">
        <v>5</v>
      </c>
      <c r="C2">
        <f>B2/$B$13</f>
        <v>0.15151515151515152</v>
      </c>
      <c r="D2">
        <f>C2</f>
        <v>0.15151515151515152</v>
      </c>
    </row>
    <row r="3" spans="1:4" x14ac:dyDescent="0.2">
      <c r="A3" s="11">
        <v>100</v>
      </c>
      <c r="B3" s="8">
        <v>9</v>
      </c>
      <c r="C3">
        <f t="shared" ref="C3:C12" si="0">B3/$B$13</f>
        <v>0.27272727272727271</v>
      </c>
      <c r="D3">
        <f>D2+C3</f>
        <v>0.4242424242424242</v>
      </c>
    </row>
    <row r="4" spans="1:4" x14ac:dyDescent="0.2">
      <c r="A4" s="11">
        <v>150</v>
      </c>
      <c r="B4" s="8">
        <v>5</v>
      </c>
      <c r="C4">
        <f t="shared" si="0"/>
        <v>0.15151515151515152</v>
      </c>
      <c r="D4">
        <f t="shared" ref="D4:D12" si="1">D3+C4</f>
        <v>0.57575757575757569</v>
      </c>
    </row>
    <row r="5" spans="1:4" x14ac:dyDescent="0.2">
      <c r="A5" s="11">
        <v>200</v>
      </c>
      <c r="B5" s="8">
        <v>4</v>
      </c>
      <c r="C5">
        <f t="shared" si="0"/>
        <v>0.12121212121212122</v>
      </c>
      <c r="D5">
        <f t="shared" si="1"/>
        <v>0.69696969696969691</v>
      </c>
    </row>
    <row r="6" spans="1:4" x14ac:dyDescent="0.2">
      <c r="A6" s="11">
        <v>250</v>
      </c>
      <c r="B6" s="8">
        <v>2</v>
      </c>
      <c r="C6">
        <f t="shared" si="0"/>
        <v>6.0606060606060608E-2</v>
      </c>
      <c r="D6">
        <f t="shared" si="1"/>
        <v>0.75757575757575757</v>
      </c>
    </row>
    <row r="7" spans="1:4" x14ac:dyDescent="0.2">
      <c r="A7" s="11">
        <v>300</v>
      </c>
      <c r="B7" s="8">
        <v>2</v>
      </c>
      <c r="C7">
        <f t="shared" si="0"/>
        <v>6.0606060606060608E-2</v>
      </c>
      <c r="D7">
        <f t="shared" si="1"/>
        <v>0.81818181818181812</v>
      </c>
    </row>
    <row r="8" spans="1:4" x14ac:dyDescent="0.2">
      <c r="A8" s="11">
        <v>350</v>
      </c>
      <c r="B8" s="8">
        <v>1</v>
      </c>
      <c r="C8">
        <f t="shared" si="0"/>
        <v>3.0303030303030304E-2</v>
      </c>
      <c r="D8">
        <f t="shared" si="1"/>
        <v>0.8484848484848484</v>
      </c>
    </row>
    <row r="9" spans="1:4" x14ac:dyDescent="0.2">
      <c r="A9" s="11">
        <v>400</v>
      </c>
      <c r="B9" s="8">
        <v>2</v>
      </c>
      <c r="C9">
        <f t="shared" si="0"/>
        <v>6.0606060606060608E-2</v>
      </c>
      <c r="D9">
        <f t="shared" si="1"/>
        <v>0.90909090909090895</v>
      </c>
    </row>
    <row r="10" spans="1:4" x14ac:dyDescent="0.2">
      <c r="A10" s="11">
        <v>450</v>
      </c>
      <c r="B10" s="8">
        <v>2</v>
      </c>
      <c r="C10">
        <f t="shared" si="0"/>
        <v>6.0606060606060608E-2</v>
      </c>
      <c r="D10">
        <f t="shared" si="1"/>
        <v>0.9696969696969695</v>
      </c>
    </row>
    <row r="11" spans="1:4" x14ac:dyDescent="0.2">
      <c r="A11" s="11">
        <v>500</v>
      </c>
      <c r="B11" s="8">
        <v>1</v>
      </c>
      <c r="C11">
        <f t="shared" si="0"/>
        <v>3.0303030303030304E-2</v>
      </c>
      <c r="D11">
        <f t="shared" si="1"/>
        <v>0.99999999999999978</v>
      </c>
    </row>
    <row r="12" spans="1:4" ht="13.5" thickBot="1" x14ac:dyDescent="0.25">
      <c r="A12" s="9" t="s">
        <v>14</v>
      </c>
      <c r="B12" s="9">
        <v>0</v>
      </c>
      <c r="C12">
        <f t="shared" si="0"/>
        <v>0</v>
      </c>
      <c r="D12">
        <f t="shared" si="1"/>
        <v>0.99999999999999978</v>
      </c>
    </row>
    <row r="13" spans="1:4" x14ac:dyDescent="0.2">
      <c r="B13">
        <f>SUM(B2:B12)</f>
        <v>33</v>
      </c>
      <c r="C13">
        <f>SUM(C2:C12)</f>
        <v>0.99999999999999978</v>
      </c>
    </row>
  </sheetData>
  <sortState ref="A2:A1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zoomScale="90" zoomScaleNormal="90" zoomScalePageLayoutView="150" workbookViewId="0">
      <selection activeCell="F5" sqref="F5"/>
    </sheetView>
  </sheetViews>
  <sheetFormatPr defaultColWidth="8.85546875" defaultRowHeight="12.75" x14ac:dyDescent="0.2"/>
  <cols>
    <col min="1" max="2" width="7.7109375" customWidth="1"/>
    <col min="3" max="3" width="9.28515625" bestFit="1" customWidth="1"/>
    <col min="4" max="4" width="16.140625" bestFit="1" customWidth="1"/>
    <col min="5" max="5" width="7.28515625" bestFit="1" customWidth="1"/>
    <col min="6" max="7" width="15.42578125" style="7" customWidth="1"/>
    <col min="8" max="8" width="18.7109375" bestFit="1" customWidth="1"/>
    <col min="9" max="9" width="10.42578125" bestFit="1" customWidth="1"/>
  </cols>
  <sheetData>
    <row r="1" spans="1:9" x14ac:dyDescent="0.2">
      <c r="A1" s="1" t="s">
        <v>2</v>
      </c>
    </row>
    <row r="3" spans="1:9" x14ac:dyDescent="0.2">
      <c r="A3" s="1" t="s">
        <v>0</v>
      </c>
      <c r="B3" s="1" t="s">
        <v>1</v>
      </c>
      <c r="C3" s="1" t="s">
        <v>9</v>
      </c>
      <c r="D3" s="1" t="s">
        <v>5</v>
      </c>
      <c r="E3" s="1" t="s">
        <v>6</v>
      </c>
      <c r="F3" s="13"/>
      <c r="G3" s="13"/>
      <c r="H3" s="1"/>
      <c r="I3" s="1"/>
    </row>
    <row r="4" spans="1:9" x14ac:dyDescent="0.2">
      <c r="A4" s="2">
        <v>1</v>
      </c>
      <c r="B4" s="2" t="s">
        <v>3</v>
      </c>
      <c r="C4" s="3" t="s">
        <v>7</v>
      </c>
      <c r="D4" s="2">
        <v>4</v>
      </c>
      <c r="E4" s="2">
        <v>150</v>
      </c>
      <c r="F4" s="14"/>
      <c r="G4" s="14"/>
      <c r="H4" s="12" t="s">
        <v>16</v>
      </c>
      <c r="I4" s="1" t="s">
        <v>15</v>
      </c>
    </row>
    <row r="5" spans="1:9" x14ac:dyDescent="0.2">
      <c r="A5" s="2">
        <v>2</v>
      </c>
      <c r="B5" s="2" t="s">
        <v>3</v>
      </c>
      <c r="C5" s="4" t="s">
        <v>10</v>
      </c>
      <c r="D5" s="2">
        <v>10</v>
      </c>
      <c r="E5" s="2">
        <v>400</v>
      </c>
      <c r="F5" s="15"/>
      <c r="G5" s="15"/>
      <c r="H5" s="6">
        <v>1</v>
      </c>
      <c r="I5">
        <f>COUNTIF($D$4:$D$36,1)</f>
        <v>0</v>
      </c>
    </row>
    <row r="6" spans="1:9" x14ac:dyDescent="0.2">
      <c r="A6" s="2">
        <v>3</v>
      </c>
      <c r="B6" s="2" t="s">
        <v>4</v>
      </c>
      <c r="C6" s="5" t="s">
        <v>8</v>
      </c>
      <c r="D6" s="2">
        <v>7</v>
      </c>
      <c r="E6" s="2">
        <v>120</v>
      </c>
      <c r="F6" s="15"/>
      <c r="G6" s="15"/>
      <c r="H6" s="6">
        <v>2</v>
      </c>
      <c r="I6">
        <f>COUNTIF($D$4:$D$36,2)</f>
        <v>4</v>
      </c>
    </row>
    <row r="7" spans="1:9" x14ac:dyDescent="0.2">
      <c r="A7" s="2">
        <v>4</v>
      </c>
      <c r="B7" s="2" t="s">
        <v>4</v>
      </c>
      <c r="C7" s="4" t="s">
        <v>12</v>
      </c>
      <c r="D7" s="2">
        <v>15</v>
      </c>
      <c r="E7" s="2">
        <v>500</v>
      </c>
      <c r="F7" s="15"/>
      <c r="G7" s="15"/>
      <c r="H7" s="6">
        <v>3</v>
      </c>
      <c r="I7">
        <f>COUNTIF($D$4:$D$36,3)</f>
        <v>1</v>
      </c>
    </row>
    <row r="8" spans="1:9" x14ac:dyDescent="0.2">
      <c r="A8" s="2">
        <v>5</v>
      </c>
      <c r="B8" s="2" t="s">
        <v>3</v>
      </c>
      <c r="C8" s="4" t="s">
        <v>10</v>
      </c>
      <c r="D8" s="2">
        <v>9</v>
      </c>
      <c r="E8" s="2">
        <v>260</v>
      </c>
      <c r="F8" s="15"/>
      <c r="G8" s="15"/>
      <c r="H8" s="6">
        <v>4</v>
      </c>
      <c r="I8">
        <f>COUNTIF($D$4:$D$36,4)</f>
        <v>6</v>
      </c>
    </row>
    <row r="9" spans="1:9" x14ac:dyDescent="0.2">
      <c r="A9" s="2">
        <v>6</v>
      </c>
      <c r="B9" s="2" t="s">
        <v>3</v>
      </c>
      <c r="C9" s="4" t="s">
        <v>8</v>
      </c>
      <c r="D9" s="2">
        <v>5</v>
      </c>
      <c r="E9" s="2">
        <v>70</v>
      </c>
      <c r="F9" s="15"/>
      <c r="G9" s="15"/>
      <c r="H9" s="6">
        <v>5</v>
      </c>
      <c r="I9">
        <f>COUNTIF($D$4:$D$36,5)</f>
        <v>4</v>
      </c>
    </row>
    <row r="10" spans="1:9" x14ac:dyDescent="0.2">
      <c r="A10" s="2">
        <v>7</v>
      </c>
      <c r="B10" s="2" t="s">
        <v>3</v>
      </c>
      <c r="C10" s="4" t="s">
        <v>8</v>
      </c>
      <c r="D10" s="2">
        <v>7</v>
      </c>
      <c r="E10" s="2">
        <v>90</v>
      </c>
      <c r="F10" s="15"/>
      <c r="G10" s="15"/>
      <c r="H10" s="6">
        <v>6</v>
      </c>
      <c r="I10">
        <f>COUNTIF($D$4:$D$36,6)</f>
        <v>5</v>
      </c>
    </row>
    <row r="11" spans="1:9" x14ac:dyDescent="0.2">
      <c r="A11" s="2">
        <v>8</v>
      </c>
      <c r="B11" s="2" t="s">
        <v>4</v>
      </c>
      <c r="C11" s="4" t="s">
        <v>7</v>
      </c>
      <c r="D11" s="2">
        <v>5</v>
      </c>
      <c r="E11" s="2">
        <v>250</v>
      </c>
      <c r="F11" s="15"/>
      <c r="G11" s="15"/>
      <c r="H11" s="6">
        <v>7</v>
      </c>
      <c r="I11">
        <f>COUNTIF($D$4:$D$36,7)</f>
        <v>4</v>
      </c>
    </row>
    <row r="12" spans="1:9" x14ac:dyDescent="0.2">
      <c r="A12" s="2">
        <v>9</v>
      </c>
      <c r="B12" s="2" t="s">
        <v>3</v>
      </c>
      <c r="C12" s="4" t="s">
        <v>10</v>
      </c>
      <c r="D12" s="2">
        <v>12</v>
      </c>
      <c r="E12" s="2">
        <v>110</v>
      </c>
      <c r="F12" s="15"/>
      <c r="G12" s="15"/>
      <c r="H12" s="6">
        <v>8</v>
      </c>
      <c r="I12">
        <f>COUNTIF($D$4:$D$36,8)</f>
        <v>2</v>
      </c>
    </row>
    <row r="13" spans="1:9" x14ac:dyDescent="0.2">
      <c r="A13" s="2">
        <v>10</v>
      </c>
      <c r="B13" s="2" t="s">
        <v>3</v>
      </c>
      <c r="C13" s="4" t="s">
        <v>8</v>
      </c>
      <c r="D13" s="2">
        <v>2</v>
      </c>
      <c r="E13" s="2">
        <v>30</v>
      </c>
      <c r="F13" s="15"/>
      <c r="G13" s="15"/>
      <c r="H13" s="6">
        <v>9</v>
      </c>
      <c r="I13">
        <f>COUNTIF($D$4:$D$36,9)</f>
        <v>2</v>
      </c>
    </row>
    <row r="14" spans="1:9" x14ac:dyDescent="0.2">
      <c r="A14" s="2">
        <v>11</v>
      </c>
      <c r="B14" s="2" t="s">
        <v>3</v>
      </c>
      <c r="C14" s="4" t="s">
        <v>10</v>
      </c>
      <c r="D14" s="2">
        <v>6</v>
      </c>
      <c r="E14" s="2">
        <v>80</v>
      </c>
      <c r="H14" s="6">
        <v>10</v>
      </c>
      <c r="I14">
        <f>COUNTIF($D$4:$D$36,10)</f>
        <v>2</v>
      </c>
    </row>
    <row r="15" spans="1:9" x14ac:dyDescent="0.2">
      <c r="A15" s="2">
        <v>12</v>
      </c>
      <c r="B15" s="2" t="s">
        <v>3</v>
      </c>
      <c r="C15" s="4" t="s">
        <v>8</v>
      </c>
      <c r="D15" s="2">
        <v>2</v>
      </c>
      <c r="E15" s="2">
        <v>30</v>
      </c>
      <c r="H15" s="6">
        <v>11</v>
      </c>
      <c r="I15">
        <f>COUNTIF($D$4:$D$36,11)</f>
        <v>0</v>
      </c>
    </row>
    <row r="16" spans="1:9" x14ac:dyDescent="0.2">
      <c r="A16" s="2">
        <v>13</v>
      </c>
      <c r="B16" s="2" t="s">
        <v>4</v>
      </c>
      <c r="C16" s="4" t="s">
        <v>8</v>
      </c>
      <c r="D16" s="2">
        <v>3</v>
      </c>
      <c r="E16" s="2">
        <v>200</v>
      </c>
      <c r="H16" s="6">
        <v>12</v>
      </c>
      <c r="I16">
        <f>COUNTIF($D$4:$D$36,12)</f>
        <v>2</v>
      </c>
    </row>
    <row r="17" spans="1:9" x14ac:dyDescent="0.2">
      <c r="A17" s="2">
        <v>14</v>
      </c>
      <c r="B17" s="2" t="s">
        <v>3</v>
      </c>
      <c r="C17" s="4" t="s">
        <v>7</v>
      </c>
      <c r="D17" s="2">
        <v>6</v>
      </c>
      <c r="E17" s="2">
        <v>240</v>
      </c>
      <c r="H17" s="6">
        <v>13</v>
      </c>
      <c r="I17">
        <f>COUNTIF($D$4:$D$36,13)</f>
        <v>0</v>
      </c>
    </row>
    <row r="18" spans="1:9" x14ac:dyDescent="0.2">
      <c r="A18" s="2">
        <v>15</v>
      </c>
      <c r="B18" s="2" t="s">
        <v>4</v>
      </c>
      <c r="C18" s="4" t="s">
        <v>7</v>
      </c>
      <c r="D18" s="2">
        <v>6</v>
      </c>
      <c r="E18" s="2">
        <v>150</v>
      </c>
      <c r="H18" s="6">
        <v>14</v>
      </c>
      <c r="I18">
        <f>COUNTIF($D$4:$D$36,14)</f>
        <v>0</v>
      </c>
    </row>
    <row r="19" spans="1:9" x14ac:dyDescent="0.2">
      <c r="A19" s="2">
        <v>16</v>
      </c>
      <c r="B19" s="2" t="s">
        <v>4</v>
      </c>
      <c r="C19" s="4" t="s">
        <v>8</v>
      </c>
      <c r="D19" s="2">
        <v>4</v>
      </c>
      <c r="E19" s="2">
        <v>90</v>
      </c>
      <c r="H19" s="6">
        <v>15</v>
      </c>
      <c r="I19">
        <f>COUNTIF($D$4:$D$36,15)</f>
        <v>1</v>
      </c>
    </row>
    <row r="20" spans="1:9" x14ac:dyDescent="0.2">
      <c r="A20" s="2">
        <v>17</v>
      </c>
      <c r="B20" s="2" t="s">
        <v>3</v>
      </c>
      <c r="C20" s="4" t="s">
        <v>7</v>
      </c>
      <c r="D20" s="2">
        <v>8</v>
      </c>
      <c r="E20" s="2">
        <v>340</v>
      </c>
    </row>
    <row r="21" spans="1:9" x14ac:dyDescent="0.2">
      <c r="A21" s="2">
        <v>18</v>
      </c>
      <c r="B21" s="2" t="s">
        <v>4</v>
      </c>
      <c r="C21" s="4" t="s">
        <v>11</v>
      </c>
      <c r="D21" s="2">
        <v>10</v>
      </c>
      <c r="E21" s="2">
        <v>450</v>
      </c>
    </row>
    <row r="22" spans="1:9" x14ac:dyDescent="0.2">
      <c r="A22" s="2">
        <v>19</v>
      </c>
      <c r="B22" s="2" t="s">
        <v>3</v>
      </c>
      <c r="C22" s="4" t="s">
        <v>8</v>
      </c>
      <c r="D22" s="2">
        <v>4</v>
      </c>
      <c r="E22" s="2">
        <v>50</v>
      </c>
    </row>
    <row r="23" spans="1:9" x14ac:dyDescent="0.2">
      <c r="A23" s="2">
        <v>20</v>
      </c>
      <c r="B23" s="2" t="s">
        <v>4</v>
      </c>
      <c r="C23" s="4" t="s">
        <v>7</v>
      </c>
      <c r="D23" s="2">
        <v>4</v>
      </c>
      <c r="E23" s="2">
        <v>120</v>
      </c>
    </row>
    <row r="24" spans="1:9" x14ac:dyDescent="0.2">
      <c r="A24" s="2">
        <v>21</v>
      </c>
      <c r="B24" s="2" t="s">
        <v>4</v>
      </c>
      <c r="C24" s="4" t="s">
        <v>7</v>
      </c>
      <c r="D24" s="2">
        <v>6</v>
      </c>
      <c r="E24" s="2">
        <v>180</v>
      </c>
    </row>
    <row r="25" spans="1:9" x14ac:dyDescent="0.2">
      <c r="A25" s="2">
        <v>22</v>
      </c>
      <c r="B25" s="2" t="s">
        <v>3</v>
      </c>
      <c r="C25" s="4" t="s">
        <v>12</v>
      </c>
      <c r="D25" s="2">
        <v>4</v>
      </c>
      <c r="E25" s="2">
        <v>280</v>
      </c>
    </row>
    <row r="26" spans="1:9" x14ac:dyDescent="0.2">
      <c r="A26" s="2">
        <v>23</v>
      </c>
      <c r="B26" s="2" t="s">
        <v>3</v>
      </c>
      <c r="C26" s="4" t="s">
        <v>7</v>
      </c>
      <c r="D26" s="2">
        <v>5</v>
      </c>
      <c r="E26" s="2">
        <v>60</v>
      </c>
    </row>
    <row r="27" spans="1:9" x14ac:dyDescent="0.2">
      <c r="A27" s="2">
        <v>24</v>
      </c>
      <c r="B27" s="2" t="s">
        <v>3</v>
      </c>
      <c r="C27" s="4" t="s">
        <v>7</v>
      </c>
      <c r="D27" s="2">
        <v>9</v>
      </c>
      <c r="E27" s="2">
        <v>100</v>
      </c>
    </row>
    <row r="28" spans="1:9" x14ac:dyDescent="0.2">
      <c r="A28" s="2">
        <v>25</v>
      </c>
      <c r="B28" s="2" t="s">
        <v>3</v>
      </c>
      <c r="C28" s="4" t="s">
        <v>11</v>
      </c>
      <c r="D28" s="2">
        <v>12</v>
      </c>
      <c r="E28" s="2">
        <v>380</v>
      </c>
    </row>
    <row r="29" spans="1:9" x14ac:dyDescent="0.2">
      <c r="A29" s="2">
        <v>26</v>
      </c>
      <c r="B29" s="2" t="s">
        <v>4</v>
      </c>
      <c r="C29" s="4" t="s">
        <v>10</v>
      </c>
      <c r="D29" s="2">
        <v>8</v>
      </c>
      <c r="E29" s="2">
        <v>430</v>
      </c>
    </row>
    <row r="30" spans="1:9" x14ac:dyDescent="0.2">
      <c r="A30" s="2">
        <v>27</v>
      </c>
      <c r="B30" s="2" t="s">
        <v>3</v>
      </c>
      <c r="C30" s="4" t="s">
        <v>7</v>
      </c>
      <c r="D30" s="2">
        <v>2</v>
      </c>
      <c r="E30" s="2">
        <v>80</v>
      </c>
    </row>
    <row r="31" spans="1:9" x14ac:dyDescent="0.2">
      <c r="A31" s="2">
        <v>28</v>
      </c>
      <c r="B31" s="2" t="s">
        <v>3</v>
      </c>
      <c r="C31" s="4" t="s">
        <v>7</v>
      </c>
      <c r="D31" s="2">
        <v>7</v>
      </c>
      <c r="E31" s="2">
        <v>170</v>
      </c>
    </row>
    <row r="32" spans="1:9" x14ac:dyDescent="0.2">
      <c r="A32" s="2">
        <v>29</v>
      </c>
      <c r="B32" s="2" t="s">
        <v>4</v>
      </c>
      <c r="C32" s="4" t="s">
        <v>12</v>
      </c>
      <c r="D32" s="2">
        <v>6</v>
      </c>
      <c r="E32" s="2">
        <v>90</v>
      </c>
    </row>
    <row r="33" spans="1:5" x14ac:dyDescent="0.2">
      <c r="A33" s="2">
        <v>30</v>
      </c>
      <c r="B33" s="2" t="s">
        <v>4</v>
      </c>
      <c r="C33" s="4" t="s">
        <v>7</v>
      </c>
      <c r="D33" s="2">
        <v>4</v>
      </c>
      <c r="E33" s="2">
        <v>50</v>
      </c>
    </row>
    <row r="34" spans="1:5" x14ac:dyDescent="0.2">
      <c r="A34" s="2">
        <v>31</v>
      </c>
      <c r="B34" s="2" t="s">
        <v>3</v>
      </c>
      <c r="C34" s="4" t="s">
        <v>8</v>
      </c>
      <c r="D34" s="2">
        <v>2</v>
      </c>
      <c r="E34" s="2">
        <v>50</v>
      </c>
    </row>
    <row r="35" spans="1:5" x14ac:dyDescent="0.2">
      <c r="A35" s="2">
        <v>32</v>
      </c>
      <c r="B35" s="2" t="s">
        <v>4</v>
      </c>
      <c r="C35" s="4" t="s">
        <v>7</v>
      </c>
      <c r="D35" s="2">
        <v>5</v>
      </c>
      <c r="E35" s="2">
        <v>70</v>
      </c>
    </row>
    <row r="36" spans="1:5" x14ac:dyDescent="0.2">
      <c r="A36" s="2">
        <v>33</v>
      </c>
      <c r="B36" s="2" t="s">
        <v>3</v>
      </c>
      <c r="C36" s="4" t="s">
        <v>11</v>
      </c>
      <c r="D36" s="2">
        <v>7</v>
      </c>
      <c r="E36" s="2">
        <v>170</v>
      </c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workbookViewId="0">
      <selection activeCell="H11" sqref="H11"/>
    </sheetView>
  </sheetViews>
  <sheetFormatPr defaultRowHeight="12.75" x14ac:dyDescent="0.2"/>
  <sheetData>
    <row r="2" spans="1:8" ht="15.75" x14ac:dyDescent="0.25">
      <c r="B2" s="26" t="s">
        <v>27</v>
      </c>
      <c r="C2" s="26"/>
      <c r="D2" s="26"/>
      <c r="E2" s="26"/>
      <c r="F2" s="26"/>
      <c r="G2" s="26"/>
    </row>
    <row r="3" spans="1:8" ht="21.75" customHeight="1" x14ac:dyDescent="0.2">
      <c r="A3" s="19" t="s">
        <v>1</v>
      </c>
      <c r="B3" s="20" t="s">
        <v>8</v>
      </c>
      <c r="C3" s="20" t="s">
        <v>7</v>
      </c>
      <c r="D3" s="20" t="s">
        <v>10</v>
      </c>
      <c r="E3" s="20" t="s">
        <v>11</v>
      </c>
      <c r="F3" s="20" t="s">
        <v>12</v>
      </c>
      <c r="G3" s="20" t="s">
        <v>26</v>
      </c>
      <c r="H3" s="18"/>
    </row>
    <row r="4" spans="1:8" ht="21.75" customHeight="1" x14ac:dyDescent="0.2">
      <c r="A4" s="1" t="s">
        <v>24</v>
      </c>
      <c r="B4">
        <f>COUNTIFS(Facebook!$C$4:$C$36,"1-5",Facebook!$B$4:$B$36,"female")</f>
        <v>6</v>
      </c>
      <c r="C4">
        <f>COUNTIFS(Facebook!$C$4:$C$36,"6-10",Facebook!$B$4:$B$36,"female")</f>
        <v>7</v>
      </c>
      <c r="D4">
        <f>COUNTIFS(Facebook!$C$4:$C$36,"11-15",Facebook!$B$4:$B$36,"female")</f>
        <v>4</v>
      </c>
      <c r="E4">
        <f>COUNTIFS(Facebook!$C$4:$C$36,"16-20",Facebook!$B$4:$B$36,"female")</f>
        <v>2</v>
      </c>
      <c r="F4">
        <f>COUNTIFS(Facebook!$C$4:$C$36,"21-25",Facebook!$B$4:$B$36,"female")</f>
        <v>1</v>
      </c>
      <c r="G4" s="1">
        <f>SUM(B4:F4)</f>
        <v>20</v>
      </c>
    </row>
    <row r="5" spans="1:8" ht="21.75" customHeight="1" x14ac:dyDescent="0.2">
      <c r="A5" s="19" t="s">
        <v>25</v>
      </c>
      <c r="B5" s="21">
        <f>COUNTIFS(Facebook!C4:C36,"1-5",Facebook!B4:B36,"male")</f>
        <v>3</v>
      </c>
      <c r="C5" s="21">
        <f>COUNTIFS(Facebook!$C$4:$C$36,"6-10",Facebook!$B$4:$B$36,"male")</f>
        <v>6</v>
      </c>
      <c r="D5" s="21">
        <f>COUNTIFS(Facebook!$C$4:$C$36,"11-15",Facebook!$B$4:$B$36,"male")</f>
        <v>1</v>
      </c>
      <c r="E5" s="21">
        <f>COUNTIFS(Facebook!$C$4:$C$36,"16-20",Facebook!$B$4:$B$36,"male")</f>
        <v>1</v>
      </c>
      <c r="F5" s="21">
        <f>COUNTIFS(Facebook!$C$4:$C$36,"21-25",Facebook!$B$4:$B$36,"male")</f>
        <v>2</v>
      </c>
      <c r="G5" s="19">
        <f>SUM(B5:F5)</f>
        <v>13</v>
      </c>
    </row>
    <row r="6" spans="1:8" ht="21.75" customHeight="1" thickBot="1" x14ac:dyDescent="0.25">
      <c r="A6" s="22" t="s">
        <v>26</v>
      </c>
      <c r="B6" s="22">
        <f t="shared" ref="B6:F6" si="0">SUM(B4:B5)</f>
        <v>9</v>
      </c>
      <c r="C6" s="22">
        <f t="shared" si="0"/>
        <v>13</v>
      </c>
      <c r="D6" s="22">
        <f t="shared" si="0"/>
        <v>5</v>
      </c>
      <c r="E6" s="22">
        <f t="shared" si="0"/>
        <v>3</v>
      </c>
      <c r="F6" s="22">
        <f t="shared" si="0"/>
        <v>3</v>
      </c>
      <c r="G6" s="22">
        <f>SUM(G4:G5)</f>
        <v>33</v>
      </c>
    </row>
    <row r="9" spans="1:8" ht="15.75" x14ac:dyDescent="0.25">
      <c r="B9" s="27" t="s">
        <v>28</v>
      </c>
      <c r="C9" s="27"/>
      <c r="D9" s="27"/>
      <c r="E9" s="27"/>
      <c r="F9" s="27"/>
      <c r="G9" s="27"/>
    </row>
    <row r="10" spans="1:8" ht="26.25" customHeight="1" x14ac:dyDescent="0.2">
      <c r="A10" s="1" t="s">
        <v>1</v>
      </c>
      <c r="B10" s="20" t="s">
        <v>8</v>
      </c>
      <c r="C10" s="20" t="s">
        <v>7</v>
      </c>
      <c r="D10" s="20" t="s">
        <v>10</v>
      </c>
      <c r="E10" s="20" t="s">
        <v>11</v>
      </c>
      <c r="F10" s="20" t="s">
        <v>12</v>
      </c>
      <c r="G10" s="20" t="s">
        <v>26</v>
      </c>
    </row>
    <row r="11" spans="1:8" ht="26.25" customHeight="1" x14ac:dyDescent="0.2">
      <c r="A11" s="1" t="s">
        <v>24</v>
      </c>
      <c r="B11">
        <f>B4/$G$4</f>
        <v>0.3</v>
      </c>
      <c r="C11">
        <f t="shared" ref="C11:F11" si="1">C4/$G$4</f>
        <v>0.35</v>
      </c>
      <c r="D11">
        <f t="shared" si="1"/>
        <v>0.2</v>
      </c>
      <c r="E11">
        <f t="shared" si="1"/>
        <v>0.1</v>
      </c>
      <c r="F11">
        <f t="shared" si="1"/>
        <v>0.05</v>
      </c>
      <c r="G11">
        <f>SUM(B11:F11)</f>
        <v>0.99999999999999989</v>
      </c>
    </row>
    <row r="12" spans="1:8" ht="26.25" customHeight="1" thickBot="1" x14ac:dyDescent="0.25">
      <c r="A12" s="25" t="s">
        <v>25</v>
      </c>
      <c r="B12" s="23">
        <f>B5/$G$5</f>
        <v>0.23076923076923078</v>
      </c>
      <c r="C12" s="23">
        <f t="shared" ref="C12:F12" si="2">C5/$G$5</f>
        <v>0.46153846153846156</v>
      </c>
      <c r="D12" s="23">
        <f t="shared" si="2"/>
        <v>7.6923076923076927E-2</v>
      </c>
      <c r="E12" s="23">
        <f t="shared" si="2"/>
        <v>7.6923076923076927E-2</v>
      </c>
      <c r="F12" s="23">
        <f t="shared" si="2"/>
        <v>0.15384615384615385</v>
      </c>
      <c r="G12" s="24">
        <f>SUM(B12:F12)</f>
        <v>0.99999999999999989</v>
      </c>
    </row>
  </sheetData>
  <mergeCells count="2">
    <mergeCell ref="B2:G2"/>
    <mergeCell ref="B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4" zoomScale="90" zoomScaleNormal="90" workbookViewId="0">
      <selection activeCell="J9" sqref="J9"/>
    </sheetView>
  </sheetViews>
  <sheetFormatPr defaultRowHeight="12.75" x14ac:dyDescent="0.2"/>
  <cols>
    <col min="9" max="9" width="14" bestFit="1" customWidth="1"/>
  </cols>
  <sheetData>
    <row r="1" spans="1:10" x14ac:dyDescent="0.2">
      <c r="A1" s="1" t="s">
        <v>0</v>
      </c>
      <c r="B1" s="1" t="s">
        <v>1</v>
      </c>
      <c r="C1" s="1" t="s">
        <v>9</v>
      </c>
      <c r="D1" s="1" t="s">
        <v>5</v>
      </c>
      <c r="E1" s="1" t="s">
        <v>6</v>
      </c>
      <c r="F1" s="1" t="s">
        <v>19</v>
      </c>
    </row>
    <row r="2" spans="1:10" x14ac:dyDescent="0.2">
      <c r="A2" s="2">
        <v>10</v>
      </c>
      <c r="B2" s="2" t="s">
        <v>3</v>
      </c>
      <c r="C2" s="4" t="s">
        <v>8</v>
      </c>
      <c r="D2" s="2">
        <v>2</v>
      </c>
      <c r="E2" s="2">
        <v>30</v>
      </c>
      <c r="F2" s="2">
        <v>1</v>
      </c>
    </row>
    <row r="3" spans="1:10" x14ac:dyDescent="0.2">
      <c r="A3" s="2">
        <v>12</v>
      </c>
      <c r="B3" s="2" t="s">
        <v>3</v>
      </c>
      <c r="C3" s="4" t="s">
        <v>8</v>
      </c>
      <c r="D3" s="2">
        <v>2</v>
      </c>
      <c r="E3" s="2">
        <v>30</v>
      </c>
      <c r="F3" s="2">
        <v>2</v>
      </c>
    </row>
    <row r="4" spans="1:10" x14ac:dyDescent="0.2">
      <c r="A4" s="2">
        <v>19</v>
      </c>
      <c r="B4" s="2" t="s">
        <v>3</v>
      </c>
      <c r="C4" s="4" t="s">
        <v>8</v>
      </c>
      <c r="D4" s="2">
        <v>4</v>
      </c>
      <c r="E4" s="2">
        <v>50</v>
      </c>
      <c r="F4" s="2">
        <v>3</v>
      </c>
    </row>
    <row r="5" spans="1:10" x14ac:dyDescent="0.2">
      <c r="A5" s="2">
        <v>30</v>
      </c>
      <c r="B5" s="2" t="s">
        <v>4</v>
      </c>
      <c r="C5" s="4" t="s">
        <v>7</v>
      </c>
      <c r="D5" s="2">
        <v>4</v>
      </c>
      <c r="E5" s="2">
        <v>50</v>
      </c>
      <c r="F5" s="2">
        <v>4</v>
      </c>
    </row>
    <row r="6" spans="1:10" x14ac:dyDescent="0.2">
      <c r="A6" s="2">
        <v>31</v>
      </c>
      <c r="B6" s="2" t="s">
        <v>3</v>
      </c>
      <c r="C6" s="4" t="s">
        <v>8</v>
      </c>
      <c r="D6" s="2">
        <v>2</v>
      </c>
      <c r="E6" s="2">
        <v>50</v>
      </c>
      <c r="F6" s="2">
        <v>5</v>
      </c>
      <c r="I6" s="17" t="s">
        <v>20</v>
      </c>
      <c r="J6">
        <f>_xlfn.PERCENTILE.INC(E2:E34,0.9)</f>
        <v>396</v>
      </c>
    </row>
    <row r="7" spans="1:10" x14ac:dyDescent="0.2">
      <c r="A7" s="2">
        <v>23</v>
      </c>
      <c r="B7" s="2" t="s">
        <v>3</v>
      </c>
      <c r="C7" s="4" t="s">
        <v>7</v>
      </c>
      <c r="D7" s="2">
        <v>5</v>
      </c>
      <c r="E7" s="2">
        <v>60</v>
      </c>
      <c r="F7" s="2">
        <v>6</v>
      </c>
      <c r="I7" s="17" t="s">
        <v>21</v>
      </c>
      <c r="J7">
        <f>_xlfn.QUARTILE.INC(E2:E34,1)</f>
        <v>80</v>
      </c>
    </row>
    <row r="8" spans="1:10" x14ac:dyDescent="0.2">
      <c r="A8" s="2">
        <v>6</v>
      </c>
      <c r="B8" s="2" t="s">
        <v>3</v>
      </c>
      <c r="C8" s="4" t="s">
        <v>8</v>
      </c>
      <c r="D8" s="2">
        <v>5</v>
      </c>
      <c r="E8" s="2">
        <v>70</v>
      </c>
      <c r="F8" s="2">
        <v>7</v>
      </c>
      <c r="I8" s="17" t="s">
        <v>22</v>
      </c>
      <c r="J8">
        <f>_xlfn.QUARTILE.INC(E2:E34,2)</f>
        <v>120</v>
      </c>
    </row>
    <row r="9" spans="1:10" x14ac:dyDescent="0.2">
      <c r="A9" s="2">
        <v>32</v>
      </c>
      <c r="B9" s="2" t="s">
        <v>4</v>
      </c>
      <c r="C9" s="4" t="s">
        <v>7</v>
      </c>
      <c r="D9" s="2">
        <v>5</v>
      </c>
      <c r="E9" s="2">
        <v>70</v>
      </c>
      <c r="F9" s="2">
        <v>8</v>
      </c>
      <c r="I9" s="17" t="s">
        <v>23</v>
      </c>
      <c r="J9">
        <f>_xlfn.QUARTILE.INC(E2:E34,3)</f>
        <v>250</v>
      </c>
    </row>
    <row r="10" spans="1:10" x14ac:dyDescent="0.2">
      <c r="A10" s="2">
        <v>11</v>
      </c>
      <c r="B10" s="2" t="s">
        <v>3</v>
      </c>
      <c r="C10" s="4" t="s">
        <v>10</v>
      </c>
      <c r="D10" s="2">
        <v>6</v>
      </c>
      <c r="E10" s="2">
        <v>80</v>
      </c>
      <c r="F10" s="2">
        <v>9</v>
      </c>
    </row>
    <row r="11" spans="1:10" x14ac:dyDescent="0.2">
      <c r="A11" s="2">
        <v>27</v>
      </c>
      <c r="B11" s="2" t="s">
        <v>3</v>
      </c>
      <c r="C11" s="4" t="s">
        <v>7</v>
      </c>
      <c r="D11" s="2">
        <v>2</v>
      </c>
      <c r="E11" s="2">
        <v>80</v>
      </c>
      <c r="F11" s="2">
        <v>10</v>
      </c>
    </row>
    <row r="12" spans="1:10" x14ac:dyDescent="0.2">
      <c r="A12" s="2">
        <v>7</v>
      </c>
      <c r="B12" s="2" t="s">
        <v>3</v>
      </c>
      <c r="C12" s="4" t="s">
        <v>8</v>
      </c>
      <c r="D12" s="2">
        <v>7</v>
      </c>
      <c r="E12" s="2">
        <v>90</v>
      </c>
      <c r="F12" s="2">
        <v>11</v>
      </c>
    </row>
    <row r="13" spans="1:10" x14ac:dyDescent="0.2">
      <c r="A13" s="2">
        <v>16</v>
      </c>
      <c r="B13" s="2" t="s">
        <v>4</v>
      </c>
      <c r="C13" s="4" t="s">
        <v>8</v>
      </c>
      <c r="D13" s="2">
        <v>4</v>
      </c>
      <c r="E13" s="2">
        <v>90</v>
      </c>
      <c r="F13" s="2">
        <v>12</v>
      </c>
    </row>
    <row r="14" spans="1:10" x14ac:dyDescent="0.2">
      <c r="A14" s="2">
        <v>29</v>
      </c>
      <c r="B14" s="2" t="s">
        <v>4</v>
      </c>
      <c r="C14" s="4" t="s">
        <v>12</v>
      </c>
      <c r="D14" s="2">
        <v>6</v>
      </c>
      <c r="E14" s="2">
        <v>90</v>
      </c>
      <c r="F14" s="2">
        <v>13</v>
      </c>
    </row>
    <row r="15" spans="1:10" x14ac:dyDescent="0.2">
      <c r="A15" s="2">
        <v>24</v>
      </c>
      <c r="B15" s="2" t="s">
        <v>3</v>
      </c>
      <c r="C15" s="4" t="s">
        <v>7</v>
      </c>
      <c r="D15" s="2">
        <v>9</v>
      </c>
      <c r="E15" s="2">
        <v>100</v>
      </c>
      <c r="F15" s="2">
        <v>14</v>
      </c>
    </row>
    <row r="16" spans="1:10" x14ac:dyDescent="0.2">
      <c r="A16" s="2">
        <v>9</v>
      </c>
      <c r="B16" s="2" t="s">
        <v>3</v>
      </c>
      <c r="C16" s="4" t="s">
        <v>10</v>
      </c>
      <c r="D16" s="2">
        <v>12</v>
      </c>
      <c r="E16" s="2">
        <v>110</v>
      </c>
      <c r="F16" s="2">
        <v>15</v>
      </c>
    </row>
    <row r="17" spans="1:6" x14ac:dyDescent="0.2">
      <c r="A17" s="2">
        <v>3</v>
      </c>
      <c r="B17" s="2" t="s">
        <v>4</v>
      </c>
      <c r="C17" s="5" t="s">
        <v>8</v>
      </c>
      <c r="D17" s="2">
        <v>7</v>
      </c>
      <c r="E17" s="2">
        <v>120</v>
      </c>
      <c r="F17" s="2">
        <v>16</v>
      </c>
    </row>
    <row r="18" spans="1:6" x14ac:dyDescent="0.2">
      <c r="A18" s="2">
        <v>20</v>
      </c>
      <c r="B18" s="2" t="s">
        <v>4</v>
      </c>
      <c r="C18" s="4" t="s">
        <v>7</v>
      </c>
      <c r="D18" s="2">
        <v>4</v>
      </c>
      <c r="E18" s="2">
        <v>120</v>
      </c>
      <c r="F18" s="2">
        <v>17</v>
      </c>
    </row>
    <row r="19" spans="1:6" x14ac:dyDescent="0.2">
      <c r="A19" s="2">
        <v>1</v>
      </c>
      <c r="B19" s="2" t="s">
        <v>3</v>
      </c>
      <c r="C19" s="3" t="s">
        <v>7</v>
      </c>
      <c r="D19" s="2">
        <v>4</v>
      </c>
      <c r="E19" s="2">
        <v>150</v>
      </c>
      <c r="F19" s="2">
        <v>18</v>
      </c>
    </row>
    <row r="20" spans="1:6" x14ac:dyDescent="0.2">
      <c r="A20" s="2">
        <v>15</v>
      </c>
      <c r="B20" s="2" t="s">
        <v>4</v>
      </c>
      <c r="C20" s="4" t="s">
        <v>7</v>
      </c>
      <c r="D20" s="2">
        <v>6</v>
      </c>
      <c r="E20" s="2">
        <v>150</v>
      </c>
      <c r="F20" s="2">
        <v>19</v>
      </c>
    </row>
    <row r="21" spans="1:6" x14ac:dyDescent="0.2">
      <c r="A21" s="2">
        <v>28</v>
      </c>
      <c r="B21" s="2" t="s">
        <v>3</v>
      </c>
      <c r="C21" s="4" t="s">
        <v>7</v>
      </c>
      <c r="D21" s="2">
        <v>7</v>
      </c>
      <c r="E21" s="2">
        <v>170</v>
      </c>
      <c r="F21" s="2">
        <v>20</v>
      </c>
    </row>
    <row r="22" spans="1:6" x14ac:dyDescent="0.2">
      <c r="A22" s="2">
        <v>33</v>
      </c>
      <c r="B22" s="2" t="s">
        <v>3</v>
      </c>
      <c r="C22" s="4" t="s">
        <v>11</v>
      </c>
      <c r="D22" s="2">
        <v>7</v>
      </c>
      <c r="E22" s="2">
        <v>170</v>
      </c>
      <c r="F22" s="2">
        <v>21</v>
      </c>
    </row>
    <row r="23" spans="1:6" x14ac:dyDescent="0.2">
      <c r="A23" s="2">
        <v>21</v>
      </c>
      <c r="B23" s="2" t="s">
        <v>4</v>
      </c>
      <c r="C23" s="4" t="s">
        <v>7</v>
      </c>
      <c r="D23" s="2">
        <v>6</v>
      </c>
      <c r="E23" s="2">
        <v>180</v>
      </c>
      <c r="F23" s="2">
        <v>22</v>
      </c>
    </row>
    <row r="24" spans="1:6" x14ac:dyDescent="0.2">
      <c r="A24" s="2">
        <v>13</v>
      </c>
      <c r="B24" s="2" t="s">
        <v>4</v>
      </c>
      <c r="C24" s="4" t="s">
        <v>8</v>
      </c>
      <c r="D24" s="2">
        <v>3</v>
      </c>
      <c r="E24" s="2">
        <v>200</v>
      </c>
      <c r="F24" s="2">
        <v>23</v>
      </c>
    </row>
    <row r="25" spans="1:6" x14ac:dyDescent="0.2">
      <c r="A25" s="2">
        <v>14</v>
      </c>
      <c r="B25" s="2" t="s">
        <v>3</v>
      </c>
      <c r="C25" s="4" t="s">
        <v>7</v>
      </c>
      <c r="D25" s="2">
        <v>6</v>
      </c>
      <c r="E25" s="2">
        <v>240</v>
      </c>
      <c r="F25" s="2">
        <v>24</v>
      </c>
    </row>
    <row r="26" spans="1:6" x14ac:dyDescent="0.2">
      <c r="A26" s="2">
        <v>8</v>
      </c>
      <c r="B26" s="2" t="s">
        <v>4</v>
      </c>
      <c r="C26" s="4" t="s">
        <v>7</v>
      </c>
      <c r="D26" s="2">
        <v>5</v>
      </c>
      <c r="E26" s="2">
        <v>250</v>
      </c>
      <c r="F26" s="2">
        <v>25</v>
      </c>
    </row>
    <row r="27" spans="1:6" x14ac:dyDescent="0.2">
      <c r="A27" s="2">
        <v>5</v>
      </c>
      <c r="B27" s="2" t="s">
        <v>3</v>
      </c>
      <c r="C27" s="4" t="s">
        <v>10</v>
      </c>
      <c r="D27" s="2">
        <v>9</v>
      </c>
      <c r="E27" s="2">
        <v>260</v>
      </c>
      <c r="F27" s="2">
        <v>26</v>
      </c>
    </row>
    <row r="28" spans="1:6" x14ac:dyDescent="0.2">
      <c r="A28" s="2">
        <v>22</v>
      </c>
      <c r="B28" s="2" t="s">
        <v>3</v>
      </c>
      <c r="C28" s="4" t="s">
        <v>12</v>
      </c>
      <c r="D28" s="2">
        <v>4</v>
      </c>
      <c r="E28" s="2">
        <v>280</v>
      </c>
      <c r="F28" s="2">
        <v>27</v>
      </c>
    </row>
    <row r="29" spans="1:6" x14ac:dyDescent="0.2">
      <c r="A29" s="2">
        <v>17</v>
      </c>
      <c r="B29" s="2" t="s">
        <v>3</v>
      </c>
      <c r="C29" s="4" t="s">
        <v>7</v>
      </c>
      <c r="D29" s="2">
        <v>8</v>
      </c>
      <c r="E29" s="2">
        <v>340</v>
      </c>
      <c r="F29" s="2">
        <v>28</v>
      </c>
    </row>
    <row r="30" spans="1:6" x14ac:dyDescent="0.2">
      <c r="A30" s="2">
        <v>25</v>
      </c>
      <c r="B30" s="2" t="s">
        <v>3</v>
      </c>
      <c r="C30" s="4" t="s">
        <v>11</v>
      </c>
      <c r="D30" s="2">
        <v>12</v>
      </c>
      <c r="E30" s="2">
        <v>380</v>
      </c>
      <c r="F30" s="2">
        <v>29</v>
      </c>
    </row>
    <row r="31" spans="1:6" x14ac:dyDescent="0.2">
      <c r="A31" s="2">
        <v>2</v>
      </c>
      <c r="B31" s="2" t="s">
        <v>3</v>
      </c>
      <c r="C31" s="4" t="s">
        <v>10</v>
      </c>
      <c r="D31" s="2">
        <v>10</v>
      </c>
      <c r="E31" s="2">
        <v>400</v>
      </c>
      <c r="F31" s="2">
        <v>30</v>
      </c>
    </row>
    <row r="32" spans="1:6" x14ac:dyDescent="0.2">
      <c r="A32" s="2">
        <v>26</v>
      </c>
      <c r="B32" s="2" t="s">
        <v>4</v>
      </c>
      <c r="C32" s="4" t="s">
        <v>10</v>
      </c>
      <c r="D32" s="2">
        <v>8</v>
      </c>
      <c r="E32" s="2">
        <v>430</v>
      </c>
      <c r="F32" s="2">
        <v>31</v>
      </c>
    </row>
    <row r="33" spans="1:6" x14ac:dyDescent="0.2">
      <c r="A33" s="2">
        <v>18</v>
      </c>
      <c r="B33" s="2" t="s">
        <v>4</v>
      </c>
      <c r="C33" s="4" t="s">
        <v>11</v>
      </c>
      <c r="D33" s="2">
        <v>10</v>
      </c>
      <c r="E33" s="2">
        <v>450</v>
      </c>
      <c r="F33" s="2">
        <v>32</v>
      </c>
    </row>
    <row r="34" spans="1:6" x14ac:dyDescent="0.2">
      <c r="A34" s="2">
        <v>4</v>
      </c>
      <c r="B34" s="2" t="s">
        <v>4</v>
      </c>
      <c r="C34" s="4" t="s">
        <v>12</v>
      </c>
      <c r="D34" s="2">
        <v>15</v>
      </c>
      <c r="E34" s="2">
        <v>500</v>
      </c>
      <c r="F34" s="2">
        <v>33</v>
      </c>
    </row>
  </sheetData>
  <sortState ref="A2:E34">
    <sortCondition ref="E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Friends Histogram</vt:lpstr>
      <vt:lpstr>Facebook</vt:lpstr>
      <vt:lpstr>crosstab</vt:lpstr>
      <vt:lpstr>Ranking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Brenda Mullally</cp:lastModifiedBy>
  <dcterms:created xsi:type="dcterms:W3CDTF">2006-11-29T22:23:19Z</dcterms:created>
  <dcterms:modified xsi:type="dcterms:W3CDTF">2017-02-01T12:12:04Z</dcterms:modified>
</cp:coreProperties>
</file>