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  <definedName name="_xlnm.Print_Titles" localSheetId="0">data!$1:$1</definedName>
  </definedNames>
  <calcPr calcId="145621" calcMode="manual" fullCalcOnLoad="1"/>
</workbook>
</file>

<file path=xl/calcChain.xml><?xml version="1.0" encoding="utf-8"?>
<calcChain xmlns="http://schemas.openxmlformats.org/spreadsheetml/2006/main">
  <c r="G12" i="3" l="1"/>
  <c r="H12" i="3"/>
  <c r="I12" i="3"/>
  <c r="F12" i="3"/>
  <c r="J12" i="3"/>
  <c r="G13" i="3"/>
  <c r="H13" i="3"/>
  <c r="F13" i="3"/>
  <c r="I13" i="3"/>
  <c r="J13" i="3"/>
  <c r="G14" i="3"/>
  <c r="H14" i="3"/>
  <c r="I14" i="3"/>
  <c r="J14" i="3"/>
  <c r="F14" i="3"/>
  <c r="G15" i="3"/>
  <c r="H15" i="3"/>
  <c r="I15" i="3"/>
  <c r="J15" i="3"/>
  <c r="F15" i="3"/>
  <c r="G16" i="3"/>
  <c r="H16" i="3"/>
  <c r="F16" i="3"/>
  <c r="I16" i="3"/>
  <c r="J16" i="3"/>
  <c r="G17" i="3"/>
  <c r="H17" i="3"/>
  <c r="F17" i="3"/>
  <c r="I17" i="3"/>
  <c r="J17" i="3"/>
  <c r="G18" i="3"/>
  <c r="H18" i="3"/>
  <c r="I18" i="3"/>
  <c r="J18" i="3"/>
  <c r="F18" i="3"/>
  <c r="G19" i="3"/>
  <c r="H19" i="3"/>
  <c r="I19" i="3"/>
  <c r="J19" i="3"/>
  <c r="F19" i="3"/>
  <c r="G20" i="3"/>
  <c r="H20" i="3"/>
  <c r="F20" i="3"/>
  <c r="I20" i="3"/>
  <c r="J20" i="3"/>
  <c r="G21" i="3"/>
  <c r="H21" i="3"/>
  <c r="F21" i="3"/>
  <c r="I21" i="3"/>
  <c r="J21" i="3"/>
  <c r="G22" i="3"/>
  <c r="G35" i="3"/>
  <c r="H22" i="3"/>
  <c r="I22" i="3"/>
  <c r="J22" i="3"/>
  <c r="F22" i="3"/>
  <c r="G23" i="3"/>
  <c r="H23" i="3"/>
  <c r="I23" i="3"/>
  <c r="J23" i="3"/>
  <c r="F23" i="3"/>
  <c r="G24" i="3"/>
  <c r="H24" i="3"/>
  <c r="F24" i="3"/>
  <c r="I24" i="3"/>
  <c r="J24" i="3"/>
  <c r="G25" i="3"/>
  <c r="H25" i="3"/>
  <c r="F25" i="3"/>
  <c r="I25" i="3"/>
  <c r="J25" i="3"/>
  <c r="G26" i="3"/>
  <c r="H26" i="3"/>
  <c r="I26" i="3"/>
  <c r="J26" i="3"/>
  <c r="F26" i="3"/>
  <c r="G27" i="3"/>
  <c r="H27" i="3"/>
  <c r="I27" i="3"/>
  <c r="J27" i="3"/>
  <c r="F27" i="3"/>
  <c r="G28" i="3"/>
  <c r="H28" i="3"/>
  <c r="F28" i="3"/>
  <c r="I28" i="3"/>
  <c r="J28" i="3"/>
  <c r="G29" i="3"/>
  <c r="H29" i="3"/>
  <c r="F29" i="3"/>
  <c r="I29" i="3"/>
  <c r="J29" i="3"/>
  <c r="G30" i="3"/>
  <c r="F30" i="3"/>
  <c r="H30" i="3"/>
  <c r="I30" i="3"/>
  <c r="J30" i="3"/>
  <c r="G31" i="3"/>
  <c r="H31" i="3"/>
  <c r="I31" i="3"/>
  <c r="J31" i="3"/>
  <c r="F31" i="3"/>
  <c r="G32" i="3"/>
  <c r="H32" i="3"/>
  <c r="F32" i="3"/>
  <c r="I32" i="3"/>
  <c r="J32" i="3"/>
  <c r="G33" i="3"/>
  <c r="H33" i="3"/>
  <c r="F33" i="3"/>
  <c r="I33" i="3"/>
  <c r="J33" i="3"/>
  <c r="G34" i="3"/>
  <c r="F34" i="3"/>
  <c r="H34" i="3"/>
  <c r="I34" i="3"/>
  <c r="J34" i="3"/>
  <c r="G11" i="3"/>
  <c r="H11" i="3"/>
  <c r="F11" i="3"/>
  <c r="I11" i="3"/>
  <c r="J11" i="3"/>
  <c r="J35" i="3"/>
  <c r="B11" i="3"/>
  <c r="B12" i="3"/>
  <c r="B13" i="3"/>
  <c r="B3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I35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11" i="3"/>
  <c r="D35" i="3"/>
  <c r="B36" i="1"/>
  <c r="A44" i="3"/>
  <c r="A1" i="3"/>
  <c r="H35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<sst xmlns="http://schemas.openxmlformats.org/spreadsheetml/2006/main" count="77" uniqueCount="63">
  <si>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</si>
  <si>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</si>
  <si>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</si>
  <si>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</si>
  <si>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</si>
  <si>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</si>
  <si>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</si>
  <si>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</si>
  <si>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</si>
  <si>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</si>
  <si>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</si>
  <si>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</si>
  <si>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</si>
  <si>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</si>
  <si>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</si>
  <si>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</si>
  <si>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</si>
  <si>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</si>
  <si>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</si>
  <si>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</si>
  <si>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</si>
  <si>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</si>
  <si>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</si>
  <si>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</si>
  <si>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</si>
  <si>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</si>
  <si>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</si>
  <si>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</si>
  <si>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</si>
  <si>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</si>
  <si>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</si>
  <si>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</si>
  <si>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</si>
  <si>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</si>
  <si>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</si>
  <si>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</si>
  <si>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</si>
  <si>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</si>
  <si>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</si>
  <si>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</si>
  <si>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</si>
  <si>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</si>
  <si>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</si>
  <si>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</si>
  <si>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</si>
  <si>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</si>
  <si>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</si>
  <si>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</si>
  <si>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</si>
  <si>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</si>
  <si>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</si>
  <si>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</si>
  <si>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</si>
  <si>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</si>
  <si>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</si>
  <si>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</si>
  <si>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</si>
  <si>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</si>
  <si>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</si>
  <si>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</si>
  <si>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</si>
  <si>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</si>
  <si>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2022-02-22 00:00 to: 2022-02-23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</si>
</sst>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00"/>
    <numFmt numFmtId="176" formatCode="dd\.mm\.yyyy\ h:mm;@"/>
    <numFmt numFmtId="177" formatCode="hh:mm:ss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72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72" fontId="5" fillId="0" borderId="8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72" fontId="5" fillId="0" borderId="6" xfId="0" applyNumberFormat="1" applyFont="1" applyBorder="1" applyAlignment="1">
      <alignment horizontal="right"/>
    </xf>
    <xf numFmtId="172" fontId="5" fillId="0" borderId="1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 vertical="top" wrapText="1"/>
    </xf>
    <xf numFmtId="1" fontId="5" fillId="3" borderId="11" xfId="0" applyNumberFormat="1" applyFont="1" applyFill="1" applyBorder="1" applyAlignment="1">
      <alignment horizontal="right"/>
    </xf>
    <xf numFmtId="1" fontId="5" fillId="3" borderId="12" xfId="0" applyNumberFormat="1" applyFont="1" applyFill="1" applyBorder="1" applyAlignment="1">
      <alignment horizontal="right"/>
    </xf>
    <xf numFmtId="172" fontId="5" fillId="3" borderId="12" xfId="0" applyNumberFormat="1" applyFont="1" applyFill="1" applyBorder="1" applyAlignment="1">
      <alignment horizontal="right"/>
    </xf>
    <xf numFmtId="172" fontId="5" fillId="3" borderId="13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right"/>
    </xf>
    <xf numFmtId="1" fontId="5" fillId="0" borderId="15" xfId="0" applyNumberFormat="1" applyFont="1" applyBorder="1" applyAlignment="1">
      <alignment horizontal="right"/>
    </xf>
    <xf numFmtId="2" fontId="4" fillId="0" borderId="15" xfId="0" applyNumberFormat="1" applyFont="1" applyBorder="1" applyAlignment="1">
      <alignment horizontal="center"/>
    </xf>
    <xf numFmtId="172" fontId="5" fillId="0" borderId="15" xfId="0" applyNumberFormat="1" applyFont="1" applyBorder="1" applyAlignment="1">
      <alignment horizontal="right"/>
    </xf>
    <xf numFmtId="172" fontId="5" fillId="0" borderId="16" xfId="0" applyNumberFormat="1" applyFont="1" applyBorder="1" applyAlignment="1">
      <alignment horizontal="right"/>
    </xf>
    <xf numFmtId="177" fontId="1" fillId="3" borderId="1" xfId="0" applyNumberFormat="1" applyFont="1" applyFill="1" applyBorder="1" applyAlignment="1">
      <alignment horizontal="center"/>
    </xf>
    <xf numFmtId="177" fontId="4" fillId="0" borderId="0" xfId="0" applyNumberFormat="1" applyFont="1"/>
    <xf numFmtId="177" fontId="0" fillId="0" borderId="1" xfId="0" applyNumberFormat="1" applyBorder="1" applyAlignment="1">
      <alignment horizontal="right"/>
    </xf>
    <xf numFmtId="177" fontId="0" fillId="0" borderId="0" xfId="0" applyNumberFormat="1" applyBorder="1"/>
    <xf numFmtId="1" fontId="5" fillId="4" borderId="0" xfId="0" applyNumberFormat="1" applyFont="1" applyFill="1" applyBorder="1" applyAlignment="1">
      <alignment horizontal="right"/>
    </xf>
    <xf numFmtId="172" fontId="5" fillId="3" borderId="2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4" t="s">
        <v>62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8">
        <v>44614</v>
      </c>
      <c r="C11" s="2">
        <v>169632.484375</v>
      </c>
      <c r="D11" s="50">
        <v>44614</v>
      </c>
      <c r="E11" s="2">
        <v>1756.6378173828125</v>
      </c>
      <c r="F11" s="50">
        <v>44614</v>
      </c>
      <c r="G11" s="2">
        <v>0</v>
      </c>
      <c r="H11" s="50">
        <v>44614</v>
      </c>
      <c r="I11" s="2">
        <v>0</v>
      </c>
      <c r="J11" s="50">
        <v>44614</v>
      </c>
      <c r="K11" s="2">
        <v>0</v>
      </c>
      <c r="L11" s="50">
        <v>44614</v>
      </c>
      <c r="M11" s="2">
        <v>375.33218383789062</v>
      </c>
      <c r="N11" s="2"/>
    </row>
    <row r="12" spans="1:14" ht="12" customHeight="1" x14ac:dyDescent="0.2">
      <c r="A12" s="12"/>
      <c r="B12" s="49">
        <v>44614.041666666664</v>
      </c>
      <c r="C12" s="2">
        <v>7033.296875</v>
      </c>
      <c r="D12" s="50">
        <v>44614.041666666664</v>
      </c>
      <c r="E12" s="2">
        <v>72.507186889648438</v>
      </c>
      <c r="F12" s="50">
        <v>44614.041666666664</v>
      </c>
      <c r="G12" s="2">
        <v>0</v>
      </c>
      <c r="H12" s="50">
        <v>44614.041666666664</v>
      </c>
      <c r="I12" s="2">
        <v>0</v>
      </c>
      <c r="J12" s="50">
        <v>44614.041666666664</v>
      </c>
      <c r="K12" s="2">
        <v>0</v>
      </c>
      <c r="L12" s="50">
        <v>44614.041666666664</v>
      </c>
      <c r="M12" s="2">
        <v>15.209210395812988</v>
      </c>
      <c r="N12" s="2"/>
    </row>
    <row r="13" spans="1:14" ht="12" customHeight="1" x14ac:dyDescent="0.2">
      <c r="A13" s="12"/>
      <c r="B13" s="49">
        <v>44614.083333333336</v>
      </c>
      <c r="C13" s="2">
        <v>14103.509765625</v>
      </c>
      <c r="D13" s="50">
        <v>44614.083333333336</v>
      </c>
      <c r="E13" s="2">
        <v>145.78996276855469</v>
      </c>
      <c r="F13" s="50">
        <v>44614.083333333336</v>
      </c>
      <c r="G13" s="2">
        <v>0</v>
      </c>
      <c r="H13" s="50">
        <v>44614.083333333336</v>
      </c>
      <c r="I13" s="2">
        <v>0</v>
      </c>
      <c r="J13" s="50">
        <v>44614.083333333336</v>
      </c>
      <c r="K13" s="2">
        <v>0</v>
      </c>
      <c r="L13" s="50">
        <v>44614.083333333336</v>
      </c>
      <c r="M13" s="2">
        <v>30.822935104370117</v>
      </c>
      <c r="N13" s="2"/>
    </row>
    <row r="14" spans="1:14" ht="12" customHeight="1" x14ac:dyDescent="0.2">
      <c r="A14" s="12"/>
      <c r="B14" s="49">
        <v>44614.125</v>
      </c>
      <c r="C14" s="2">
        <v>21171.5625</v>
      </c>
      <c r="D14" s="50">
        <v>44614.125</v>
      </c>
      <c r="E14" s="2">
        <v>219.46418762207031</v>
      </c>
      <c r="F14" s="50">
        <v>44614.125</v>
      </c>
      <c r="G14" s="2">
        <v>0</v>
      </c>
      <c r="H14" s="50">
        <v>44614.125</v>
      </c>
      <c r="I14" s="2">
        <v>0</v>
      </c>
      <c r="J14" s="50">
        <v>44614.125</v>
      </c>
      <c r="K14" s="2">
        <v>0</v>
      </c>
      <c r="L14" s="50">
        <v>44614.125</v>
      </c>
      <c r="M14" s="2">
        <v>46.439811706542969</v>
      </c>
      <c r="N14" s="2"/>
    </row>
    <row r="15" spans="1:14" ht="12" customHeight="1" x14ac:dyDescent="0.2">
      <c r="A15" s="12"/>
      <c r="B15" s="49">
        <v>44614.166666666664</v>
      </c>
      <c r="C15" s="2">
        <v>28241.580078125</v>
      </c>
      <c r="D15" s="50">
        <v>44614.166666666664</v>
      </c>
      <c r="E15" s="2">
        <v>293.34762573242187</v>
      </c>
      <c r="F15" s="50">
        <v>44614.166666666664</v>
      </c>
      <c r="G15" s="2">
        <v>0</v>
      </c>
      <c r="H15" s="50">
        <v>44614.166666666664</v>
      </c>
      <c r="I15" s="2">
        <v>0</v>
      </c>
      <c r="J15" s="50">
        <v>44614.166666666664</v>
      </c>
      <c r="K15" s="2">
        <v>0</v>
      </c>
      <c r="L15" s="50">
        <v>44614.166666666664</v>
      </c>
      <c r="M15" s="2">
        <v>62.051776885986328</v>
      </c>
      <c r="N15" s="2"/>
    </row>
    <row r="16" spans="1:14" ht="12" customHeight="1" x14ac:dyDescent="0.2">
      <c r="A16" s="12"/>
      <c r="B16" s="49">
        <v>44614.208333333336</v>
      </c>
      <c r="C16" s="2">
        <v>35310.0234375</v>
      </c>
      <c r="D16" s="50">
        <v>44614.208333333336</v>
      </c>
      <c r="E16" s="2">
        <v>367.070556640625</v>
      </c>
      <c r="F16" s="50">
        <v>44614.208333333336</v>
      </c>
      <c r="G16" s="2">
        <v>0</v>
      </c>
      <c r="H16" s="50">
        <v>44614.208333333336</v>
      </c>
      <c r="I16" s="2">
        <v>0</v>
      </c>
      <c r="J16" s="50">
        <v>44614.208333333336</v>
      </c>
      <c r="K16" s="2">
        <v>0</v>
      </c>
      <c r="L16" s="50">
        <v>44614.208333333336</v>
      </c>
      <c r="M16" s="2">
        <v>77.676361083984375</v>
      </c>
      <c r="N16" s="2"/>
    </row>
    <row r="17" spans="1:14" ht="12" customHeight="1" x14ac:dyDescent="0.2">
      <c r="A17" s="12"/>
      <c r="B17" s="49">
        <v>44614.25</v>
      </c>
      <c r="C17" s="2">
        <v>42378.078125</v>
      </c>
      <c r="D17" s="50">
        <v>44614.25</v>
      </c>
      <c r="E17" s="2">
        <v>440.89434814453125</v>
      </c>
      <c r="F17" s="50">
        <v>44614.25</v>
      </c>
      <c r="G17" s="2">
        <v>0</v>
      </c>
      <c r="H17" s="50">
        <v>44614.25</v>
      </c>
      <c r="I17" s="2">
        <v>0</v>
      </c>
      <c r="J17" s="50">
        <v>44614.25</v>
      </c>
      <c r="K17" s="2">
        <v>0</v>
      </c>
      <c r="L17" s="50">
        <v>44614.25</v>
      </c>
      <c r="M17" s="2">
        <v>93.302162170410156</v>
      </c>
      <c r="N17" s="2"/>
    </row>
    <row r="18" spans="1:14" ht="12" customHeight="1" x14ac:dyDescent="0.2">
      <c r="A18" s="12"/>
      <c r="B18" s="49">
        <v>44614.291666666664</v>
      </c>
      <c r="C18" s="2">
        <v>49447.30859375</v>
      </c>
      <c r="D18" s="50">
        <v>44614.291666666664</v>
      </c>
      <c r="E18" s="2">
        <v>514.61090087890625</v>
      </c>
      <c r="F18" s="50">
        <v>44614.291666666664</v>
      </c>
      <c r="G18" s="2">
        <v>0</v>
      </c>
      <c r="H18" s="50">
        <v>44614.291666666664</v>
      </c>
      <c r="I18" s="2">
        <v>0</v>
      </c>
      <c r="J18" s="50">
        <v>44614.291666666664</v>
      </c>
      <c r="K18" s="2">
        <v>0</v>
      </c>
      <c r="L18" s="50">
        <v>44614.291666666664</v>
      </c>
      <c r="M18" s="2">
        <v>108.91532897949219</v>
      </c>
      <c r="N18" s="2"/>
    </row>
    <row r="19" spans="1:14" ht="12" customHeight="1" x14ac:dyDescent="0.2">
      <c r="A19" s="12"/>
      <c r="B19" s="49">
        <v>44614.333333333336</v>
      </c>
      <c r="C19" s="2">
        <v>56517.12890625</v>
      </c>
      <c r="D19" s="50">
        <v>44614.333333333336</v>
      </c>
      <c r="E19" s="2">
        <v>588.394775390625</v>
      </c>
      <c r="F19" s="50">
        <v>44614.333333333336</v>
      </c>
      <c r="G19" s="2">
        <v>0</v>
      </c>
      <c r="H19" s="50">
        <v>44614.333333333336</v>
      </c>
      <c r="I19" s="2">
        <v>0</v>
      </c>
      <c r="J19" s="50">
        <v>44614.333333333336</v>
      </c>
      <c r="K19" s="2">
        <v>0</v>
      </c>
      <c r="L19" s="50">
        <v>44614.333333333336</v>
      </c>
      <c r="M19" s="2">
        <v>124.52926635742187</v>
      </c>
      <c r="N19" s="2"/>
    </row>
    <row r="20" spans="1:14" ht="12" customHeight="1" x14ac:dyDescent="0.2">
      <c r="A20" s="12"/>
      <c r="B20" s="49">
        <v>44614.375</v>
      </c>
      <c r="C20" s="2">
        <v>63586.75390625</v>
      </c>
      <c r="D20" s="50">
        <v>44614.375</v>
      </c>
      <c r="E20" s="2">
        <v>662.17926025390625</v>
      </c>
      <c r="F20" s="50">
        <v>44614.375</v>
      </c>
      <c r="G20" s="2">
        <v>0</v>
      </c>
      <c r="H20" s="50">
        <v>44614.375</v>
      </c>
      <c r="I20" s="2">
        <v>0</v>
      </c>
      <c r="J20" s="50">
        <v>44614.375</v>
      </c>
      <c r="K20" s="2">
        <v>0</v>
      </c>
      <c r="L20" s="50">
        <v>44614.375</v>
      </c>
      <c r="M20" s="2">
        <v>140.15531921386719</v>
      </c>
      <c r="N20" s="2"/>
    </row>
    <row r="21" spans="1:14" ht="12" customHeight="1" x14ac:dyDescent="0.2">
      <c r="A21" s="12"/>
      <c r="B21" s="49">
        <v>44614.416666666664</v>
      </c>
      <c r="C21" s="2">
        <v>70655.203125</v>
      </c>
      <c r="D21" s="50">
        <v>44614.416666666664</v>
      </c>
      <c r="E21" s="2">
        <v>735.7967529296875</v>
      </c>
      <c r="F21" s="50">
        <v>44614.416666666664</v>
      </c>
      <c r="G21" s="2">
        <v>0</v>
      </c>
      <c r="H21" s="50">
        <v>44614.416666666664</v>
      </c>
      <c r="I21" s="2">
        <v>0</v>
      </c>
      <c r="J21" s="50">
        <v>44614.416666666664</v>
      </c>
      <c r="K21" s="2">
        <v>0</v>
      </c>
      <c r="L21" s="50">
        <v>44614.416666666664</v>
      </c>
      <c r="M21" s="2">
        <v>156.20947265625</v>
      </c>
      <c r="N21" s="2"/>
    </row>
    <row r="22" spans="1:14" ht="12" customHeight="1" x14ac:dyDescent="0.2">
      <c r="A22" s="12"/>
      <c r="B22" s="49">
        <v>44614.458333333336</v>
      </c>
      <c r="C22" s="2">
        <v>77724.625</v>
      </c>
      <c r="D22" s="50">
        <v>44614.458333333336</v>
      </c>
      <c r="E22" s="2">
        <v>809.37408447265625</v>
      </c>
      <c r="F22" s="50">
        <v>44614.458333333336</v>
      </c>
      <c r="G22" s="2">
        <v>0</v>
      </c>
      <c r="H22" s="50">
        <v>44614.458333333336</v>
      </c>
      <c r="I22" s="2">
        <v>0</v>
      </c>
      <c r="J22" s="50">
        <v>44614.458333333336</v>
      </c>
      <c r="K22" s="2">
        <v>0</v>
      </c>
      <c r="L22" s="50">
        <v>44614.458333333336</v>
      </c>
      <c r="M22" s="2">
        <v>171.82981872558594</v>
      </c>
      <c r="N22" s="2"/>
    </row>
    <row r="23" spans="1:14" ht="12" customHeight="1" x14ac:dyDescent="0.2">
      <c r="A23" s="12"/>
      <c r="B23" s="49">
        <v>44614.5</v>
      </c>
      <c r="C23" s="2">
        <v>84793.859375</v>
      </c>
      <c r="D23" s="50">
        <v>44614.5</v>
      </c>
      <c r="E23" s="2">
        <v>882.73541259765625</v>
      </c>
      <c r="F23" s="50">
        <v>44614.5</v>
      </c>
      <c r="G23" s="2">
        <v>0</v>
      </c>
      <c r="H23" s="50">
        <v>44614.5</v>
      </c>
      <c r="I23" s="2">
        <v>0</v>
      </c>
      <c r="J23" s="50">
        <v>44614.5</v>
      </c>
      <c r="K23" s="2">
        <v>0</v>
      </c>
      <c r="L23" s="50">
        <v>44614.5</v>
      </c>
      <c r="M23" s="2">
        <v>187.4580078125</v>
      </c>
      <c r="N23" s="2"/>
    </row>
    <row r="24" spans="1:14" ht="12" customHeight="1" x14ac:dyDescent="0.2">
      <c r="A24" s="12"/>
      <c r="B24" s="49">
        <v>44614.541666666664</v>
      </c>
      <c r="C24" s="2">
        <v>91862.890625</v>
      </c>
      <c r="D24" s="50">
        <v>44614.541666666664</v>
      </c>
      <c r="E24" s="2">
        <v>955.83331298828125</v>
      </c>
      <c r="F24" s="50">
        <v>44614.541666666664</v>
      </c>
      <c r="G24" s="2">
        <v>0</v>
      </c>
      <c r="H24" s="50">
        <v>44614.541666666664</v>
      </c>
      <c r="I24" s="2">
        <v>0</v>
      </c>
      <c r="J24" s="50">
        <v>44614.541666666664</v>
      </c>
      <c r="K24" s="2">
        <v>0</v>
      </c>
      <c r="L24" s="50">
        <v>44614.541666666664</v>
      </c>
      <c r="M24" s="2">
        <v>202.65708923339844</v>
      </c>
      <c r="N24" s="2"/>
    </row>
    <row r="25" spans="1:14" ht="12" customHeight="1" x14ac:dyDescent="0.2">
      <c r="A25" s="12"/>
      <c r="B25" s="49">
        <v>44614.583333333336</v>
      </c>
      <c r="C25" s="2">
        <v>98932.125</v>
      </c>
      <c r="D25" s="50">
        <v>44614.583333333336</v>
      </c>
      <c r="E25" s="2">
        <v>1028.5323486328125</v>
      </c>
      <c r="F25" s="50">
        <v>44614.583333333336</v>
      </c>
      <c r="G25" s="2">
        <v>0</v>
      </c>
      <c r="H25" s="50">
        <v>44614.583333333336</v>
      </c>
      <c r="I25" s="2">
        <v>0</v>
      </c>
      <c r="J25" s="50">
        <v>44614.583333333336</v>
      </c>
      <c r="K25" s="2">
        <v>0</v>
      </c>
      <c r="L25" s="50">
        <v>44614.583333333336</v>
      </c>
      <c r="M25" s="2">
        <v>218.26904296875</v>
      </c>
      <c r="N25" s="2"/>
    </row>
    <row r="26" spans="1:14" ht="12" customHeight="1" x14ac:dyDescent="0.2">
      <c r="A26" s="12"/>
      <c r="B26" s="49">
        <v>44614.625</v>
      </c>
      <c r="C26" s="2">
        <v>106001.3515625</v>
      </c>
      <c r="D26" s="50">
        <v>44614.625</v>
      </c>
      <c r="E26" s="2">
        <v>1101.10595703125</v>
      </c>
      <c r="F26" s="50">
        <v>44614.625</v>
      </c>
      <c r="G26" s="2">
        <v>0</v>
      </c>
      <c r="H26" s="50">
        <v>44614.625</v>
      </c>
      <c r="I26" s="2">
        <v>0</v>
      </c>
      <c r="J26" s="50">
        <v>44614.625</v>
      </c>
      <c r="K26" s="2">
        <v>0</v>
      </c>
      <c r="L26" s="50">
        <v>44614.625</v>
      </c>
      <c r="M26" s="2">
        <v>233.87809753417969</v>
      </c>
      <c r="N26" s="2"/>
    </row>
    <row r="27" spans="1:14" ht="12" customHeight="1" x14ac:dyDescent="0.2">
      <c r="A27" s="12"/>
      <c r="B27" s="49">
        <v>44614.666666666664</v>
      </c>
      <c r="C27" s="2">
        <v>113070.78125</v>
      </c>
      <c r="D27" s="50">
        <v>44614.666666666664</v>
      </c>
      <c r="E27" s="2">
        <v>1173.438232421875</v>
      </c>
      <c r="F27" s="50">
        <v>44614.666666666664</v>
      </c>
      <c r="G27" s="2">
        <v>0</v>
      </c>
      <c r="H27" s="50">
        <v>44614.666666666664</v>
      </c>
      <c r="I27" s="2">
        <v>0</v>
      </c>
      <c r="J27" s="50">
        <v>44614.666666666664</v>
      </c>
      <c r="K27" s="2">
        <v>0</v>
      </c>
      <c r="L27" s="50">
        <v>44614.666666666664</v>
      </c>
      <c r="M27" s="2">
        <v>249.07518005371094</v>
      </c>
      <c r="N27" s="2"/>
    </row>
    <row r="28" spans="1:14" ht="12" customHeight="1" x14ac:dyDescent="0.2">
      <c r="A28" s="12"/>
      <c r="B28" s="49">
        <v>44614.708333333336</v>
      </c>
      <c r="C28" s="2">
        <v>120139.8203125</v>
      </c>
      <c r="D28" s="50">
        <v>44614.708333333336</v>
      </c>
      <c r="E28" s="2">
        <v>1245.79052734375</v>
      </c>
      <c r="F28" s="50">
        <v>44614.708333333336</v>
      </c>
      <c r="G28" s="2">
        <v>0</v>
      </c>
      <c r="H28" s="50">
        <v>44614.708333333336</v>
      </c>
      <c r="I28" s="2">
        <v>0</v>
      </c>
      <c r="J28" s="50">
        <v>44614.708333333336</v>
      </c>
      <c r="K28" s="2">
        <v>0</v>
      </c>
      <c r="L28" s="50">
        <v>44614.708333333336</v>
      </c>
      <c r="M28" s="2">
        <v>264.68630981445312</v>
      </c>
      <c r="N28" s="2"/>
    </row>
    <row r="29" spans="1:14" ht="12" customHeight="1" x14ac:dyDescent="0.2">
      <c r="A29" s="12"/>
      <c r="B29" s="49">
        <v>44614.75</v>
      </c>
      <c r="C29" s="2">
        <v>127209.046875</v>
      </c>
      <c r="D29" s="50">
        <v>44614.75</v>
      </c>
      <c r="E29" s="2">
        <v>1318.2882080078125</v>
      </c>
      <c r="F29" s="50">
        <v>44614.75</v>
      </c>
      <c r="G29" s="2">
        <v>0</v>
      </c>
      <c r="H29" s="50">
        <v>44614.75</v>
      </c>
      <c r="I29" s="2">
        <v>0</v>
      </c>
      <c r="J29" s="50">
        <v>44614.75</v>
      </c>
      <c r="K29" s="2">
        <v>0</v>
      </c>
      <c r="L29" s="50">
        <v>44614.75</v>
      </c>
      <c r="M29" s="2">
        <v>279.87750244140625</v>
      </c>
      <c r="N29" s="2"/>
    </row>
    <row r="30" spans="1:14" ht="12" customHeight="1" x14ac:dyDescent="0.2">
      <c r="A30" s="12"/>
      <c r="B30" s="49">
        <v>44614.791666666664</v>
      </c>
      <c r="C30" s="2">
        <v>134277.6875</v>
      </c>
      <c r="D30" s="50">
        <v>44614.791666666664</v>
      </c>
      <c r="E30" s="2">
        <v>1391.056884765625</v>
      </c>
      <c r="F30" s="50">
        <v>44614.791666666664</v>
      </c>
      <c r="G30" s="2">
        <v>0</v>
      </c>
      <c r="H30" s="50">
        <v>44614.791666666664</v>
      </c>
      <c r="I30" s="2">
        <v>0</v>
      </c>
      <c r="J30" s="50">
        <v>44614.791666666664</v>
      </c>
      <c r="K30" s="2">
        <v>0</v>
      </c>
      <c r="L30" s="50">
        <v>44614.791666666664</v>
      </c>
      <c r="M30" s="2">
        <v>295.07034301757812</v>
      </c>
      <c r="N30" s="2"/>
    </row>
    <row r="31" spans="1:14" ht="12" customHeight="1" x14ac:dyDescent="0.2">
      <c r="A31" s="12"/>
      <c r="B31" s="49">
        <v>44614.833333333336</v>
      </c>
      <c r="C31" s="2">
        <v>141347.515625</v>
      </c>
      <c r="D31" s="50">
        <v>44614.833333333336</v>
      </c>
      <c r="E31" s="2">
        <v>1464.052978515625</v>
      </c>
      <c r="F31" s="50">
        <v>44614.833333333336</v>
      </c>
      <c r="G31" s="2">
        <v>0</v>
      </c>
      <c r="H31" s="50">
        <v>44614.833333333336</v>
      </c>
      <c r="I31" s="2">
        <v>0</v>
      </c>
      <c r="J31" s="50">
        <v>44614.833333333336</v>
      </c>
      <c r="K31" s="2">
        <v>0</v>
      </c>
      <c r="L31" s="50">
        <v>44614.833333333336</v>
      </c>
      <c r="M31" s="2">
        <v>310.68905639648437</v>
      </c>
      <c r="N31" s="2"/>
    </row>
    <row r="32" spans="1:14" ht="12" customHeight="1" x14ac:dyDescent="0.2">
      <c r="A32" s="12"/>
      <c r="B32" s="49">
        <v>44614.875</v>
      </c>
      <c r="C32" s="2">
        <v>148414.96875</v>
      </c>
      <c r="D32" s="50">
        <v>44614.875</v>
      </c>
      <c r="E32" s="2">
        <v>1537.5203857421875</v>
      </c>
      <c r="F32" s="50">
        <v>44614.875</v>
      </c>
      <c r="G32" s="2">
        <v>0</v>
      </c>
      <c r="H32" s="50">
        <v>44614.875</v>
      </c>
      <c r="I32" s="2">
        <v>0</v>
      </c>
      <c r="J32" s="50">
        <v>44614.875</v>
      </c>
      <c r="K32" s="2">
        <v>0</v>
      </c>
      <c r="L32" s="50">
        <v>44614.875</v>
      </c>
      <c r="M32" s="2">
        <v>325.8975830078125</v>
      </c>
      <c r="N32" s="2"/>
    </row>
    <row r="33" spans="1:14" ht="12" customHeight="1" x14ac:dyDescent="0.2">
      <c r="A33" s="12"/>
      <c r="B33" s="49">
        <v>44614.916666666664</v>
      </c>
      <c r="C33" s="2">
        <v>155484.40625</v>
      </c>
      <c r="D33" s="50">
        <v>44614.916666666664</v>
      </c>
      <c r="E33" s="2">
        <v>1611.032958984375</v>
      </c>
      <c r="F33" s="50">
        <v>44614.916666666664</v>
      </c>
      <c r="G33" s="2">
        <v>0</v>
      </c>
      <c r="H33" s="50">
        <v>44614.916666666664</v>
      </c>
      <c r="I33" s="2">
        <v>0</v>
      </c>
      <c r="J33" s="50">
        <v>44614.916666666664</v>
      </c>
      <c r="K33" s="2">
        <v>0</v>
      </c>
      <c r="L33" s="50">
        <v>44614.916666666664</v>
      </c>
      <c r="M33" s="2">
        <v>341.52493286132812</v>
      </c>
      <c r="N33" s="2"/>
    </row>
    <row r="34" spans="1:14" x14ac:dyDescent="0.2">
      <c r="A34" s="13"/>
      <c r="B34" s="49">
        <v>44614.958333333336</v>
      </c>
      <c r="C34" s="2">
        <v>162554.21875</v>
      </c>
      <c r="D34" s="50">
        <v>44614.958333333336</v>
      </c>
      <c r="E34" s="2">
        <v>1684.9996337890625</v>
      </c>
      <c r="F34" s="50">
        <v>44614.958333333336</v>
      </c>
      <c r="G34" s="2">
        <v>0</v>
      </c>
      <c r="H34" s="50">
        <v>44614.958333333336</v>
      </c>
      <c r="I34" s="2">
        <v>0</v>
      </c>
      <c r="J34" s="50">
        <v>44614.958333333336</v>
      </c>
      <c r="K34" s="2">
        <v>0</v>
      </c>
      <c r="L34" s="50">
        <v>44614.958333333336</v>
      </c>
      <c r="M34" s="2">
        <v>357.14984130859375</v>
      </c>
      <c r="N34" s="2"/>
    </row>
    <row r="35" spans="1:14" x14ac:dyDescent="0.2">
      <c r="A35" s="13"/>
      <c r="B35" s="49">
        <v>44615</v>
      </c>
      <c r="C35" s="1">
        <v>169622.078125</v>
      </c>
      <c r="D35" s="51">
        <v>44615</v>
      </c>
      <c r="E35" s="1">
        <v>1759.3502197265625</v>
      </c>
      <c r="F35" s="51">
        <v>44615</v>
      </c>
      <c r="G35" s="1">
        <v>0</v>
      </c>
      <c r="H35" s="51">
        <v>44615</v>
      </c>
      <c r="I35" s="1">
        <v>0</v>
      </c>
      <c r="J35" s="51">
        <v>44615</v>
      </c>
      <c r="K35" s="1">
        <v>0</v>
      </c>
      <c r="L35" s="51">
        <v>44615</v>
      </c>
      <c r="M35" s="1">
        <v>372.3349609375</v>
      </c>
    </row>
    <row r="36" spans="1:14" x14ac:dyDescent="0.2">
      <c r="B36" s="21">
        <f>IF(SUM(B12:B35)=0,1,SUM(B12:B35))</f>
        <v>1070748.5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Normal="100" workbookViewId="0">
      <selection activeCell="M25" sqref="M25"/>
    </sheetView>
  </sheetViews>
  <sheetFormatPr defaultRowHeight="12.75" x14ac:dyDescent="0.2"/>
  <cols>
    <col min="1" max="1" width="14.85546875" style="16" customWidth="1"/>
    <col min="2" max="2" width="19.5703125" style="16" customWidth="1"/>
    <col min="3" max="3" width="19.85546875" style="16" customWidth="1"/>
    <col min="4" max="4" width="20.5703125" style="16" customWidth="1"/>
    <col min="5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1:17" ht="18.75" x14ac:dyDescent="0.3">
      <c r="A1" s="22" t="str">
        <f>data!A1</f>
        <v>data period - from: 2022-02-22 00:00 to: 2022-02-23 00:00:00</v>
      </c>
      <c r="B1" s="22"/>
      <c r="C1" s="22"/>
      <c r="D1" s="22"/>
      <c r="E1" s="22"/>
      <c r="F1" s="22"/>
    </row>
    <row r="2" spans="1:17" ht="18.75" x14ac:dyDescent="0.3">
      <c r="A2" s="22"/>
      <c r="B2" s="22"/>
      <c r="C2" s="22"/>
      <c r="D2" s="22"/>
      <c r="E2" s="22"/>
      <c r="F2" s="22"/>
    </row>
    <row r="3" spans="1:17" ht="18.75" x14ac:dyDescent="0.3">
      <c r="A3" s="22" t="s">
        <v>25</v>
      </c>
      <c r="B3" s="22" t="s">
        <v>27</v>
      </c>
      <c r="C3" s="22"/>
      <c r="D3" s="22"/>
      <c r="E3" s="22"/>
      <c r="F3" s="22"/>
    </row>
    <row r="4" spans="1:17" ht="18.75" x14ac:dyDescent="0.3">
      <c r="A4" s="22"/>
      <c r="B4" s="22"/>
      <c r="C4" s="22"/>
      <c r="D4" s="22"/>
      <c r="E4" s="22"/>
      <c r="F4" s="22"/>
    </row>
    <row r="5" spans="1:17" ht="18.75" x14ac:dyDescent="0.3">
      <c r="A5" s="22" t="s">
        <v>34</v>
      </c>
      <c r="B5" s="22"/>
      <c r="C5" s="22"/>
      <c r="D5" s="22"/>
      <c r="E5" s="22"/>
      <c r="F5" s="22"/>
    </row>
    <row r="6" spans="1:17" ht="18.75" x14ac:dyDescent="0.3">
      <c r="A6" s="22"/>
      <c r="B6" s="22"/>
      <c r="C6" s="22"/>
      <c r="D6" s="22"/>
      <c r="E6" s="22"/>
      <c r="F6" s="22"/>
    </row>
    <row r="7" spans="1:17" ht="19.5" thickBot="1" x14ac:dyDescent="0.35">
      <c r="A7" s="22"/>
      <c r="B7" s="22"/>
      <c r="C7" s="22"/>
      <c r="D7" s="22"/>
      <c r="E7" s="22"/>
      <c r="F7" s="22"/>
    </row>
    <row r="8" spans="1:17" s="18" customFormat="1" ht="38.25" thickBot="1" x14ac:dyDescent="0.25">
      <c r="A8" s="23" t="s">
        <v>23</v>
      </c>
      <c r="B8" s="23" t="s">
        <v>35</v>
      </c>
      <c r="C8" s="23" t="s">
        <v>37</v>
      </c>
      <c r="D8" s="23" t="s">
        <v>38</v>
      </c>
      <c r="E8" s="23" t="s">
        <v>40</v>
      </c>
      <c r="F8" s="36" t="s">
        <v>60</v>
      </c>
      <c r="G8" s="23" t="s">
        <v>49</v>
      </c>
      <c r="H8" s="23" t="s">
        <v>53</v>
      </c>
      <c r="I8" s="23" t="s">
        <v>58</v>
      </c>
      <c r="J8" s="23" t="s">
        <v>59</v>
      </c>
      <c r="O8" s="17"/>
      <c r="P8" s="17"/>
      <c r="Q8" s="17"/>
    </row>
    <row r="9" spans="1:17" ht="12.75" customHeight="1" x14ac:dyDescent="0.2">
      <c r="A9" s="56" t="s">
        <v>24</v>
      </c>
      <c r="B9" s="56" t="s">
        <v>36</v>
      </c>
      <c r="C9" s="56" t="s">
        <v>36</v>
      </c>
      <c r="D9" s="56" t="s">
        <v>39</v>
      </c>
      <c r="E9" s="56" t="s">
        <v>39</v>
      </c>
      <c r="F9" s="60" t="s">
        <v>61</v>
      </c>
      <c r="G9" s="56" t="s">
        <v>50</v>
      </c>
      <c r="H9" s="56" t="s">
        <v>50</v>
      </c>
      <c r="I9" s="56" t="s">
        <v>50</v>
      </c>
      <c r="J9" s="56" t="s">
        <v>50</v>
      </c>
      <c r="O9" s="19"/>
      <c r="P9" s="19"/>
      <c r="Q9" s="19"/>
    </row>
    <row r="10" spans="1:17" ht="13.5" customHeight="1" thickBot="1" x14ac:dyDescent="0.25">
      <c r="A10" s="59"/>
      <c r="B10" s="57"/>
      <c r="C10" s="57"/>
      <c r="D10" s="57"/>
      <c r="E10" s="57"/>
      <c r="F10" s="61"/>
      <c r="G10" s="57"/>
      <c r="H10" s="57"/>
      <c r="I10" s="57"/>
      <c r="J10" s="59"/>
      <c r="O10" s="20"/>
      <c r="P10" s="20"/>
      <c r="Q10" s="20"/>
    </row>
    <row r="11" spans="1:17" ht="19.5" thickBot="1" x14ac:dyDescent="0.35">
      <c r="A11" s="26">
        <f>data!B12</f>
        <v>44614.041666666664</v>
      </c>
      <c r="B11" s="27">
        <f>data!C12*1000/3600</f>
        <v>1953.6935763888889</v>
      </c>
      <c r="C11" s="29">
        <v>0</v>
      </c>
      <c r="D11" s="29">
        <f>data!E12*1000</f>
        <v>72507.186889648438</v>
      </c>
      <c r="E11" s="29">
        <v>0</v>
      </c>
      <c r="F11" s="42" t="b">
        <f t="shared" ref="F11:F34" si="0">OR(G11&gt;=5,H11&gt;=5,I11&gt;=5,J11&gt;=5)</f>
        <v>1</v>
      </c>
      <c r="G11" s="34">
        <f>data!G12</f>
        <v>0</v>
      </c>
      <c r="H11" s="34">
        <f>data!I12</f>
        <v>0</v>
      </c>
      <c r="I11" s="34">
        <f>data!K12</f>
        <v>0</v>
      </c>
      <c r="J11" s="32">
        <f>data!M12</f>
        <v>15.209210395812988</v>
      </c>
      <c r="O11" s="20"/>
      <c r="P11" s="20"/>
      <c r="Q11" s="20"/>
    </row>
    <row r="12" spans="1:17" ht="19.5" thickBot="1" x14ac:dyDescent="0.35">
      <c r="A12" s="26">
        <f>data!B13</f>
        <v>44614.083333333336</v>
      </c>
      <c r="B12" s="28">
        <f>IF((data!C13-data!C12)&lt;0,data!C13*1000/3600,(data!C13-data!C12)*1000/3600)</f>
        <v>1963.9480251736111</v>
      </c>
      <c r="C12" s="30">
        <v>0</v>
      </c>
      <c r="D12" s="30">
        <f>IF((data!E13-data!E12)&lt;0,data!E13*1000,(data!E13-data!E12)*1000)</f>
        <v>73282.77587890625</v>
      </c>
      <c r="E12" s="30">
        <v>0</v>
      </c>
      <c r="F12" s="41" t="b">
        <f t="shared" si="0"/>
        <v>1</v>
      </c>
      <c r="G12" s="35">
        <f>IF((data!G13-data!G12)&lt;0,data!G13,(data!G13-data!G12))</f>
        <v>0</v>
      </c>
      <c r="H12" s="35">
        <f>IF((data!I13-data!I12)&lt;0,data!I13,(data!I13-data!I12))</f>
        <v>0</v>
      </c>
      <c r="I12" s="35">
        <f>IF((data!K13-data!K12)&lt;0,data!K13,(data!K13-data!K12))</f>
        <v>0</v>
      </c>
      <c r="J12" s="33">
        <f>IF((data!M13-data!M12)&lt;0,data!M13,(data!M13-data!M12))</f>
        <v>15.613724708557129</v>
      </c>
      <c r="O12" s="20"/>
      <c r="P12" s="20"/>
      <c r="Q12" s="20"/>
    </row>
    <row r="13" spans="1:17" ht="19.5" thickBot="1" x14ac:dyDescent="0.35">
      <c r="A13" s="26">
        <f>data!B14</f>
        <v>44614.125</v>
      </c>
      <c r="B13" s="28">
        <f>IF((data!C14-data!C13)&lt;0,data!C14*1000/3600,(data!C14-data!C13)*1000/3600)</f>
        <v>1963.3479817708333</v>
      </c>
      <c r="C13" s="30">
        <v>0</v>
      </c>
      <c r="D13" s="30">
        <f>IF((data!E14-data!E13)&lt;0,data!E14*1000,(data!E14-data!E13)*1000)</f>
        <v>73674.224853515625</v>
      </c>
      <c r="E13" s="30">
        <v>0</v>
      </c>
      <c r="F13" s="41" t="b">
        <f t="shared" si="0"/>
        <v>1</v>
      </c>
      <c r="G13" s="35">
        <f>IF((data!G14-data!G13)&lt;0,data!G14,(data!G14-data!G13))</f>
        <v>0</v>
      </c>
      <c r="H13" s="35">
        <f>IF((data!I14-data!I13)&lt;0,data!I14,(data!I14-data!I13))</f>
        <v>0</v>
      </c>
      <c r="I13" s="35">
        <f>IF((data!K14-data!K13)&lt;0,data!K14,(data!K14-data!K13))</f>
        <v>0</v>
      </c>
      <c r="J13" s="33">
        <f>IF((data!M14-data!M13)&lt;0,data!M14,(data!M14-data!M13))</f>
        <v>15.616876602172852</v>
      </c>
      <c r="O13" s="20"/>
      <c r="P13" s="20"/>
      <c r="Q13" s="20"/>
    </row>
    <row r="14" spans="1:17" ht="19.5" thickBot="1" x14ac:dyDescent="0.35">
      <c r="A14" s="26">
        <f>data!B15</f>
        <v>44614.166666666664</v>
      </c>
      <c r="B14" s="28">
        <f>IF((data!C15-data!C14)&lt;0,data!C15*1000/3600,(data!C15-data!C14)*1000/3600)</f>
        <v>1963.8937717013889</v>
      </c>
      <c r="C14" s="30">
        <v>0</v>
      </c>
      <c r="D14" s="30">
        <f>IF((data!E15-data!E14)&lt;0,data!E15*1000,(data!E15-data!E14)*1000)</f>
        <v>73883.438110351563</v>
      </c>
      <c r="E14" s="30">
        <v>0</v>
      </c>
      <c r="F14" s="41" t="b">
        <f t="shared" si="0"/>
        <v>1</v>
      </c>
      <c r="G14" s="35">
        <f>IF((data!G15-data!G14)&lt;0,data!G15,(data!G15-data!G14))</f>
        <v>0</v>
      </c>
      <c r="H14" s="35">
        <f>IF((data!I15-data!I14)&lt;0,data!I15,(data!I15-data!I14))</f>
        <v>0</v>
      </c>
      <c r="I14" s="35">
        <f>IF((data!K15-data!K14)&lt;0,data!K15,(data!K15-data!K14))</f>
        <v>0</v>
      </c>
      <c r="J14" s="33">
        <f>IF((data!M15-data!M14)&lt;0,data!M15,(data!M15-data!M14))</f>
        <v>15.611965179443359</v>
      </c>
      <c r="O14" s="20"/>
      <c r="P14" s="20"/>
      <c r="Q14" s="20"/>
    </row>
    <row r="15" spans="1:17" ht="19.5" thickBot="1" x14ac:dyDescent="0.35">
      <c r="A15" s="26">
        <f>data!B16</f>
        <v>44614.208333333336</v>
      </c>
      <c r="B15" s="28">
        <f>IF((data!C16-data!C15)&lt;0,data!C16*1000/3600,(data!C16-data!C15)*1000/3600)</f>
        <v>1963.4564887152778</v>
      </c>
      <c r="C15" s="30">
        <v>0</v>
      </c>
      <c r="D15" s="30">
        <f>IF((data!E16-data!E15)&lt;0,data!E16*1000,(data!E16-data!E15)*1000)</f>
        <v>73722.930908203125</v>
      </c>
      <c r="E15" s="30">
        <v>0</v>
      </c>
      <c r="F15" s="41" t="b">
        <f t="shared" si="0"/>
        <v>1</v>
      </c>
      <c r="G15" s="35">
        <f>IF((data!G16-data!G15)&lt;0,data!G16,(data!G16-data!G15))</f>
        <v>0</v>
      </c>
      <c r="H15" s="35">
        <f>IF((data!I16-data!I15)&lt;0,data!I16,(data!I16-data!I15))</f>
        <v>0</v>
      </c>
      <c r="I15" s="35">
        <f>IF((data!K16-data!K15)&lt;0,data!K16,(data!K16-data!K15))</f>
        <v>0</v>
      </c>
      <c r="J15" s="33">
        <f>IF((data!M16-data!M15)&lt;0,data!M16,(data!M16-data!M15))</f>
        <v>15.624584197998047</v>
      </c>
      <c r="O15" s="20"/>
      <c r="P15" s="20"/>
      <c r="Q15" s="20"/>
    </row>
    <row r="16" spans="1:17" ht="19.5" thickBot="1" x14ac:dyDescent="0.35">
      <c r="A16" s="26">
        <f>data!B17</f>
        <v>44614.25</v>
      </c>
      <c r="B16" s="28">
        <f>IF((data!C17-data!C16)&lt;0,data!C17*1000/3600,(data!C17-data!C16)*1000/3600)</f>
        <v>1963.3485243055557</v>
      </c>
      <c r="C16" s="30">
        <v>0</v>
      </c>
      <c r="D16" s="30">
        <f>IF((data!E17-data!E16)&lt;0,data!E17*1000,(data!E17-data!E16)*1000)</f>
        <v>73823.79150390625</v>
      </c>
      <c r="E16" s="30">
        <v>0</v>
      </c>
      <c r="F16" s="41" t="b">
        <f t="shared" si="0"/>
        <v>1</v>
      </c>
      <c r="G16" s="35">
        <f>IF((data!G17-data!G16)&lt;0,data!G17,(data!G17-data!G16))</f>
        <v>0</v>
      </c>
      <c r="H16" s="35">
        <f>IF((data!I17-data!I16)&lt;0,data!I17,(data!I17-data!I16))</f>
        <v>0</v>
      </c>
      <c r="I16" s="35">
        <f>IF((data!K17-data!K16)&lt;0,data!K17,(data!K17-data!K16))</f>
        <v>0</v>
      </c>
      <c r="J16" s="33">
        <f>IF((data!M17-data!M16)&lt;0,data!M17,(data!M17-data!M16))</f>
        <v>15.625801086425781</v>
      </c>
      <c r="O16" s="20"/>
      <c r="P16" s="20"/>
      <c r="Q16" s="20"/>
    </row>
    <row r="17" spans="1:17" ht="19.5" thickBot="1" x14ac:dyDescent="0.35">
      <c r="A17" s="26">
        <f>data!B18</f>
        <v>44614.291666666664</v>
      </c>
      <c r="B17" s="28">
        <f>IF((data!C18-data!C17)&lt;0,data!C18*1000/3600,(data!C18-data!C17)*1000/3600)</f>
        <v>1963.6751302083333</v>
      </c>
      <c r="C17" s="30">
        <v>0</v>
      </c>
      <c r="D17" s="30">
        <f>IF((data!E18-data!E17)&lt;0,data!E18*1000,(data!E18-data!E17)*1000)</f>
        <v>73716.552734375</v>
      </c>
      <c r="E17" s="30">
        <v>0</v>
      </c>
      <c r="F17" s="41" t="b">
        <f t="shared" si="0"/>
        <v>1</v>
      </c>
      <c r="G17" s="35">
        <f>IF((data!G18-data!G17)&lt;0,data!G18,(data!G18-data!G17))</f>
        <v>0</v>
      </c>
      <c r="H17" s="35">
        <f>IF((data!I18-data!I17)&lt;0,data!I18,(data!I18-data!I17))</f>
        <v>0</v>
      </c>
      <c r="I17" s="35">
        <f>IF((data!K18-data!K17)&lt;0,data!K18,(data!K18-data!K17))</f>
        <v>0</v>
      </c>
      <c r="J17" s="33">
        <f>IF((data!M18-data!M17)&lt;0,data!M18,(data!M18-data!M17))</f>
        <v>15.613166809082031</v>
      </c>
      <c r="O17" s="20"/>
      <c r="P17" s="20"/>
      <c r="Q17" s="20"/>
    </row>
    <row r="18" spans="1:17" ht="19.5" thickBot="1" x14ac:dyDescent="0.35">
      <c r="A18" s="26">
        <f>data!B19</f>
        <v>44614.333333333336</v>
      </c>
      <c r="B18" s="28">
        <f>IF((data!C19-data!C18)&lt;0,data!C19*1000/3600,(data!C19-data!C18)*1000/3600)</f>
        <v>1963.8389756944443</v>
      </c>
      <c r="C18" s="30">
        <v>0</v>
      </c>
      <c r="D18" s="30">
        <f>IF((data!E19-data!E18)&lt;0,data!E19*1000,(data!E19-data!E18)*1000)</f>
        <v>73783.87451171875</v>
      </c>
      <c r="E18" s="30">
        <v>0</v>
      </c>
      <c r="F18" s="41" t="b">
        <f t="shared" si="0"/>
        <v>1</v>
      </c>
      <c r="G18" s="35">
        <f>IF((data!G19-data!G18)&lt;0,data!G19,(data!G19-data!G18))</f>
        <v>0</v>
      </c>
      <c r="H18" s="35">
        <f>IF((data!I19-data!I18)&lt;0,data!I19,(data!I19-data!I18))</f>
        <v>0</v>
      </c>
      <c r="I18" s="35">
        <f>IF((data!K19-data!K18)&lt;0,data!K19,(data!K19-data!K18))</f>
        <v>0</v>
      </c>
      <c r="J18" s="33">
        <f>IF((data!M19-data!M18)&lt;0,data!M19,(data!M19-data!M18))</f>
        <v>15.613937377929688</v>
      </c>
      <c r="O18" s="20"/>
      <c r="P18" s="20"/>
      <c r="Q18" s="20"/>
    </row>
    <row r="19" spans="1:17" ht="19.5" thickBot="1" x14ac:dyDescent="0.35">
      <c r="A19" s="26">
        <f>data!B20</f>
        <v>44614.375</v>
      </c>
      <c r="B19" s="28">
        <f>IF((data!C20-data!C19)&lt;0,data!C20*1000/3600,(data!C20-data!C19)*1000/3600)</f>
        <v>1963.7847222222222</v>
      </c>
      <c r="C19" s="30">
        <v>0</v>
      </c>
      <c r="D19" s="30">
        <f>IF((data!E20-data!E19)&lt;0,data!E20*1000,(data!E20-data!E19)*1000)</f>
        <v>73784.48486328125</v>
      </c>
      <c r="E19" s="30">
        <v>0</v>
      </c>
      <c r="F19" s="41" t="b">
        <f t="shared" si="0"/>
        <v>1</v>
      </c>
      <c r="G19" s="35">
        <f>IF((data!G20-data!G19)&lt;0,data!G20,(data!G20-data!G19))</f>
        <v>0</v>
      </c>
      <c r="H19" s="35">
        <f>IF((data!I20-data!I19)&lt;0,data!I20,(data!I20-data!I19))</f>
        <v>0</v>
      </c>
      <c r="I19" s="35">
        <f>IF((data!K20-data!K19)&lt;0,data!K20,(data!K20-data!K19))</f>
        <v>0</v>
      </c>
      <c r="J19" s="33">
        <f>IF((data!M20-data!M19)&lt;0,data!M20,(data!M20-data!M19))</f>
        <v>15.626052856445312</v>
      </c>
      <c r="O19" s="20"/>
      <c r="P19" s="20"/>
      <c r="Q19" s="20"/>
    </row>
    <row r="20" spans="1:17" ht="19.5" thickBot="1" x14ac:dyDescent="0.35">
      <c r="A20" s="26">
        <f>data!B21</f>
        <v>44614.416666666664</v>
      </c>
      <c r="B20" s="28">
        <f>IF((data!C21-data!C20)&lt;0,data!C21*1000/3600,(data!C21-data!C20)*1000/3600)</f>
        <v>1963.4581163194443</v>
      </c>
      <c r="C20" s="30">
        <v>0</v>
      </c>
      <c r="D20" s="30">
        <f>IF((data!E21-data!E20)&lt;0,data!E21*1000,(data!E21-data!E20)*1000)</f>
        <v>73617.49267578125</v>
      </c>
      <c r="E20" s="30">
        <v>0</v>
      </c>
      <c r="F20" s="41" t="b">
        <f t="shared" si="0"/>
        <v>1</v>
      </c>
      <c r="G20" s="35">
        <f>IF((data!G21-data!G20)&lt;0,data!G21,(data!G21-data!G20))</f>
        <v>0</v>
      </c>
      <c r="H20" s="35">
        <f>IF((data!I21-data!I20)&lt;0,data!I21,(data!I21-data!I20))</f>
        <v>0</v>
      </c>
      <c r="I20" s="35">
        <f>IF((data!K21-data!K20)&lt;0,data!K21,(data!K21-data!K20))</f>
        <v>0</v>
      </c>
      <c r="J20" s="33">
        <f>IF((data!M21-data!M20)&lt;0,data!M21,(data!M21-data!M20))</f>
        <v>16.054153442382813</v>
      </c>
      <c r="O20" s="20"/>
      <c r="P20" s="20"/>
      <c r="Q20" s="20"/>
    </row>
    <row r="21" spans="1:17" ht="19.5" thickBot="1" x14ac:dyDescent="0.35">
      <c r="A21" s="26">
        <f>data!B22</f>
        <v>44614.458333333336</v>
      </c>
      <c r="B21" s="28">
        <f>IF((data!C22-data!C21)&lt;0,data!C22*1000/3600,(data!C22-data!C21)*1000/3600)</f>
        <v>1963.7282986111111</v>
      </c>
      <c r="C21" s="30">
        <v>0</v>
      </c>
      <c r="D21" s="30">
        <f>IF((data!E22-data!E21)&lt;0,data!E22*1000,(data!E22-data!E21)*1000)</f>
        <v>73577.33154296875</v>
      </c>
      <c r="E21" s="30">
        <v>0</v>
      </c>
      <c r="F21" s="41" t="b">
        <f t="shared" si="0"/>
        <v>1</v>
      </c>
      <c r="G21" s="35">
        <f>IF((data!G22-data!G21)&lt;0,data!G22,(data!G22-data!G21))</f>
        <v>0</v>
      </c>
      <c r="H21" s="35">
        <f>IF((data!I22-data!I21)&lt;0,data!I22,(data!I22-data!I21))</f>
        <v>0</v>
      </c>
      <c r="I21" s="35">
        <f>IF((data!K22-data!K21)&lt;0,data!K22,(data!K22-data!K21))</f>
        <v>0</v>
      </c>
      <c r="J21" s="33">
        <f>IF((data!M22-data!M21)&lt;0,data!M22,(data!M22-data!M21))</f>
        <v>15.620346069335938</v>
      </c>
      <c r="O21" s="20"/>
      <c r="P21" s="20"/>
      <c r="Q21" s="20"/>
    </row>
    <row r="22" spans="1:17" ht="19.5" thickBot="1" x14ac:dyDescent="0.35">
      <c r="A22" s="26">
        <f>data!B23</f>
        <v>44614.5</v>
      </c>
      <c r="B22" s="28">
        <f>IF((data!C23-data!C22)&lt;0,data!C23*1000/3600,(data!C23-data!C22)*1000/3600)</f>
        <v>1963.6762152777778</v>
      </c>
      <c r="C22" s="30">
        <v>0</v>
      </c>
      <c r="D22" s="30">
        <f>IF((data!E23-data!E22)&lt;0,data!E23*1000,(data!E23-data!E22)*1000)</f>
        <v>73361.328125</v>
      </c>
      <c r="E22" s="30">
        <v>0</v>
      </c>
      <c r="F22" s="41" t="b">
        <f t="shared" si="0"/>
        <v>1</v>
      </c>
      <c r="G22" s="35">
        <f>IF((data!G23-data!G22)&lt;0,data!G23,(data!G23-data!G22))</f>
        <v>0</v>
      </c>
      <c r="H22" s="35">
        <f>IF((data!I23-data!I22)&lt;0,data!I23,(data!I23-data!I22))</f>
        <v>0</v>
      </c>
      <c r="I22" s="35">
        <f>IF((data!K23-data!K22)&lt;0,data!K23,(data!K23-data!K22))</f>
        <v>0</v>
      </c>
      <c r="J22" s="33">
        <f>IF((data!M23-data!M22)&lt;0,data!M23,(data!M23-data!M22))</f>
        <v>15.628189086914063</v>
      </c>
      <c r="O22" s="20"/>
      <c r="P22" s="20"/>
      <c r="Q22" s="20"/>
    </row>
    <row r="23" spans="1:17" ht="19.5" thickBot="1" x14ac:dyDescent="0.35">
      <c r="A23" s="26">
        <f>data!B24</f>
        <v>44614.541666666664</v>
      </c>
      <c r="B23" s="28">
        <f>IF((data!C24-data!C23)&lt;0,data!C24*1000/3600,(data!C24-data!C23)*1000/3600)</f>
        <v>1963.6197916666667</v>
      </c>
      <c r="C23" s="30">
        <v>0</v>
      </c>
      <c r="D23" s="30">
        <f>IF((data!E24-data!E23)&lt;0,data!E24*1000,(data!E24-data!E23)*1000)</f>
        <v>73097.900390625</v>
      </c>
      <c r="E23" s="30">
        <v>0</v>
      </c>
      <c r="F23" s="41" t="b">
        <f t="shared" si="0"/>
        <v>1</v>
      </c>
      <c r="G23" s="35">
        <f>IF((data!G24-data!G23)&lt;0,data!G24,(data!G24-data!G23))</f>
        <v>0</v>
      </c>
      <c r="H23" s="35">
        <f>IF((data!I24-data!I23)&lt;0,data!I24,(data!I24-data!I23))</f>
        <v>0</v>
      </c>
      <c r="I23" s="35">
        <f>IF((data!K24-data!K23)&lt;0,data!K24,(data!K24-data!K23))</f>
        <v>0</v>
      </c>
      <c r="J23" s="33">
        <f>IF((data!M24-data!M23)&lt;0,data!M24,(data!M24-data!M23))</f>
        <v>15.199081420898438</v>
      </c>
      <c r="O23" s="20"/>
      <c r="P23" s="20"/>
      <c r="Q23" s="20"/>
    </row>
    <row r="24" spans="1:17" ht="19.5" thickBot="1" x14ac:dyDescent="0.35">
      <c r="A24" s="26">
        <f>data!B25</f>
        <v>44614.583333333336</v>
      </c>
      <c r="B24" s="28">
        <f>IF((data!C25-data!C24)&lt;0,data!C25*1000/3600,(data!C25-data!C24)*1000/3600)</f>
        <v>1963.6762152777778</v>
      </c>
      <c r="C24" s="30">
        <v>0</v>
      </c>
      <c r="D24" s="30">
        <f>IF((data!E25-data!E24)&lt;0,data!E25*1000,(data!E25-data!E24)*1000)</f>
        <v>72699.03564453125</v>
      </c>
      <c r="E24" s="30">
        <v>0</v>
      </c>
      <c r="F24" s="41" t="b">
        <f t="shared" si="0"/>
        <v>1</v>
      </c>
      <c r="G24" s="35">
        <f>IF((data!G25-data!G24)&lt;0,data!G25,(data!G25-data!G24))</f>
        <v>0</v>
      </c>
      <c r="H24" s="35">
        <f>IF((data!I25-data!I24)&lt;0,data!I25,(data!I25-data!I24))</f>
        <v>0</v>
      </c>
      <c r="I24" s="35">
        <f>IF((data!K25-data!K24)&lt;0,data!K25,(data!K25-data!K24))</f>
        <v>0</v>
      </c>
      <c r="J24" s="33">
        <f>IF((data!M25-data!M24)&lt;0,data!M25,(data!M25-data!M24))</f>
        <v>15.611953735351563</v>
      </c>
      <c r="O24" s="20"/>
      <c r="P24" s="20"/>
      <c r="Q24" s="20"/>
    </row>
    <row r="25" spans="1:17" ht="19.5" thickBot="1" x14ac:dyDescent="0.35">
      <c r="A25" s="26">
        <f>data!B26</f>
        <v>44614.625</v>
      </c>
      <c r="B25" s="28">
        <f>IF((data!C26-data!C25)&lt;0,data!C26*1000/3600,(data!C26-data!C25)*1000/3600)</f>
        <v>1963.6740451388889</v>
      </c>
      <c r="C25" s="30">
        <v>0</v>
      </c>
      <c r="D25" s="30">
        <f>IF((data!E26-data!E25)&lt;0,data!E26*1000,(data!E26-data!E25)*1000)</f>
        <v>72573.6083984375</v>
      </c>
      <c r="E25" s="30">
        <v>0</v>
      </c>
      <c r="F25" s="41" t="b">
        <f t="shared" si="0"/>
        <v>1</v>
      </c>
      <c r="G25" s="35">
        <f>IF((data!G26-data!G25)&lt;0,data!G26,(data!G26-data!G25))</f>
        <v>0</v>
      </c>
      <c r="H25" s="35">
        <f>IF((data!I26-data!I25)&lt;0,data!I26,(data!I26-data!I25))</f>
        <v>0</v>
      </c>
      <c r="I25" s="35">
        <f>IF((data!K26-data!K25)&lt;0,data!K26,(data!K26-data!K25))</f>
        <v>0</v>
      </c>
      <c r="J25" s="33">
        <f>IF((data!M26-data!M25)&lt;0,data!M26,(data!M26-data!M25))</f>
        <v>15.609054565429687</v>
      </c>
      <c r="O25" s="20"/>
      <c r="P25" s="20"/>
      <c r="Q25" s="20"/>
    </row>
    <row r="26" spans="1:17" ht="19.5" thickBot="1" x14ac:dyDescent="0.35">
      <c r="A26" s="26">
        <f>data!B27</f>
        <v>44614.666666666664</v>
      </c>
      <c r="B26" s="28">
        <f>IF((data!C27-data!C26)&lt;0,data!C27*1000/3600,(data!C27-data!C26)*1000/3600)</f>
        <v>1963.73046875</v>
      </c>
      <c r="C26" s="30">
        <v>0</v>
      </c>
      <c r="D26" s="30">
        <f>IF((data!E27-data!E26)&lt;0,data!E27*1000,(data!E27-data!E26)*1000)</f>
        <v>72332.275390625</v>
      </c>
      <c r="E26" s="30">
        <v>0</v>
      </c>
      <c r="F26" s="41" t="b">
        <f t="shared" si="0"/>
        <v>1</v>
      </c>
      <c r="G26" s="35">
        <f>IF((data!G27-data!G26)&lt;0,data!G27,(data!G27-data!G26))</f>
        <v>0</v>
      </c>
      <c r="H26" s="35">
        <f>IF((data!I27-data!I26)&lt;0,data!I27,(data!I27-data!I26))</f>
        <v>0</v>
      </c>
      <c r="I26" s="35">
        <f>IF((data!K27-data!K26)&lt;0,data!K27,(data!K27-data!K26))</f>
        <v>0</v>
      </c>
      <c r="J26" s="33">
        <f>IF((data!M27-data!M26)&lt;0,data!M27,(data!M27-data!M26))</f>
        <v>15.19708251953125</v>
      </c>
      <c r="O26" s="20"/>
      <c r="P26" s="20"/>
      <c r="Q26" s="20"/>
    </row>
    <row r="27" spans="1:17" ht="19.5" thickBot="1" x14ac:dyDescent="0.35">
      <c r="A27" s="26">
        <f>data!B28</f>
        <v>44614.708333333336</v>
      </c>
      <c r="B27" s="28">
        <f>IF((data!C28-data!C27)&lt;0,data!C28*1000/3600,(data!C28-data!C27)*1000/3600)</f>
        <v>1963.6219618055557</v>
      </c>
      <c r="C27" s="30">
        <v>0</v>
      </c>
      <c r="D27" s="30">
        <f>IF((data!E28-data!E27)&lt;0,data!E28*1000,(data!E28-data!E27)*1000)</f>
        <v>72352.294921875</v>
      </c>
      <c r="E27" s="30">
        <v>0</v>
      </c>
      <c r="F27" s="41" t="b">
        <f t="shared" si="0"/>
        <v>1</v>
      </c>
      <c r="G27" s="35">
        <f>IF((data!G28-data!G27)&lt;0,data!G28,(data!G28-data!G27))</f>
        <v>0</v>
      </c>
      <c r="H27" s="35">
        <f>IF((data!I28-data!I27)&lt;0,data!I28,(data!I28-data!I27))</f>
        <v>0</v>
      </c>
      <c r="I27" s="35">
        <f>IF((data!K28-data!K27)&lt;0,data!K28,(data!K28-data!K27))</f>
        <v>0</v>
      </c>
      <c r="J27" s="33">
        <f>IF((data!M28-data!M27)&lt;0,data!M28,(data!M28-data!M27))</f>
        <v>15.611129760742188</v>
      </c>
      <c r="O27" s="20"/>
      <c r="P27" s="20"/>
      <c r="Q27" s="20"/>
    </row>
    <row r="28" spans="1:17" ht="19.5" thickBot="1" x14ac:dyDescent="0.35">
      <c r="A28" s="26">
        <f>data!B29</f>
        <v>44614.75</v>
      </c>
      <c r="B28" s="28">
        <f>IF((data!C29-data!C28)&lt;0,data!C29*1000/3600,(data!C29-data!C28)*1000/3600)</f>
        <v>1963.6740451388889</v>
      </c>
      <c r="C28" s="30">
        <v>0</v>
      </c>
      <c r="D28" s="30">
        <f>IF((data!E29-data!E28)&lt;0,data!E29*1000,(data!E29-data!E28)*1000)</f>
        <v>72497.6806640625</v>
      </c>
      <c r="E28" s="30">
        <v>0</v>
      </c>
      <c r="F28" s="41" t="b">
        <f t="shared" si="0"/>
        <v>1</v>
      </c>
      <c r="G28" s="35">
        <f>IF((data!G29-data!G28)&lt;0,data!G29,(data!G29-data!G28))</f>
        <v>0</v>
      </c>
      <c r="H28" s="35">
        <f>IF((data!I29-data!I28)&lt;0,data!I29,(data!I29-data!I28))</f>
        <v>0</v>
      </c>
      <c r="I28" s="35">
        <f>IF((data!K29-data!K28)&lt;0,data!K29,(data!K29-data!K28))</f>
        <v>0</v>
      </c>
      <c r="J28" s="33">
        <f>IF((data!M29-data!M28)&lt;0,data!M29,(data!M29-data!M28))</f>
        <v>15.191192626953125</v>
      </c>
      <c r="O28" s="20"/>
      <c r="P28" s="20"/>
      <c r="Q28" s="20"/>
    </row>
    <row r="29" spans="1:17" ht="19.5" thickBot="1" x14ac:dyDescent="0.35">
      <c r="A29" s="26">
        <f>data!B30</f>
        <v>44614.791666666664</v>
      </c>
      <c r="B29" s="28">
        <f>IF((data!C30-data!C29)&lt;0,data!C30*1000/3600,(data!C30-data!C29)*1000/3600)</f>
        <v>1963.5112847222222</v>
      </c>
      <c r="C29" s="30">
        <v>0</v>
      </c>
      <c r="D29" s="30">
        <f>IF((data!E30-data!E29)&lt;0,data!E30*1000,(data!E30-data!E29)*1000)</f>
        <v>72768.6767578125</v>
      </c>
      <c r="E29" s="30">
        <v>0</v>
      </c>
      <c r="F29" s="41" t="b">
        <f t="shared" si="0"/>
        <v>1</v>
      </c>
      <c r="G29" s="35">
        <f>IF((data!G30-data!G29)&lt;0,data!G30,(data!G30-data!G29))</f>
        <v>0</v>
      </c>
      <c r="H29" s="35">
        <f>IF((data!I30-data!I29)&lt;0,data!I30,(data!I30-data!I29))</f>
        <v>0</v>
      </c>
      <c r="I29" s="35">
        <f>IF((data!K30-data!K29)&lt;0,data!K30,(data!K30-data!K29))</f>
        <v>0</v>
      </c>
      <c r="J29" s="33">
        <f>IF((data!M30-data!M29)&lt;0,data!M30,(data!M30-data!M29))</f>
        <v>15.192840576171875</v>
      </c>
      <c r="O29" s="20"/>
      <c r="P29" s="20"/>
      <c r="Q29" s="20"/>
    </row>
    <row r="30" spans="1:17" ht="19.5" thickBot="1" x14ac:dyDescent="0.35">
      <c r="A30" s="26">
        <f>data!B31</f>
        <v>44614.833333333336</v>
      </c>
      <c r="B30" s="28">
        <f>IF((data!C31-data!C30)&lt;0,data!C31*1000/3600,(data!C31-data!C30)*1000/3600)</f>
        <v>1963.8411458333333</v>
      </c>
      <c r="C30" s="30">
        <v>0</v>
      </c>
      <c r="D30" s="30">
        <f>IF((data!E31-data!E30)&lt;0,data!E31*1000,(data!E31-data!E30)*1000)</f>
        <v>72996.09375</v>
      </c>
      <c r="E30" s="30">
        <v>0</v>
      </c>
      <c r="F30" s="41" t="b">
        <f t="shared" si="0"/>
        <v>1</v>
      </c>
      <c r="G30" s="35">
        <f>IF((data!G31-data!G30)&lt;0,data!G31,(data!G31-data!G30))</f>
        <v>0</v>
      </c>
      <c r="H30" s="35">
        <f>IF((data!I31-data!I30)&lt;0,data!I31,(data!I31-data!I30))</f>
        <v>0</v>
      </c>
      <c r="I30" s="35">
        <f>IF((data!K31-data!K30)&lt;0,data!K31,(data!K31-data!K30))</f>
        <v>0</v>
      </c>
      <c r="J30" s="33">
        <f>IF((data!M31-data!M30)&lt;0,data!M31,(data!M31-data!M30))</f>
        <v>15.61871337890625</v>
      </c>
      <c r="O30" s="20"/>
      <c r="P30" s="20"/>
      <c r="Q30" s="20"/>
    </row>
    <row r="31" spans="1:17" ht="19.5" thickBot="1" x14ac:dyDescent="0.35">
      <c r="A31" s="26">
        <f>data!B32</f>
        <v>44614.875</v>
      </c>
      <c r="B31" s="28">
        <f>IF((data!C32-data!C31)&lt;0,data!C32*1000/3600,(data!C32-data!C31)*1000/3600)</f>
        <v>1963.1814236111111</v>
      </c>
      <c r="C31" s="30">
        <v>0</v>
      </c>
      <c r="D31" s="30">
        <f>IF((data!E32-data!E31)&lt;0,data!E32*1000,(data!E32-data!E31)*1000)</f>
        <v>73467.4072265625</v>
      </c>
      <c r="E31" s="30">
        <v>0</v>
      </c>
      <c r="F31" s="41" t="b">
        <f t="shared" si="0"/>
        <v>1</v>
      </c>
      <c r="G31" s="35">
        <f>IF((data!G32-data!G31)&lt;0,data!G32,(data!G32-data!G31))</f>
        <v>0</v>
      </c>
      <c r="H31" s="35">
        <f>IF((data!I32-data!I31)&lt;0,data!I32,(data!I32-data!I31))</f>
        <v>0</v>
      </c>
      <c r="I31" s="35">
        <f>IF((data!K32-data!K31)&lt;0,data!K32,(data!K32-data!K31))</f>
        <v>0</v>
      </c>
      <c r="J31" s="33">
        <f>IF((data!M32-data!M31)&lt;0,data!M32,(data!M32-data!M31))</f>
        <v>15.208526611328125</v>
      </c>
      <c r="O31" s="20"/>
      <c r="P31" s="20"/>
      <c r="Q31" s="20"/>
    </row>
    <row r="32" spans="1:17" ht="19.5" thickBot="1" x14ac:dyDescent="0.35">
      <c r="A32" s="26">
        <f>data!B33</f>
        <v>44614.916666666664</v>
      </c>
      <c r="B32" s="28">
        <f>IF((data!C33-data!C32)&lt;0,data!C33*1000/3600,(data!C33-data!C32)*1000/3600)</f>
        <v>1963.7326388888889</v>
      </c>
      <c r="C32" s="30">
        <v>0</v>
      </c>
      <c r="D32" s="30">
        <f>IF((data!E33-data!E32)&lt;0,data!E33*1000,(data!E33-data!E32)*1000)</f>
        <v>73512.5732421875</v>
      </c>
      <c r="E32" s="30">
        <v>0</v>
      </c>
      <c r="F32" s="41" t="b">
        <f t="shared" si="0"/>
        <v>1</v>
      </c>
      <c r="G32" s="35">
        <f>IF((data!G33-data!G32)&lt;0,data!G33,(data!G33-data!G32))</f>
        <v>0</v>
      </c>
      <c r="H32" s="35">
        <f>IF((data!I33-data!I32)&lt;0,data!I33,(data!I33-data!I32))</f>
        <v>0</v>
      </c>
      <c r="I32" s="35">
        <f>IF((data!K33-data!K32)&lt;0,data!K33,(data!K33-data!K32))</f>
        <v>0</v>
      </c>
      <c r="J32" s="33">
        <f>IF((data!M33-data!M32)&lt;0,data!M33,(data!M33-data!M32))</f>
        <v>15.627349853515625</v>
      </c>
      <c r="O32" s="20"/>
      <c r="P32" s="20"/>
      <c r="Q32" s="20"/>
    </row>
    <row r="33" spans="1:17" ht="19.5" thickBot="1" x14ac:dyDescent="0.35">
      <c r="A33" s="26">
        <f>data!B34</f>
        <v>44614.958333333336</v>
      </c>
      <c r="B33" s="28">
        <f>IF((data!C34-data!C33)&lt;0,data!C34*1000/3600,(data!C34-data!C33)*1000/3600)</f>
        <v>1963.8368055555557</v>
      </c>
      <c r="C33" s="30">
        <v>0</v>
      </c>
      <c r="D33" s="30">
        <f>IF((data!E34-data!E33)&lt;0,data!E34*1000,(data!E34-data!E33)*1000)</f>
        <v>73966.6748046875</v>
      </c>
      <c r="E33" s="30">
        <v>0</v>
      </c>
      <c r="F33" s="41" t="b">
        <f t="shared" si="0"/>
        <v>1</v>
      </c>
      <c r="G33" s="35">
        <f>IF((data!G34-data!G33)&lt;0,data!G34,(data!G34-data!G33))</f>
        <v>0</v>
      </c>
      <c r="H33" s="35">
        <f>IF((data!I34-data!I33)&lt;0,data!I34,(data!I34-data!I33))</f>
        <v>0</v>
      </c>
      <c r="I33" s="35">
        <f>IF((data!K34-data!K33)&lt;0,data!K34,(data!K34-data!K33))</f>
        <v>0</v>
      </c>
      <c r="J33" s="33">
        <f>IF((data!M34-data!M33)&lt;0,data!M34,(data!M34-data!M33))</f>
        <v>15.624908447265625</v>
      </c>
      <c r="O33" s="20"/>
      <c r="P33" s="20"/>
      <c r="Q33" s="20"/>
    </row>
    <row r="34" spans="1:17" ht="19.5" thickBot="1" x14ac:dyDescent="0.35">
      <c r="A34" s="26">
        <f>data!B35</f>
        <v>44615</v>
      </c>
      <c r="B34" s="43">
        <f>IF((data!C35-data!C34)&lt;0,data!C35*1000/3600,(data!C35-data!C34)*1000/3600)</f>
        <v>1963.2942708333333</v>
      </c>
      <c r="C34" s="44">
        <v>0</v>
      </c>
      <c r="D34" s="44">
        <f>IF((data!E35-data!E34)&lt;0,data!E35*1000,(data!E35-data!E34)*1000)</f>
        <v>74350.5859375</v>
      </c>
      <c r="E34" s="44">
        <v>0</v>
      </c>
      <c r="F34" s="45" t="b">
        <f t="shared" si="0"/>
        <v>1</v>
      </c>
      <c r="G34" s="46">
        <f>IF((data!G35-data!G34)&lt;0,data!G35,(data!G35-data!G34))</f>
        <v>0</v>
      </c>
      <c r="H34" s="46">
        <f>IF((data!I35-data!I34)&lt;0,data!I35,(data!I35-data!I34))</f>
        <v>0</v>
      </c>
      <c r="I34" s="46">
        <f>IF((data!K35-data!K34)&lt;0,data!K35,(data!K35-data!K34))</f>
        <v>0</v>
      </c>
      <c r="J34" s="47">
        <f>IF((data!M35-data!M34)&lt;0,data!M35,(data!M35-data!M34))</f>
        <v>15.18511962890625</v>
      </c>
      <c r="O34" s="20"/>
      <c r="P34" s="20"/>
      <c r="Q34" s="20"/>
    </row>
    <row r="35" spans="1:17" ht="19.5" thickBot="1" x14ac:dyDescent="0.35">
      <c r="A35" s="31" t="s">
        <v>28</v>
      </c>
      <c r="B35" s="37">
        <f>AVERAGE(B11:B34)</f>
        <v>1963.2184968171298</v>
      </c>
      <c r="C35" s="38"/>
      <c r="D35" s="38">
        <f>SUM(D11:D34)</f>
        <v>1759350.2197265625</v>
      </c>
      <c r="E35" s="38"/>
      <c r="F35" s="38"/>
      <c r="G35" s="39">
        <f>SUM(G11:G34)</f>
        <v>0</v>
      </c>
      <c r="H35" s="40">
        <f>SUM(H11:H34)</f>
        <v>0</v>
      </c>
      <c r="I35" s="40">
        <f>SUM(I11:I34)</f>
        <v>0</v>
      </c>
      <c r="J35" s="53">
        <f>SUM(J11:J34)</f>
        <v>372.3349609375</v>
      </c>
      <c r="K35" s="52"/>
    </row>
    <row r="36" spans="1:17" ht="18.75" x14ac:dyDescent="0.3">
      <c r="A36" s="24"/>
      <c r="B36" s="25"/>
      <c r="C36" s="25"/>
      <c r="D36" s="25"/>
      <c r="E36" s="25"/>
      <c r="F36" s="25"/>
    </row>
    <row r="37" spans="1:17" ht="18.75" x14ac:dyDescent="0.3">
      <c r="A37" s="24"/>
      <c r="B37" s="25"/>
      <c r="C37" s="25"/>
      <c r="D37" s="25"/>
      <c r="E37" s="25"/>
      <c r="F37" s="25"/>
    </row>
    <row r="38" spans="1:17" ht="18.75" x14ac:dyDescent="0.3">
      <c r="A38" s="22"/>
      <c r="B38" s="22"/>
      <c r="C38" s="22"/>
      <c r="D38" s="22"/>
      <c r="E38" s="22"/>
      <c r="F38" s="22"/>
    </row>
    <row r="39" spans="1:17" ht="18.75" x14ac:dyDescent="0.3">
      <c r="A39" s="22"/>
      <c r="B39" s="22"/>
      <c r="C39" s="22"/>
      <c r="D39" s="22"/>
      <c r="E39" s="22"/>
      <c r="F39" s="22"/>
    </row>
    <row r="40" spans="1:17" ht="18.75" x14ac:dyDescent="0.3">
      <c r="A40" s="22" t="s">
        <v>29</v>
      </c>
      <c r="B40" s="22"/>
      <c r="C40" s="22" t="s">
        <v>32</v>
      </c>
      <c r="D40" s="22" t="s">
        <v>33</v>
      </c>
      <c r="E40" s="22"/>
      <c r="F40" s="22"/>
    </row>
    <row r="41" spans="1:17" ht="18.75" x14ac:dyDescent="0.3">
      <c r="A41" s="22"/>
      <c r="B41" s="22"/>
      <c r="C41" s="22"/>
      <c r="D41" s="22"/>
      <c r="E41" s="22"/>
      <c r="F41" s="22"/>
    </row>
    <row r="42" spans="1:17" ht="18.75" x14ac:dyDescent="0.3">
      <c r="A42" s="22"/>
      <c r="B42" s="22"/>
      <c r="C42" s="22"/>
      <c r="D42" s="22"/>
      <c r="E42" s="22"/>
      <c r="F42" s="22"/>
    </row>
    <row r="43" spans="1:17" ht="18.75" x14ac:dyDescent="0.3">
      <c r="A43" s="22"/>
      <c r="B43" s="22"/>
      <c r="C43" s="22"/>
      <c r="D43" s="22"/>
      <c r="E43" s="22"/>
      <c r="F43" s="22"/>
    </row>
    <row r="44" spans="1:17" ht="18.75" x14ac:dyDescent="0.3">
      <c r="A44" s="58">
        <f ca="1">NOW()</f>
        <v>44615.555283217589</v>
      </c>
      <c r="B44" s="58"/>
      <c r="C44" s="22"/>
      <c r="D44" s="22"/>
      <c r="E44" s="22"/>
      <c r="F44" s="22"/>
    </row>
    <row r="45" spans="1:17" ht="18.75" x14ac:dyDescent="0.3">
      <c r="A45" s="22"/>
      <c r="B45" s="22"/>
      <c r="C45" s="22"/>
      <c r="D45" s="22"/>
      <c r="E45" s="22"/>
      <c r="F45" s="22"/>
    </row>
  </sheetData>
  <mergeCells count="11">
    <mergeCell ref="H9:H10"/>
    <mergeCell ref="I9:I10"/>
    <mergeCell ref="A44:B44"/>
    <mergeCell ref="B9:B10"/>
    <mergeCell ref="C9:C10"/>
    <mergeCell ref="D9:D10"/>
    <mergeCell ref="J9:J10"/>
    <mergeCell ref="F9:F10"/>
    <mergeCell ref="E9:E10"/>
    <mergeCell ref="A9:A10"/>
    <mergeCell ref="G9:G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printer</vt:lpstr>
      <vt:lpstr>report_type</vt:lpstr>
      <vt:lpstr>start_time</vt:lpstr>
      <vt:lpstr>timestamp_opt</vt:lpstr>
      <vt:lpstr>worksheet</vt:lpstr>
      <vt:lpstr>xls_alt_path</vt:lpstr>
      <vt:lpstr>data!Заголовки_для_печати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А. Бескоровайный</cp:lastModifiedBy>
  <cp:lastPrinted>2013-12-27T08:27:41Z</cp:lastPrinted>
  <dcterms:created xsi:type="dcterms:W3CDTF">1998-02-05T18:12:52Z</dcterms:created>
  <dcterms:modified xsi:type="dcterms:W3CDTF">2022-02-23T11:19:37Z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