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9440" windowHeight="7995" tabRatio="500" activeTab="1"/>
  </bookViews>
  <sheets>
    <sheet name="Instructions" sheetId="1" r:id="rId1"/>
    <sheet name="Data_CNBB" sheetId="2" r:id="rId2"/>
    <sheet name="Results" sheetId="3" r:id="rId3"/>
  </sheets>
  <externalReferences>
    <externalReference r:id="rId4"/>
    <externalReference r:id="rId5"/>
  </externalReferences>
  <definedNames>
    <definedName name="_ftn1" localSheetId="2">#REF!</definedName>
    <definedName name="_ftnref1" localSheetId="2">Results!$C$38</definedName>
    <definedName name="EstAnnEmiss" localSheetId="0">#REF!</definedName>
    <definedName name="EstAnnEmiss">#REF!</definedName>
    <definedName name="ListActivities">[1]Constants!$B$4:$B$31</definedName>
    <definedName name="ListEmissionPoints">[1]Constants!$G$102:$G$106</definedName>
    <definedName name="ListEmissionSources">[1]Constants!$B$102:$B$144</definedName>
    <definedName name="ListMeteringDevices">[1]Constants!$R$4:$R$17</definedName>
    <definedName name="ListNCVUnits">[1]Constants!$B$34:$B$36</definedName>
    <definedName name="ListSourceStreams">[1]Constants!$L$102:$L$110</definedName>
    <definedName name="ListSourceStreamTypes">[1]Constants!$P$53:$P$94</definedName>
    <definedName name="MeasurementB">#REF!</definedName>
    <definedName name="Penhan1">'[1]MP Versions'!$D$8</definedName>
    <definedName name="Penhan1.1">'[1]MP Versions'!$D$7</definedName>
    <definedName name="Penhan2">#REF!</definedName>
    <definedName name="Penhan22">#REF!</definedName>
    <definedName name="Penhan3">#REF!</definedName>
    <definedName name="Penhan32">#REF!</definedName>
    <definedName name="Penhan4">#REF!</definedName>
    <definedName name="Penhan42">#REF!</definedName>
    <definedName name="Penhan5">#REF!</definedName>
    <definedName name="Penhan52">#REF!</definedName>
    <definedName name="Penhan522">#REF!</definedName>
    <definedName name="Penhan53">#REF!</definedName>
    <definedName name="Penhan6">#REF!</definedName>
    <definedName name="Penhan62">#REF!</definedName>
    <definedName name="Penhan63">#REF!</definedName>
    <definedName name="Penhan7">#REF!</definedName>
    <definedName name="Penhan72">#REF!</definedName>
    <definedName name="Penhan722">#REF!</definedName>
    <definedName name="Penhan8">#REF!</definedName>
    <definedName name="Penhan82">#REF!</definedName>
    <definedName name="PenhanIDd3">#REF!</definedName>
    <definedName name="PenhanSSsEst">#REF!</definedName>
    <definedName name="Table_start">[2]ISO6976!$B$4</definedName>
  </definedNames>
  <calcPr calcId="145621" calcMode="manual"/>
  <extLst>
    <ext uri="smNativeData">
      <pm:revision xmlns:pm="smNativeData" day="1647418215" val="938" rev="123" revOS="4"/>
      <pm:docPrefs xmlns:pm="smNativeData" id="1647418215" fixedDigits="0" showNotice="1" showFrameBounds="1" autoChart="1" recalcOnPrint="1" recalcOnCopy="1" finalRounding="1" compatTextArt="1" tab="567" useDefinedPrintRange="1" printArea="currentSheet"/>
      <pm:compatibility xmlns:pm="smNativeData" id="1647418215" overlapCells="1"/>
      <pm:defCurrency xmlns:pm="smNativeData" id="1647418215"/>
    </ext>
  </extLst>
</workbook>
</file>

<file path=xl/calcChain.xml><?xml version="1.0" encoding="utf-8"?>
<calcChain xmlns="http://schemas.openxmlformats.org/spreadsheetml/2006/main">
  <c r="P6" i="2" l="1"/>
  <c r="Q6" i="2" s="1"/>
  <c r="M6" i="2"/>
  <c r="N6" i="2" s="1"/>
  <c r="K6" i="2"/>
  <c r="K5" i="2"/>
  <c r="I5" i="2"/>
  <c r="E5" i="3" s="1"/>
  <c r="N5" i="2" l="1"/>
  <c r="O6" i="2"/>
  <c r="R6" i="2"/>
  <c r="Q5" i="2"/>
  <c r="M5" i="2"/>
  <c r="P5" i="2"/>
  <c r="R3" i="2" l="1"/>
  <c r="E4" i="3" s="1"/>
  <c r="R5" i="2"/>
  <c r="R4" i="2"/>
  <c r="O3" i="2"/>
  <c r="E3" i="3" s="1"/>
  <c r="O5" i="2"/>
  <c r="S6" i="2"/>
  <c r="S3" i="2" s="1"/>
  <c r="O4" i="2"/>
  <c r="E8" i="3" l="1"/>
  <c r="E6" i="3"/>
  <c r="E7" i="3" s="1"/>
</calcChain>
</file>

<file path=xl/sharedStrings.xml><?xml version="1.0" encoding="utf-8"?>
<sst xmlns="http://schemas.openxmlformats.org/spreadsheetml/2006/main" count="101" uniqueCount="87">
  <si>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</si>
  <si>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</si>
  <si>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</si>
  <si>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</si>
  <si>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</si>
  <si>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</si>
  <si>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</si>
  <si>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</si>
  <si>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</si>
  <si>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</si>
  <si>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</si>
  <si>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</si>
  <si>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</si>
  <si>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</si>
  <si>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</si>
  <si>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</si>
  <si>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</si>
  <si>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</si>
  <si>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</si>
  <si>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</si>
  <si>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</si>
  <si>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vertAlign val="subscript"/>
        <sz val="11"/>
        <rFont val="Calibri"/>
        <family val="2"/>
        <charset val="204"/>
      </rPr>
      <t>2</t>
    </r>
    <r>
      <rPr>
        <vertAlign val="superscript"/>
        <sz val="11"/>
        <rFont val="Calibri"/>
        <family val="2"/>
        <charset val="204"/>
      </rPr>
      <t>O, мг/м</t>
    </r>
    <r>
      <rPr>
        <vertAlign val="superscript"/>
        <sz val="11"/>
        <rFont val="Calibri"/>
        <family val="2"/>
        <charset val="204"/>
      </rPr>
      <t>3</t>
    </r>
  </si>
  <si>
    <t>№ помил.</t>
  </si>
  <si>
    <r>
      <t>Об’єм відхідного газу, Нм</t>
    </r>
    <r>
      <rPr>
        <vertAlign val="superscript"/>
        <sz val="11"/>
        <rFont val="Calibri"/>
        <family val="2"/>
        <charset val="204"/>
      </rPr>
      <t>3</t>
    </r>
    <r>
      <rPr>
        <vertAlign val="superscript"/>
        <sz val="11"/>
        <rFont val="Calibri"/>
        <family val="2"/>
        <charset val="204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</si>
  <si>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</si>
  <si>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</si>
  <si>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</si>
  <si>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у відхідному газі (К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>)</t>
    </r>
  </si>
  <si>
    <r>
      <t>Об’єм відхідного газового потоку  (Об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</si>
  <si>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</si>
  <si>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</si>
  <si>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</si>
  <si>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</si>
  <si>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NCSG - N2O concentration in stack gas</t>
  </si>
  <si>
    <t>NCSG_State</t>
  </si>
  <si>
    <t>VSG - volume of stack gas</t>
  </si>
  <si>
    <t>VSG_State</t>
  </si>
  <si>
    <t>Сума всіх значень</t>
  </si>
  <si>
    <t>Коригування за результатами QAL2→</t>
  </si>
  <si>
    <t>Коефіцієнт (Slope)</t>
  </si>
  <si>
    <t xml:space="preserve"> </t>
  </si>
  <si>
    <t>Кількість роб. годин</t>
  </si>
  <si>
    <t>Кількість відсутніх значень</t>
  </si>
  <si>
    <r>
      <t>Необхідно вставити замінних значень</t>
    </r>
    <r>
      <rPr>
        <b/>
        <sz val="10"/>
        <rFont val="Calibri"/>
        <family val="2"/>
        <charset val="204"/>
      </rPr>
      <t>→</t>
    </r>
  </si>
  <si>
    <t>Надбавка (Intercept)</t>
  </si>
  <si>
    <r>
      <t>Кількість значень</t>
    </r>
    <r>
      <rPr>
        <b/>
        <sz val="10"/>
        <rFont val="Calibri"/>
        <family val="2"/>
        <charset val="204"/>
      </rPr>
      <t>→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</si>
  <si>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</si>
  <si>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</si>
  <si>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</si>
  <si>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</si>
  <si>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  <charset val="204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</si>
  <si>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</t>
    </r>
  </si>
  <si>
    <r>
      <t>мг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Нм</t>
    </r>
    <r>
      <rPr>
        <vertAlign val="superscript"/>
        <sz val="11"/>
        <rFont val="Arial"/>
        <family val="2"/>
        <charset val="204"/>
      </rPr>
      <t>3</t>
    </r>
  </si>
  <si>
    <r>
      <t>Об</t>
    </r>
    <r>
      <rPr>
        <b/>
        <vertAlign val="subscript"/>
        <sz val="11"/>
        <rFont val="Arial"/>
        <family val="2"/>
        <charset val="204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</si>
  <si>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</si>
  <si>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  <charset val="204"/>
      </rPr>
      <t>3</t>
    </r>
    <r>
      <rPr>
        <vertAlign val="superscript"/>
        <sz val="11"/>
        <rFont val="Arial"/>
        <family val="2"/>
        <charset val="204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</si>
  <si>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</si>
  <si>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</si>
  <si>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</si>
  <si>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  <charset val="204"/>
      </rPr>
      <t>2</t>
    </r>
    <r>
      <rPr>
        <b/>
        <vertAlign val="superscript"/>
        <sz val="11"/>
        <rFont val="Arial"/>
        <family val="2"/>
        <charset val="204"/>
      </rPr>
      <t>O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</si>
  <si>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</si>
  <si>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</si>
  <si>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  <charset val="204"/>
      </rPr>
      <t>2е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</si>
  <si>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в еквіваленті СО</t>
    </r>
    <r>
      <rPr>
        <vertAlign val="subscript"/>
        <sz val="11"/>
        <rFont val="Arial"/>
        <family val="2"/>
        <charset val="204"/>
      </rPr>
      <t>2</t>
    </r>
  </si>
  <si>
    <r>
      <t>т СО</t>
    </r>
    <r>
      <rPr>
        <vertAlign val="subscript"/>
        <sz val="11"/>
        <rFont val="Arial"/>
        <family val="2"/>
        <charset val="204"/>
      </rPr>
      <t>2е</t>
    </r>
  </si>
  <si>
    <r>
      <t>Вик</t>
    </r>
    <r>
      <rPr>
        <b/>
        <vertAlign val="subscript"/>
        <sz val="11"/>
        <rFont val="Arial"/>
        <family val="2"/>
        <charset val="204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</si>
  <si>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 xml:space="preserve">O </t>
    </r>
  </si>
  <si>
    <r>
      <t>кг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</si>
  <si>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</si>
  <si>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або групи джерел, об’єднаних однією точкою викидів [т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</si>
  <si>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r>
      <t>К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</si>
  <si>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газі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</si>
  <si>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Об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</si>
  <si>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</si>
  <si>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 xml:space="preserve">Вик </t>
    </r>
    <r>
      <rPr>
        <b/>
        <vertAlign val="subscript"/>
        <sz val="12"/>
        <rFont val="Times New Roman"/>
        <family val="1"/>
        <charset val="204"/>
      </rPr>
      <t>(N2O сер)</t>
    </r>
    <r>
      <rPr>
        <b/>
        <vertAlign val="superscript"/>
        <sz val="12"/>
        <rFont val="Times New Roman"/>
        <family val="1"/>
        <charset val="204"/>
      </rPr>
      <t xml:space="preserve">  =</t>
    </r>
  </si>
  <si>
    <r>
      <t>∑ (К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Об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10</t>
    </r>
    <r>
      <rPr>
        <b/>
        <vertAlign val="superscript"/>
        <sz val="12"/>
        <rFont val="Times New Roman"/>
        <family val="1"/>
        <charset val="204"/>
      </rPr>
      <t>-6</t>
    </r>
    <r>
      <rPr>
        <b/>
        <vertAlign val="superscript"/>
        <sz val="12"/>
        <rFont val="Times New Roman"/>
        <family val="1"/>
        <charset val="204"/>
      </rPr>
      <t>)</t>
    </r>
  </si>
  <si>
    <r>
      <t xml:space="preserve">Вик </t>
    </r>
    <r>
      <rPr>
        <vertAlign val="subscript"/>
        <sz val="12"/>
        <rFont val="Times New Roman"/>
        <family val="1"/>
        <charset val="204"/>
      </rPr>
      <t>(N2O сер)</t>
    </r>
  </si>
  <si>
    <r>
      <t>середньорічні погодинні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</si>
  <si>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</si>
  <si>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</si>
  <si>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</si>
  <si>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rFont val="Times New Roman"/>
        <family val="1"/>
        <charset val="204"/>
      </rPr>
      <t xml:space="preserve">(СО2е) </t>
    </r>
    <r>
      <rPr>
        <b/>
        <vertAlign val="superscript"/>
        <sz val="12"/>
        <rFont val="Times New Roman"/>
        <family val="1"/>
        <charset val="204"/>
      </rPr>
      <t>= Вик</t>
    </r>
    <r>
      <rPr>
        <b/>
        <vertAlign val="subscript"/>
        <sz val="12"/>
        <rFont val="Times New Roman"/>
        <family val="1"/>
        <charset val="204"/>
      </rPr>
      <t>(NO2 річні)</t>
    </r>
    <r>
      <rPr>
        <b/>
        <vertAlign val="superscript"/>
        <sz val="12"/>
        <rFont val="Times New Roman"/>
        <family val="1"/>
        <charset val="204"/>
      </rPr>
      <t xml:space="preserve"> × ПГП</t>
    </r>
    <r>
      <rPr>
        <b/>
        <vertAlign val="subscript"/>
        <sz val="12"/>
        <rFont val="Times New Roman"/>
        <family val="1"/>
        <charset val="204"/>
      </rPr>
      <t>N2O</t>
    </r>
  </si>
  <si>
    <r>
      <t>Вик</t>
    </r>
    <r>
      <rPr>
        <vertAlign val="subscript"/>
        <sz val="12"/>
        <rFont val="Times New Roman"/>
        <family val="1"/>
        <charset val="204"/>
      </rPr>
      <t>(СО2е)</t>
    </r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</si>
  <si>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>]</t>
    </r>
  </si>
  <si>
    <r>
      <t>Вик</t>
    </r>
    <r>
      <rPr>
        <vertAlign val="subscript"/>
        <sz val="12"/>
        <rFont val="Times New Roman"/>
        <family val="1"/>
        <charset val="204"/>
      </rPr>
      <t>(NO2 річні)</t>
    </r>
  </si>
  <si>
    <r>
      <t>ПГП</t>
    </r>
    <r>
      <rPr>
        <vertAlign val="subscript"/>
        <sz val="12"/>
        <rFont val="Times New Roman"/>
        <family val="1"/>
        <charset val="204"/>
      </rPr>
      <t>N2O</t>
    </r>
  </si>
  <si>
    <r>
      <t>потенціал глобального потепління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 xml:space="preserve"> /т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</si>
</sst>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2" formatCode="_-* #,##0.00_-;\-* #,##0.00_-;_-* &quot;-&quot;??_-;_-@_-"/>
    <numFmt numFmtId="173" formatCode="#,##0.000"/>
    <numFmt numFmtId="174" formatCode="_-* #,##0.00\ _€_-;\-* #,##0.00\ _€_-;_-* &quot;-&quot;??\ _€_-;_-@_-"/>
    <numFmt numFmtId="175" formatCode="d/m"/>
    <numFmt numFmtId="176" formatCode="0.0"/>
    <numFmt numFmtId="177" formatCode="0.0%"/>
    <numFmt numFmtId="178" formatCode="_(* #,##0_);_(* \(#,##0\);_(* &quot;-&quot;??_);_(@_)"/>
    <numFmt numFmtId="179" formatCode="#,##0_ ;\-#,##0\ "/>
    <numFmt numFmtId="180" formatCode="_ * #,##0_ ;_ * \-#,##0_ ;_ * &quot;-&quot;??_ ;_ @_ "/>
    <numFmt numFmtId="181" formatCode="0.00000"/>
    <numFmt numFmtId="182" formatCode="_ * #,##0.0_ ;_ * \-#,##0.0_ ;_ * &quot;-&quot;??_ ;_ @_ "/>
    <numFmt numFmtId="183" formatCode="_-* #,##0_-;\-* #,##0_-;_-* &quot;-&quot;??_-;_-@_-"/>
    <numFmt numFmtId="184" formatCode="m/d/yyyy\ h:mm"/>
    <numFmt numFmtId="185" formatCode="yyyy\-mm\-dd\ hh:mm"/>
  </numFmts>
  <fonts count="40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0"/>
      <color rgb="FF000000"/>
      <name val="Arial Cyr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MS Sans Serif"/>
      <family val="2"/>
      <charset val="204"/>
    </font>
    <font>
      <sz val="10"/>
      <color rgb="FF000000"/>
      <name val="Arial CE"/>
      <family val="2"/>
      <charset val="238"/>
    </font>
    <font>
      <sz val="11"/>
      <color rgb="FF000000"/>
      <name val="Czcionka tekstu podstawowego"/>
      <family val="2"/>
      <charset val="238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333399"/>
      <name val="Cambria Math"/>
      <family val="1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vertAlign val="subscript"/>
      <sz val="12"/>
      <name val="Cambria Math"/>
      <family val="1"/>
      <charset val="204"/>
    </font>
    <font>
      <vertAlign val="subscript"/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0"/>
      <name val="Calibri"/>
      <family val="2"/>
      <charset val="204"/>
    </font>
    <font>
      <b/>
      <vertAlign val="subscript"/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</fonts>
  <fills count="7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</fills>
  <borders count="9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51">
    <xf numFmtId="0" fontId="0" fillId="0" borderId="0"/>
    <xf numFmtId="9" fontId="2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174" fontId="25" fillId="0" borderId="0" applyFont="0" applyFill="0" applyBorder="0" applyAlignment="0" applyProtection="0"/>
    <xf numFmtId="0" fontId="1" fillId="0" borderId="0"/>
    <xf numFmtId="0" fontId="25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172" fontId="2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25" fillId="2" borderId="1" applyNumberFormat="0" applyFont="0" applyAlignment="0" applyProtection="0"/>
    <xf numFmtId="0" fontId="1" fillId="0" borderId="0"/>
    <xf numFmtId="0" fontId="1" fillId="0" borderId="0" applyFont="0" applyFill="0" applyBorder="0" applyAlignment="0" applyProtection="0"/>
  </cellStyleXfs>
  <cellXfs count="210">
    <xf numFmtId="0" fontId="0" fillId="0" borderId="0" xfId="0"/>
    <xf numFmtId="0" fontId="25" fillId="0" borderId="0" xfId="7"/>
    <xf numFmtId="0" fontId="1" fillId="0" borderId="0" xfId="149"/>
    <xf numFmtId="0" fontId="2" fillId="3" borderId="2" xfId="0" applyFont="1" applyFill="1" applyBorder="1"/>
    <xf numFmtId="0" fontId="3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3" fontId="7" fillId="4" borderId="3" xfId="4" applyNumberFormat="1" applyFont="1" applyFill="1" applyBorder="1" applyAlignment="1">
      <alignment horizontal="right"/>
    </xf>
    <xf numFmtId="3" fontId="7" fillId="5" borderId="4" xfId="1" applyNumberFormat="1" applyFont="1" applyFill="1" applyBorder="1" applyAlignment="1">
      <alignment horizontal="right"/>
    </xf>
    <xf numFmtId="3" fontId="7" fillId="6" borderId="5" xfId="1" applyNumberFormat="1" applyFont="1" applyFill="1" applyBorder="1" applyAlignment="1">
      <alignment horizontal="right"/>
    </xf>
    <xf numFmtId="173" fontId="1" fillId="7" borderId="6" xfId="0" applyNumberFormat="1" applyFont="1" applyFill="1" applyBorder="1" applyAlignment="1">
      <alignment vertical="center" wrapText="1"/>
    </xf>
    <xf numFmtId="0" fontId="25" fillId="0" borderId="0" xfId="7" applyAlignment="1">
      <alignment horizontal="center" vertical="center" wrapText="1"/>
    </xf>
    <xf numFmtId="0" fontId="9" fillId="0" borderId="0" xfId="7" applyFont="1" applyAlignment="1">
      <alignment horizontal="center" vertical="center" wrapText="1"/>
    </xf>
    <xf numFmtId="1" fontId="9" fillId="8" borderId="7" xfId="7" applyNumberFormat="1" applyFont="1" applyFill="1" applyBorder="1" applyAlignment="1">
      <alignment horizontal="center" wrapText="1"/>
    </xf>
    <xf numFmtId="0" fontId="1" fillId="0" borderId="0" xfId="149"/>
    <xf numFmtId="1" fontId="14" fillId="0" borderId="0" xfId="149" applyNumberFormat="1" applyFont="1"/>
    <xf numFmtId="0" fontId="14" fillId="0" borderId="0" xfId="149" applyFont="1"/>
    <xf numFmtId="0" fontId="15" fillId="0" borderId="0" xfId="149" applyFont="1" applyAlignment="1">
      <alignment horizontal="center" vertical="center" wrapText="1"/>
    </xf>
    <xf numFmtId="0" fontId="15" fillId="0" borderId="0" xfId="149" applyFont="1" applyAlignment="1">
      <alignment horizontal="center" vertical="center"/>
    </xf>
    <xf numFmtId="0" fontId="1" fillId="0" borderId="0" xfId="149" applyAlignment="1">
      <alignment horizontal="left"/>
    </xf>
    <xf numFmtId="1" fontId="1" fillId="0" borderId="0" xfId="149" applyNumberFormat="1"/>
    <xf numFmtId="0" fontId="1" fillId="0" borderId="0" xfId="149" applyAlignment="1">
      <alignment vertical="center"/>
    </xf>
    <xf numFmtId="1" fontId="1" fillId="0" borderId="0" xfId="149" applyNumberFormat="1" applyAlignment="1">
      <alignment horizontal="left"/>
    </xf>
    <xf numFmtId="0" fontId="1" fillId="0" borderId="0" xfId="149" applyAlignment="1">
      <alignment horizontal="left" vertical="center"/>
    </xf>
    <xf numFmtId="0" fontId="9" fillId="0" borderId="0" xfId="149" applyFont="1" applyAlignment="1">
      <alignment horizontal="left"/>
    </xf>
    <xf numFmtId="181" fontId="16" fillId="0" borderId="0" xfId="12" applyNumberFormat="1" applyFont="1" applyAlignment="1">
      <alignment horizontal="right" vertical="center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3" fontId="25" fillId="10" borderId="13" xfId="7" applyNumberFormat="1" applyFill="1" applyBorder="1"/>
    <xf numFmtId="0" fontId="25" fillId="11" borderId="14" xfId="7" applyFill="1" applyBorder="1"/>
    <xf numFmtId="0" fontId="25" fillId="12" borderId="15" xfId="7" applyFill="1" applyBorder="1"/>
    <xf numFmtId="0" fontId="25" fillId="13" borderId="16" xfId="7" applyFill="1" applyBorder="1" applyAlignment="1">
      <alignment horizontal="center" vertical="center" wrapText="1"/>
    </xf>
    <xf numFmtId="0" fontId="9" fillId="14" borderId="17" xfId="7" applyFont="1" applyFill="1" applyBorder="1" applyAlignment="1">
      <alignment horizontal="center" vertical="center" wrapText="1"/>
    </xf>
    <xf numFmtId="176" fontId="9" fillId="15" borderId="18" xfId="7" applyNumberFormat="1" applyFont="1" applyFill="1" applyBorder="1" applyAlignment="1">
      <alignment horizontal="center" vertical="center" wrapText="1"/>
    </xf>
    <xf numFmtId="176" fontId="9" fillId="5" borderId="4" xfId="7" applyNumberFormat="1" applyFont="1" applyFill="1" applyBorder="1" applyAlignment="1">
      <alignment horizontal="center" vertical="center" wrapText="1"/>
    </xf>
    <xf numFmtId="0" fontId="9" fillId="16" borderId="19" xfId="7" applyFont="1" applyFill="1" applyBorder="1" applyAlignment="1">
      <alignment horizontal="center" vertical="center" wrapText="1"/>
    </xf>
    <xf numFmtId="1" fontId="9" fillId="15" borderId="18" xfId="7" applyNumberFormat="1" applyFont="1" applyFill="1" applyBorder="1" applyAlignment="1">
      <alignment horizontal="center"/>
    </xf>
    <xf numFmtId="1" fontId="9" fillId="17" borderId="20" xfId="7" applyNumberFormat="1" applyFont="1" applyFill="1" applyBorder="1" applyAlignment="1">
      <alignment horizontal="center"/>
    </xf>
    <xf numFmtId="1" fontId="9" fillId="18" borderId="21" xfId="7" applyNumberFormat="1" applyFont="1" applyFill="1" applyBorder="1" applyAlignment="1">
      <alignment horizontal="center"/>
    </xf>
    <xf numFmtId="1" fontId="9" fillId="19" borderId="22" xfId="7" applyNumberFormat="1" applyFont="1" applyFill="1" applyBorder="1" applyAlignment="1">
      <alignment horizontal="center"/>
    </xf>
    <xf numFmtId="176" fontId="9" fillId="15" borderId="18" xfId="7" applyNumberFormat="1" applyFont="1" applyFill="1" applyBorder="1" applyAlignment="1">
      <alignment horizontal="center"/>
    </xf>
    <xf numFmtId="1" fontId="9" fillId="20" borderId="23" xfId="7" applyNumberFormat="1" applyFont="1" applyFill="1" applyBorder="1" applyAlignment="1">
      <alignment horizontal="center"/>
    </xf>
    <xf numFmtId="1" fontId="9" fillId="21" borderId="24" xfId="7" applyNumberFormat="1" applyFont="1" applyFill="1" applyBorder="1" applyAlignment="1">
      <alignment horizontal="center"/>
    </xf>
    <xf numFmtId="184" fontId="25" fillId="22" borderId="25" xfId="7" applyNumberFormat="1" applyFill="1" applyBorder="1" applyAlignment="1">
      <alignment wrapText="1"/>
    </xf>
    <xf numFmtId="0" fontId="25" fillId="23" borderId="26" xfId="7" applyFill="1" applyBorder="1" applyAlignment="1">
      <alignment horizontal="left"/>
    </xf>
    <xf numFmtId="178" fontId="0" fillId="24" borderId="27" xfId="11" applyNumberFormat="1" applyFill="1" applyBorder="1"/>
    <xf numFmtId="0" fontId="25" fillId="25" borderId="28" xfId="7" applyFill="1" applyBorder="1"/>
    <xf numFmtId="1" fontId="1" fillId="5" borderId="4" xfId="7" applyNumberFormat="1" applyFont="1" applyFill="1" applyBorder="1" applyAlignment="1">
      <alignment horizontal="right"/>
    </xf>
    <xf numFmtId="1" fontId="1" fillId="16" borderId="19" xfId="7" applyNumberFormat="1" applyFont="1" applyFill="1" applyBorder="1" applyAlignment="1">
      <alignment horizontal="center"/>
    </xf>
    <xf numFmtId="0" fontId="13" fillId="26" borderId="29" xfId="149" applyFont="1" applyFill="1" applyBorder="1" applyAlignment="1">
      <alignment horizontal="left"/>
    </xf>
    <xf numFmtId="180" fontId="13" fillId="26" borderId="29" xfId="150" applyNumberFormat="1" applyFont="1" applyFill="1" applyBorder="1"/>
    <xf numFmtId="0" fontId="13" fillId="26" borderId="29" xfId="149" applyFont="1" applyFill="1" applyBorder="1"/>
    <xf numFmtId="180" fontId="13" fillId="26" borderId="29" xfId="12" applyNumberFormat="1" applyFont="1" applyFill="1" applyBorder="1"/>
    <xf numFmtId="0" fontId="15" fillId="27" borderId="30" xfId="149" applyFont="1" applyFill="1" applyBorder="1" applyAlignment="1">
      <alignment horizontal="right"/>
    </xf>
    <xf numFmtId="0" fontId="15" fillId="22" borderId="25" xfId="149" applyFont="1" applyFill="1" applyBorder="1" applyAlignment="1">
      <alignment horizontal="right"/>
    </xf>
    <xf numFmtId="0" fontId="15" fillId="28" borderId="31" xfId="149" applyFont="1" applyFill="1" applyBorder="1" applyAlignment="1">
      <alignment horizontal="left"/>
    </xf>
    <xf numFmtId="0" fontId="15" fillId="29" borderId="32" xfId="149" applyFont="1" applyFill="1" applyBorder="1" applyAlignment="1">
      <alignment vertical="center"/>
    </xf>
    <xf numFmtId="0" fontId="15" fillId="29" borderId="32" xfId="149" applyFont="1" applyFill="1" applyBorder="1" applyAlignment="1">
      <alignment horizontal="left" vertical="center"/>
    </xf>
    <xf numFmtId="0" fontId="15" fillId="30" borderId="33" xfId="149" applyFont="1" applyFill="1" applyBorder="1" applyAlignment="1">
      <alignment vertical="center"/>
    </xf>
    <xf numFmtId="178" fontId="0" fillId="23" borderId="26" xfId="11" applyNumberFormat="1" applyFill="1" applyBorder="1"/>
    <xf numFmtId="0" fontId="25" fillId="31" borderId="34" xfId="7" applyFill="1" applyBorder="1"/>
    <xf numFmtId="0" fontId="25" fillId="21" borderId="24" xfId="7" applyFill="1" applyBorder="1"/>
    <xf numFmtId="184" fontId="25" fillId="18" borderId="21" xfId="7" applyNumberFormat="1" applyFill="1" applyBorder="1" applyAlignment="1">
      <alignment wrapText="1"/>
    </xf>
    <xf numFmtId="0" fontId="0" fillId="0" borderId="0" xfId="0" applyAlignment="1">
      <alignment horizontal="center" vertical="top"/>
    </xf>
    <xf numFmtId="0" fontId="0" fillId="11" borderId="14" xfId="0" applyFill="1" applyBorder="1"/>
    <xf numFmtId="178" fontId="0" fillId="27" borderId="30" xfId="11" applyNumberFormat="1" applyFill="1" applyBorder="1" applyAlignment="1">
      <alignment horizontal="center"/>
    </xf>
    <xf numFmtId="178" fontId="0" fillId="22" borderId="25" xfId="11" applyNumberFormat="1" applyFill="1" applyBorder="1"/>
    <xf numFmtId="178" fontId="0" fillId="28" borderId="31" xfId="11" applyNumberFormat="1" applyFill="1" applyBorder="1"/>
    <xf numFmtId="178" fontId="0" fillId="15" borderId="18" xfId="11" applyNumberFormat="1" applyFill="1" applyBorder="1" applyAlignment="1">
      <alignment horizontal="center"/>
    </xf>
    <xf numFmtId="178" fontId="0" fillId="16" borderId="19" xfId="11" applyNumberFormat="1" applyFill="1" applyBorder="1"/>
    <xf numFmtId="1" fontId="9" fillId="32" borderId="35" xfId="0" applyNumberFormat="1" applyFont="1" applyFill="1" applyBorder="1" applyAlignment="1">
      <alignment horizontal="center"/>
    </xf>
    <xf numFmtId="0" fontId="13" fillId="33" borderId="36" xfId="0" applyFont="1" applyFill="1" applyBorder="1"/>
    <xf numFmtId="0" fontId="13" fillId="34" borderId="37" xfId="0" applyFont="1" applyFill="1" applyBorder="1"/>
    <xf numFmtId="180" fontId="15" fillId="26" borderId="29" xfId="12" applyNumberFormat="1" applyFont="1" applyFill="1" applyBorder="1"/>
    <xf numFmtId="183" fontId="15" fillId="26" borderId="29" xfId="149" applyNumberFormat="1" applyFont="1" applyFill="1" applyBorder="1" applyAlignment="1">
      <alignment horizontal="right"/>
    </xf>
    <xf numFmtId="182" fontId="15" fillId="35" borderId="38" xfId="12" applyNumberFormat="1" applyFont="1" applyFill="1" applyBorder="1"/>
    <xf numFmtId="0" fontId="13" fillId="0" borderId="9" xfId="149" applyFont="1" applyBorder="1" applyAlignment="1">
      <alignment horizontal="center"/>
    </xf>
    <xf numFmtId="3" fontId="13" fillId="0" borderId="9" xfId="149" applyNumberFormat="1" applyFont="1" applyBorder="1" applyAlignment="1">
      <alignment horizontal="center"/>
    </xf>
    <xf numFmtId="0" fontId="15" fillId="0" borderId="9" xfId="149" applyFont="1" applyBorder="1" applyAlignment="1">
      <alignment horizontal="center" vertical="center"/>
    </xf>
    <xf numFmtId="0" fontId="15" fillId="0" borderId="9" xfId="149" applyFont="1" applyBorder="1" applyAlignment="1">
      <alignment horizontal="center" vertical="center" wrapText="1"/>
    </xf>
    <xf numFmtId="179" fontId="13" fillId="0" borderId="9" xfId="149" applyNumberFormat="1" applyFont="1" applyBorder="1" applyAlignment="1">
      <alignment horizontal="center"/>
    </xf>
    <xf numFmtId="0" fontId="1" fillId="0" borderId="9" xfId="149" applyBorder="1"/>
    <xf numFmtId="0" fontId="13" fillId="0" borderId="39" xfId="149" applyFont="1" applyBorder="1" applyAlignment="1">
      <alignment horizontal="center"/>
    </xf>
    <xf numFmtId="3" fontId="13" fillId="0" borderId="40" xfId="149" applyNumberFormat="1" applyFont="1" applyBorder="1" applyAlignment="1">
      <alignment horizontal="center"/>
    </xf>
    <xf numFmtId="3" fontId="13" fillId="0" borderId="41" xfId="149" applyNumberFormat="1" applyFont="1" applyBorder="1" applyAlignment="1">
      <alignment horizontal="center"/>
    </xf>
    <xf numFmtId="0" fontId="13" fillId="0" borderId="42" xfId="149" applyFont="1" applyBorder="1" applyAlignment="1">
      <alignment horizontal="center"/>
    </xf>
    <xf numFmtId="3" fontId="13" fillId="0" borderId="43" xfId="149" applyNumberFormat="1" applyFont="1" applyBorder="1" applyAlignment="1">
      <alignment horizontal="center"/>
    </xf>
    <xf numFmtId="0" fontId="15" fillId="0" borderId="43" xfId="149" applyFont="1" applyBorder="1" applyAlignment="1">
      <alignment horizontal="center" vertical="center" wrapText="1"/>
    </xf>
    <xf numFmtId="0" fontId="1" fillId="0" borderId="42" xfId="149" applyBorder="1" applyAlignment="1">
      <alignment horizontal="center"/>
    </xf>
    <xf numFmtId="0" fontId="1" fillId="0" borderId="42" xfId="149" applyBorder="1"/>
    <xf numFmtId="0" fontId="1" fillId="0" borderId="43" xfId="149" applyBorder="1"/>
    <xf numFmtId="0" fontId="18" fillId="0" borderId="9" xfId="0" applyFont="1" applyBorder="1" applyAlignment="1">
      <alignment horizontal="left" vertical="top" wrapText="1"/>
    </xf>
    <xf numFmtId="0" fontId="20" fillId="0" borderId="42" xfId="149" applyFont="1" applyBorder="1" applyAlignment="1">
      <alignment horizontal="center"/>
    </xf>
    <xf numFmtId="0" fontId="0" fillId="0" borderId="9" xfId="0" applyBorder="1"/>
    <xf numFmtId="0" fontId="1" fillId="0" borderId="44" xfId="149" applyBorder="1"/>
    <xf numFmtId="0" fontId="0" fillId="0" borderId="45" xfId="0" applyBorder="1"/>
    <xf numFmtId="0" fontId="1" fillId="0" borderId="45" xfId="149" applyBorder="1"/>
    <xf numFmtId="0" fontId="1" fillId="0" borderId="46" xfId="149" applyBorder="1"/>
    <xf numFmtId="0" fontId="13" fillId="0" borderId="47" xfId="149" applyFont="1" applyBorder="1" applyAlignment="1">
      <alignment horizontal="center"/>
    </xf>
    <xf numFmtId="0" fontId="13" fillId="0" borderId="48" xfId="149" applyFont="1" applyBorder="1" applyAlignment="1">
      <alignment horizontal="center"/>
    </xf>
    <xf numFmtId="179" fontId="13" fillId="0" borderId="48" xfId="149" applyNumberFormat="1" applyFont="1" applyBorder="1" applyAlignment="1">
      <alignment horizontal="center"/>
    </xf>
    <xf numFmtId="3" fontId="13" fillId="0" borderId="48" xfId="149" applyNumberFormat="1" applyFont="1" applyBorder="1" applyAlignment="1">
      <alignment horizontal="center"/>
    </xf>
    <xf numFmtId="3" fontId="13" fillId="0" borderId="49" xfId="149" applyNumberFormat="1" applyFont="1" applyBorder="1" applyAlignment="1">
      <alignment horizontal="center"/>
    </xf>
    <xf numFmtId="0" fontId="13" fillId="0" borderId="50" xfId="149" applyFont="1" applyBorder="1" applyAlignment="1">
      <alignment horizontal="center"/>
    </xf>
    <xf numFmtId="0" fontId="13" fillId="0" borderId="51" xfId="149" applyFont="1" applyBorder="1" applyAlignment="1">
      <alignment horizontal="center"/>
    </xf>
    <xf numFmtId="179" fontId="13" fillId="0" borderId="51" xfId="149" applyNumberFormat="1" applyFont="1" applyBorder="1" applyAlignment="1">
      <alignment horizontal="center"/>
    </xf>
    <xf numFmtId="3" fontId="13" fillId="0" borderId="51" xfId="149" applyNumberFormat="1" applyFont="1" applyBorder="1" applyAlignment="1">
      <alignment horizontal="center"/>
    </xf>
    <xf numFmtId="3" fontId="13" fillId="0" borderId="52" xfId="149" applyNumberFormat="1" applyFont="1" applyBorder="1" applyAlignment="1">
      <alignment horizontal="center"/>
    </xf>
    <xf numFmtId="0" fontId="1" fillId="0" borderId="47" xfId="149" applyBorder="1"/>
    <xf numFmtId="0" fontId="1" fillId="0" borderId="48" xfId="149" applyBorder="1"/>
    <xf numFmtId="0" fontId="1" fillId="0" borderId="49" xfId="149" applyBorder="1"/>
    <xf numFmtId="0" fontId="1" fillId="0" borderId="50" xfId="149" applyBorder="1"/>
    <xf numFmtId="0" fontId="1" fillId="0" borderId="51" xfId="149" applyBorder="1"/>
    <xf numFmtId="0" fontId="1" fillId="0" borderId="52" xfId="149" applyBorder="1"/>
    <xf numFmtId="0" fontId="21" fillId="0" borderId="40" xfId="0" applyFont="1" applyBorder="1" applyAlignment="1">
      <alignment horizontal="left"/>
    </xf>
    <xf numFmtId="0" fontId="0" fillId="0" borderId="48" xfId="0" applyBorder="1"/>
    <xf numFmtId="0" fontId="25" fillId="36" borderId="53" xfId="7" applyFill="1" applyBorder="1"/>
    <xf numFmtId="0" fontId="25" fillId="37" borderId="54" xfId="7" applyFill="1" applyBorder="1"/>
    <xf numFmtId="3" fontId="25" fillId="25" borderId="28" xfId="7" applyNumberFormat="1" applyFill="1" applyBorder="1"/>
    <xf numFmtId="175" fontId="25" fillId="25" borderId="28" xfId="7" applyNumberFormat="1" applyFill="1" applyBorder="1"/>
    <xf numFmtId="0" fontId="25" fillId="38" borderId="55" xfId="7" applyFill="1" applyBorder="1"/>
    <xf numFmtId="0" fontId="25" fillId="39" borderId="56" xfId="7" applyFill="1" applyBorder="1"/>
    <xf numFmtId="0" fontId="25" fillId="40" borderId="57" xfId="7" applyFill="1" applyBorder="1"/>
    <xf numFmtId="0" fontId="25" fillId="41" borderId="58" xfId="7" applyFill="1" applyBorder="1"/>
    <xf numFmtId="0" fontId="25" fillId="42" borderId="59" xfId="7" applyFill="1" applyBorder="1"/>
    <xf numFmtId="184" fontId="25" fillId="25" borderId="28" xfId="7" applyNumberFormat="1" applyFill="1" applyBorder="1"/>
    <xf numFmtId="175" fontId="25" fillId="43" borderId="60" xfId="7" applyNumberFormat="1" applyFill="1" applyBorder="1" applyAlignment="1">
      <alignment horizontal="centerContinuous" wrapText="1"/>
    </xf>
    <xf numFmtId="0" fontId="25" fillId="44" borderId="61" xfId="7" applyFill="1" applyBorder="1"/>
    <xf numFmtId="175" fontId="25" fillId="45" borderId="62" xfId="7" applyNumberFormat="1" applyFill="1" applyBorder="1" applyAlignment="1">
      <alignment horizontal="left" wrapText="1"/>
    </xf>
    <xf numFmtId="0" fontId="25" fillId="46" borderId="63" xfId="7" applyFill="1" applyBorder="1" applyAlignment="1">
      <alignment wrapText="1"/>
    </xf>
    <xf numFmtId="0" fontId="25" fillId="46" borderId="63" xfId="7" applyFill="1" applyBorder="1" applyAlignment="1">
      <alignment horizontal="right" textRotation="90" wrapText="1"/>
      <extLst>
        <ext uri="smNativeData">
          <pm:cellMargin xmlns:pm="smNativeData" id="1647418215" l="0" r="0" t="0" b="0" textRotation="3"/>
        </ext>
      </extLst>
    </xf>
    <xf numFmtId="0" fontId="25" fillId="45" borderId="62" xfId="7" applyFill="1" applyBorder="1" applyAlignment="1">
      <alignment vertical="top" wrapText="1"/>
    </xf>
    <xf numFmtId="0" fontId="25" fillId="47" borderId="64" xfId="7" applyFill="1" applyBorder="1" applyAlignment="1">
      <alignment horizontal="right" textRotation="90" wrapText="1"/>
      <extLst>
        <ext uri="smNativeData">
          <pm:cellMargin xmlns:pm="smNativeData" id="1647418215" l="0" r="0" t="0" b="0" textRotation="3"/>
        </ext>
      </extLst>
    </xf>
    <xf numFmtId="0" fontId="25" fillId="22" borderId="25" xfId="7" applyFill="1" applyBorder="1" applyAlignment="1">
      <alignment wrapText="1"/>
    </xf>
    <xf numFmtId="0" fontId="25" fillId="48" borderId="65" xfId="7" applyFill="1" applyBorder="1" applyAlignment="1">
      <alignment horizontal="centerContinuous" wrapText="1"/>
    </xf>
    <xf numFmtId="0" fontId="25" fillId="49" borderId="66" xfId="7" applyFill="1" applyBorder="1" applyAlignment="1">
      <alignment horizontal="left" wrapText="1"/>
    </xf>
    <xf numFmtId="0" fontId="0" fillId="50" borderId="67" xfId="0" applyFill="1" applyBorder="1"/>
    <xf numFmtId="0" fontId="0" fillId="50" borderId="67" xfId="0" applyFill="1" applyBorder="1" applyAlignment="1">
      <alignment horizontal="right"/>
    </xf>
    <xf numFmtId="0" fontId="0" fillId="49" borderId="66" xfId="0" applyFill="1" applyBorder="1"/>
    <xf numFmtId="0" fontId="0" fillId="51" borderId="68" xfId="0" applyFill="1" applyBorder="1" applyAlignment="1">
      <alignment horizontal="right"/>
    </xf>
    <xf numFmtId="0" fontId="25" fillId="52" borderId="69" xfId="7" applyFill="1" applyBorder="1" applyAlignment="1">
      <alignment horizontal="center" vertical="center" wrapText="1"/>
    </xf>
    <xf numFmtId="0" fontId="25" fillId="53" borderId="70" xfId="7" applyFill="1" applyBorder="1"/>
    <xf numFmtId="0" fontId="25" fillId="45" borderId="62" xfId="7" applyFill="1" applyBorder="1" applyAlignment="1">
      <alignment wrapText="1"/>
    </xf>
    <xf numFmtId="1" fontId="1" fillId="54" borderId="71" xfId="7" applyNumberFormat="1" applyFont="1" applyFill="1" applyBorder="1" applyAlignment="1">
      <alignment horizontal="center" wrapText="1"/>
    </xf>
    <xf numFmtId="0" fontId="25" fillId="55" borderId="72" xfId="7" applyFill="1" applyBorder="1"/>
    <xf numFmtId="177" fontId="25" fillId="18" borderId="21" xfId="7" applyNumberFormat="1" applyFill="1" applyBorder="1"/>
    <xf numFmtId="0" fontId="25" fillId="56" borderId="73" xfId="7" applyFill="1" applyBorder="1"/>
    <xf numFmtId="0" fontId="17" fillId="49" borderId="66" xfId="7" applyFont="1" applyFill="1" applyBorder="1"/>
    <xf numFmtId="1" fontId="9" fillId="57" borderId="74" xfId="7" applyNumberFormat="1" applyFont="1" applyFill="1" applyBorder="1" applyAlignment="1">
      <alignment horizontal="center"/>
    </xf>
    <xf numFmtId="184" fontId="17" fillId="31" borderId="34" xfId="7" applyNumberFormat="1" applyFont="1" applyFill="1" applyBorder="1"/>
    <xf numFmtId="0" fontId="17" fillId="58" borderId="75" xfId="7" applyFont="1" applyFill="1" applyBorder="1" applyAlignment="1">
      <alignment wrapText="1"/>
    </xf>
    <xf numFmtId="0" fontId="0" fillId="4" borderId="3" xfId="0" applyFill="1" applyBorder="1"/>
    <xf numFmtId="0" fontId="22" fillId="0" borderId="9" xfId="0" applyFont="1" applyBorder="1" applyAlignment="1">
      <alignment horizontal="left" vertical="top" wrapText="1"/>
    </xf>
    <xf numFmtId="0" fontId="2" fillId="59" borderId="76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left" vertical="top" wrapText="1"/>
    </xf>
    <xf numFmtId="0" fontId="3" fillId="60" borderId="77" xfId="0" applyFont="1" applyFill="1" applyBorder="1" applyAlignment="1">
      <alignment horizontal="center" vertical="top"/>
    </xf>
    <xf numFmtId="0" fontId="25" fillId="61" borderId="78" xfId="7" applyFill="1" applyBorder="1"/>
    <xf numFmtId="0" fontId="25" fillId="62" borderId="79" xfId="7" applyFill="1" applyBorder="1"/>
    <xf numFmtId="1" fontId="25" fillId="31" borderId="34" xfId="7" applyNumberFormat="1" applyFill="1" applyBorder="1"/>
    <xf numFmtId="185" fontId="25" fillId="9" borderId="12" xfId="7" applyNumberFormat="1" applyFill="1" applyBorder="1"/>
    <xf numFmtId="0" fontId="3" fillId="3" borderId="2" xfId="0" applyFont="1" applyFill="1" applyBorder="1" applyAlignment="1">
      <alignment horizontal="justify" vertical="top" wrapText="1"/>
    </xf>
    <xf numFmtId="0" fontId="2" fillId="63" borderId="80" xfId="0" applyFont="1" applyFill="1" applyBorder="1" applyAlignment="1">
      <alignment horizontal="justify" vertical="top" wrapText="1"/>
    </xf>
    <xf numFmtId="0" fontId="2" fillId="64" borderId="81" xfId="0" applyFont="1" applyFill="1" applyBorder="1" applyAlignment="1">
      <alignment horizontal="justify" vertical="top" wrapText="1"/>
    </xf>
    <xf numFmtId="0" fontId="2" fillId="65" borderId="82" xfId="0" applyFont="1" applyFill="1" applyBorder="1" applyAlignment="1">
      <alignment horizontal="justify" vertical="top" wrapText="1"/>
    </xf>
    <xf numFmtId="0" fontId="23" fillId="0" borderId="83" xfId="2" applyFont="1" applyBorder="1" applyAlignment="1" applyProtection="1">
      <alignment horizontal="center" vertical="top" wrapText="1"/>
    </xf>
    <xf numFmtId="0" fontId="23" fillId="0" borderId="84" xfId="2" applyFont="1" applyBorder="1" applyAlignment="1" applyProtection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70" borderId="90" xfId="0" applyFont="1" applyFill="1" applyBorder="1" applyAlignment="1">
      <alignment horizontal="justify" vertical="top" wrapText="1"/>
    </xf>
    <xf numFmtId="0" fontId="2" fillId="71" borderId="91" xfId="0" applyFont="1" applyFill="1" applyBorder="1" applyAlignment="1">
      <alignment horizontal="justify" vertical="top" wrapText="1"/>
    </xf>
    <xf numFmtId="0" fontId="2" fillId="72" borderId="92" xfId="0" applyFont="1" applyFill="1" applyBorder="1" applyAlignment="1">
      <alignment horizontal="justify" vertical="top" wrapText="1"/>
    </xf>
    <xf numFmtId="0" fontId="2" fillId="60" borderId="77" xfId="0" applyFont="1" applyFill="1" applyBorder="1" applyAlignment="1">
      <alignment horizontal="justify" vertical="top" wrapText="1"/>
    </xf>
    <xf numFmtId="0" fontId="24" fillId="0" borderId="83" xfId="2" applyFont="1" applyBorder="1" applyAlignment="1" applyProtection="1">
      <alignment horizontal="center" vertical="top" wrapText="1"/>
    </xf>
    <xf numFmtId="0" fontId="24" fillId="0" borderId="84" xfId="2" applyFont="1" applyBorder="1" applyAlignment="1" applyProtection="1">
      <alignment horizontal="center" vertical="top" wrapText="1"/>
    </xf>
    <xf numFmtId="0" fontId="2" fillId="0" borderId="83" xfId="0" applyFont="1" applyBorder="1" applyAlignment="1">
      <alignment horizontal="left" vertical="top" wrapText="1"/>
    </xf>
    <xf numFmtId="0" fontId="2" fillId="0" borderId="89" xfId="0" applyFont="1" applyBorder="1" applyAlignment="1">
      <alignment horizontal="left" vertical="top" wrapText="1"/>
    </xf>
    <xf numFmtId="0" fontId="2" fillId="0" borderId="84" xfId="0" applyFont="1" applyBorder="1" applyAlignment="1">
      <alignment horizontal="left" vertical="top" wrapText="1"/>
    </xf>
    <xf numFmtId="0" fontId="2" fillId="66" borderId="85" xfId="0" applyFont="1" applyFill="1" applyBorder="1" applyAlignment="1">
      <alignment horizontal="right" vertical="top"/>
    </xf>
    <xf numFmtId="0" fontId="2" fillId="67" borderId="86" xfId="0" applyFont="1" applyFill="1" applyBorder="1" applyAlignment="1">
      <alignment horizontal="right" vertical="top"/>
    </xf>
    <xf numFmtId="0" fontId="2" fillId="68" borderId="87" xfId="0" applyFont="1" applyFill="1" applyBorder="1" applyAlignment="1">
      <alignment horizontal="right" vertical="top"/>
    </xf>
    <xf numFmtId="0" fontId="5" fillId="66" borderId="85" xfId="3" applyFill="1" applyBorder="1" applyAlignment="1" applyProtection="1">
      <alignment horizontal="left" vertical="top" wrapText="1"/>
    </xf>
    <xf numFmtId="0" fontId="5" fillId="69" borderId="88" xfId="3" applyFill="1" applyBorder="1" applyAlignment="1" applyProtection="1">
      <alignment horizontal="left" vertical="top" wrapText="1"/>
    </xf>
    <xf numFmtId="0" fontId="3" fillId="73" borderId="93" xfId="0" applyFont="1" applyFill="1" applyBorder="1" applyAlignment="1">
      <alignment horizontal="justify" vertical="top" wrapText="1"/>
    </xf>
    <xf numFmtId="0" fontId="3" fillId="74" borderId="94" xfId="0" applyFont="1" applyFill="1" applyBorder="1" applyAlignment="1">
      <alignment horizontal="justify" vertical="top" wrapText="1"/>
    </xf>
    <xf numFmtId="0" fontId="3" fillId="75" borderId="95" xfId="0" applyFont="1" applyFill="1" applyBorder="1" applyAlignment="1">
      <alignment horizontal="justify" vertical="top" wrapText="1"/>
    </xf>
    <xf numFmtId="0" fontId="6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49" fontId="2" fillId="3" borderId="2" xfId="0" applyNumberFormat="1" applyFont="1" applyFill="1" applyBorder="1" applyAlignment="1">
      <alignment horizontal="left" vertical="top" wrapText="1"/>
    </xf>
    <xf numFmtId="0" fontId="9" fillId="76" borderId="96" xfId="7" applyFont="1" applyFill="1" applyBorder="1" applyAlignment="1">
      <alignment horizontal="center" vertical="center" wrapText="1"/>
    </xf>
    <xf numFmtId="0" fontId="9" fillId="77" borderId="97" xfId="7" applyFont="1" applyFill="1" applyBorder="1" applyAlignment="1">
      <alignment horizontal="center" vertical="center" wrapText="1"/>
    </xf>
    <xf numFmtId="0" fontId="9" fillId="78" borderId="98" xfId="7" applyFont="1" applyFill="1" applyBorder="1" applyAlignment="1">
      <alignment horizontal="center" vertical="center" wrapText="1"/>
    </xf>
    <xf numFmtId="176" fontId="9" fillId="27" borderId="30" xfId="7" applyNumberFormat="1" applyFont="1" applyFill="1" applyBorder="1" applyAlignment="1">
      <alignment horizontal="center" vertical="center" wrapText="1"/>
    </xf>
    <xf numFmtId="176" fontId="9" fillId="22" borderId="25" xfId="7" applyNumberFormat="1" applyFont="1" applyFill="1" applyBorder="1" applyAlignment="1">
      <alignment horizontal="center" vertical="center" wrapText="1"/>
    </xf>
    <xf numFmtId="176" fontId="9" fillId="28" borderId="31" xfId="7" applyNumberFormat="1" applyFont="1" applyFill="1" applyBorder="1" applyAlignment="1">
      <alignment horizontal="center" vertical="center" wrapText="1"/>
    </xf>
    <xf numFmtId="184" fontId="25" fillId="27" borderId="30" xfId="7" applyNumberFormat="1" applyFill="1" applyBorder="1" applyAlignment="1">
      <alignment horizontal="center" vertical="center" wrapText="1"/>
    </xf>
    <xf numFmtId="184" fontId="25" fillId="17" borderId="20" xfId="7" applyNumberFormat="1" applyFill="1" applyBorder="1" applyAlignment="1">
      <alignment horizontal="center" vertical="center" wrapText="1"/>
    </xf>
    <xf numFmtId="0" fontId="15" fillId="22" borderId="25" xfId="149" applyFont="1" applyFill="1" applyBorder="1" applyAlignment="1">
      <alignment horizontal="left"/>
    </xf>
    <xf numFmtId="0" fontId="13" fillId="26" borderId="29" xfId="149" applyFont="1" applyFill="1" applyBorder="1" applyAlignment="1">
      <alignment horizontal="left"/>
    </xf>
    <xf numFmtId="0" fontId="13" fillId="26" borderId="29" xfId="149" applyFont="1" applyFill="1" applyBorder="1" applyAlignment="1">
      <alignment horizontal="left" vertical="top" wrapText="1"/>
    </xf>
    <xf numFmtId="0" fontId="13" fillId="35" borderId="38" xfId="149" applyFont="1" applyFill="1" applyBorder="1" applyAlignment="1">
      <alignment horizontal="left"/>
    </xf>
    <xf numFmtId="0" fontId="18" fillId="0" borderId="9" xfId="0" applyFont="1" applyBorder="1" applyAlignment="1">
      <alignment horizontal="left" vertical="top" wrapText="1"/>
    </xf>
    <xf numFmtId="0" fontId="18" fillId="0" borderId="43" xfId="0" applyFont="1" applyBorder="1" applyAlignment="1">
      <alignment horizontal="left" vertical="top" wrapText="1"/>
    </xf>
    <xf numFmtId="0" fontId="19" fillId="0" borderId="51" xfId="0" applyFont="1" applyBorder="1" applyAlignment="1">
      <alignment horizontal="center" wrapText="1"/>
    </xf>
    <xf numFmtId="0" fontId="19" fillId="0" borderId="9" xfId="0" applyFont="1" applyBorder="1" applyAlignment="1">
      <alignment horizontal="right" vertical="center" wrapText="1"/>
    </xf>
    <xf numFmtId="0" fontId="19" fillId="0" borderId="48" xfId="0" applyFont="1" applyBorder="1" applyAlignment="1">
      <alignment horizontal="center" wrapText="1"/>
    </xf>
    <xf numFmtId="0" fontId="19" fillId="0" borderId="9" xfId="0" applyFont="1" applyBorder="1" applyAlignment="1">
      <alignment horizontal="right"/>
    </xf>
    <xf numFmtId="1" fontId="1" fillId="0" borderId="15" xfId="149" applyNumberFormat="1" applyBorder="1" applyAlignment="1">
      <alignment horizontal="left"/>
    </xf>
  </cellXfs>
  <cellStyles count="151">
    <cellStyle name="Comma 2" xfId="5"/>
    <cellStyle name="Comma 2 2" xfId="150"/>
    <cellStyle name="Comma 3" xfId="11"/>
    <cellStyle name="Comma_Sasolburg Baseline Emission Factor Recalculation 17 April 08" xfId="12"/>
    <cellStyle name="Hyperlink" xfId="2" builtinId="8" customBuiltin="1"/>
    <cellStyle name="Hyperlink 2" xfId="3"/>
    <cellStyle name="Millares_Emission Reduction Estimation" xfId="13"/>
    <cellStyle name="Normal" xfId="0" builtinId="0" customBuiltin="1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6"/>
    <cellStyle name="Normal 2 2" xfId="149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7" xfId="31"/>
    <cellStyle name="Normal 28" xfId="32"/>
    <cellStyle name="Normal 29" xfId="33"/>
    <cellStyle name="Normal 3" xfId="7"/>
    <cellStyle name="Normal 30" xfId="34"/>
    <cellStyle name="Normal 31" xfId="35"/>
    <cellStyle name="Normal 32" xfId="36"/>
    <cellStyle name="Normal 33" xfId="37"/>
    <cellStyle name="Normal 34" xfId="38"/>
    <cellStyle name="Normal 35" xfId="39"/>
    <cellStyle name="Normal 36" xfId="40"/>
    <cellStyle name="Normal 37" xfId="41"/>
    <cellStyle name="Normal 38" xfId="42"/>
    <cellStyle name="Normal 39" xfId="43"/>
    <cellStyle name="Normal 4" xfId="8"/>
    <cellStyle name="Normal 40" xfId="44"/>
    <cellStyle name="Normal 41" xfId="45"/>
    <cellStyle name="Normal 42" xfId="46"/>
    <cellStyle name="Normal 43" xfId="47"/>
    <cellStyle name="Normal 44" xfId="48"/>
    <cellStyle name="Normal 45" xfId="49"/>
    <cellStyle name="Normal 46" xfId="50"/>
    <cellStyle name="Normal 47" xfId="51"/>
    <cellStyle name="Normal 5" xfId="52"/>
    <cellStyle name="Normal 5 10" xfId="53"/>
    <cellStyle name="Normal 5 11" xfId="54"/>
    <cellStyle name="Normal 5 12" xfId="55"/>
    <cellStyle name="Normal 5 13" xfId="56"/>
    <cellStyle name="Normal 5 14" xfId="57"/>
    <cellStyle name="Normal 5 15" xfId="58"/>
    <cellStyle name="Normal 5 16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50" xfId="68"/>
    <cellStyle name="Normal 58" xfId="69"/>
    <cellStyle name="Normal 59" xfId="70"/>
    <cellStyle name="Normal 6" xfId="71"/>
    <cellStyle name="Normal 6 10" xfId="72"/>
    <cellStyle name="Normal 6 11" xfId="73"/>
    <cellStyle name="Normal 6 12" xfId="74"/>
    <cellStyle name="Normal 6 13" xfId="75"/>
    <cellStyle name="Normal 6 14" xfId="76"/>
    <cellStyle name="Normal 6 15" xfId="77"/>
    <cellStyle name="Normal 6 16" xfId="78"/>
    <cellStyle name="Normal 6 2" xfId="79"/>
    <cellStyle name="Normal 6 3" xfId="80"/>
    <cellStyle name="Normal 6 4" xfId="81"/>
    <cellStyle name="Normal 6 5" xfId="82"/>
    <cellStyle name="Normal 6 6" xfId="83"/>
    <cellStyle name="Normal 6 7" xfId="84"/>
    <cellStyle name="Normal 6 8" xfId="85"/>
    <cellStyle name="Normal 6 9" xfId="86"/>
    <cellStyle name="Normal 60" xfId="87"/>
    <cellStyle name="Normal 61" xfId="88"/>
    <cellStyle name="Normal 62" xfId="89"/>
    <cellStyle name="Normal 63" xfId="90"/>
    <cellStyle name="Normal 64" xfId="91"/>
    <cellStyle name="Normal 65" xfId="92"/>
    <cellStyle name="Normal 66" xfId="93"/>
    <cellStyle name="Normal 67" xfId="94"/>
    <cellStyle name="Normal 68" xfId="95"/>
    <cellStyle name="Normal 7" xfId="96"/>
    <cellStyle name="Normal 7 10" xfId="97"/>
    <cellStyle name="Normal 7 11" xfId="98"/>
    <cellStyle name="Normal 7 12" xfId="99"/>
    <cellStyle name="Normal 7 13" xfId="100"/>
    <cellStyle name="Normal 7 14" xfId="101"/>
    <cellStyle name="Normal 7 15" xfId="102"/>
    <cellStyle name="Normal 7 16" xfId="103"/>
    <cellStyle name="Normal 7 2" xfId="104"/>
    <cellStyle name="Normal 7 3" xfId="105"/>
    <cellStyle name="Normal 7 4" xfId="106"/>
    <cellStyle name="Normal 7 5" xfId="107"/>
    <cellStyle name="Normal 7 6" xfId="108"/>
    <cellStyle name="Normal 7 7" xfId="109"/>
    <cellStyle name="Normal 7 8" xfId="110"/>
    <cellStyle name="Normal 7 9" xfId="111"/>
    <cellStyle name="Normal 73" xfId="112"/>
    <cellStyle name="Normal 8" xfId="113"/>
    <cellStyle name="Normal 8 10" xfId="114"/>
    <cellStyle name="Normal 8 11" xfId="115"/>
    <cellStyle name="Normal 8 12" xfId="116"/>
    <cellStyle name="Normal 8 13" xfId="117"/>
    <cellStyle name="Normal 8 14" xfId="118"/>
    <cellStyle name="Normal 8 15" xfId="119"/>
    <cellStyle name="Normal 8 16" xfId="120"/>
    <cellStyle name="Normal 8 2" xfId="121"/>
    <cellStyle name="Normal 8 3" xfId="122"/>
    <cellStyle name="Normal 8 4" xfId="123"/>
    <cellStyle name="Normal 8 5" xfId="124"/>
    <cellStyle name="Normal 8 6" xfId="125"/>
    <cellStyle name="Normal 8 7" xfId="126"/>
    <cellStyle name="Normal 8 8" xfId="127"/>
    <cellStyle name="Normal 8 9" xfId="128"/>
    <cellStyle name="Normal 9" xfId="129"/>
    <cellStyle name="Normalny_Arkusz1" xfId="130"/>
    <cellStyle name="Note 10" xfId="131"/>
    <cellStyle name="Note 11" xfId="132"/>
    <cellStyle name="Note 12" xfId="133"/>
    <cellStyle name="Note 13" xfId="134"/>
    <cellStyle name="Note 14" xfId="135"/>
    <cellStyle name="Note 15" xfId="136"/>
    <cellStyle name="Note 16" xfId="137"/>
    <cellStyle name="Note 17" xfId="138"/>
    <cellStyle name="Note 18" xfId="139"/>
    <cellStyle name="Note 19" xfId="140"/>
    <cellStyle name="Note 2" xfId="141"/>
    <cellStyle name="Note 3" xfId="142"/>
    <cellStyle name="Note 4" xfId="143"/>
    <cellStyle name="Note 5" xfId="144"/>
    <cellStyle name="Note 6" xfId="145"/>
    <cellStyle name="Note 7" xfId="146"/>
    <cellStyle name="Note 8" xfId="147"/>
    <cellStyle name="Note 9" xfId="148"/>
    <cellStyle name="Percent" xfId="1" builtinId="5" customBuiltin="1"/>
    <cellStyle name="Percent 2" xfId="9"/>
    <cellStyle name="Обычный 2" xfId="10"/>
    <cellStyle name="Обычный_%использ. уст. мощн.2005г." xfId="4"/>
  </cellStyles>
  <dxfs count="11">
    <dxf>
      <font>
        <color rgb="FF9C6500"/>
      </font>
      <fill>
        <patternFill patternType="solid">
          <bgColor rgb="FFFFEB9C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uri="smNativeData">
      <pm:charStyles xmlns:pm="smNativeData" id="1647418215" count="1">
        <pm:charStyle name="Normal" fontId="0" Id="1"/>
      </pm:charStyles>
      <pm:colors xmlns:pm="smNativeData" id="1647418215" count="13">
        <pm:color name="Indigo Blue" rgb="333399"/>
        <pm:color name="Color 25" rgb="FFFFCC"/>
        <pm:color name="Color 26" rgb="FFFF99"/>
        <pm:color name="Color 27" rgb="FDE9D9"/>
        <pm:color name="Color 28" rgb="CCECFF"/>
        <pm:color name="Color 29" rgb="BFBFBF"/>
        <pm:color name="Color 30" rgb="B2B2B2"/>
        <pm:color name="Color 31" rgb="9C0006"/>
        <pm:color name="Color 32" rgb="FFC7CE"/>
        <pm:color name="Color 33" rgb="9C6500"/>
        <pm:color name="Color 34" rgb="FFEB9C"/>
        <pm:color name="Color 35" rgb="B7DEE8"/>
        <pm:color name="Color 36" rgb="FF8585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146685</xdr:rowOff>
    </xdr:from>
    <xdr:to>
      <xdr:col>2</xdr:col>
      <xdr:colOff>867410</xdr:colOff>
      <xdr:row>6</xdr:row>
      <xdr:rowOff>171450</xdr:rowOff>
    </xdr:to>
    <xdr:pic>
      <xdr:nvPicPr>
        <xdr:cNvPr id="4" name="Picture 8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93900"/>
          <a:ext cx="122364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5280" y="265684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2" name="Picture 9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35280" y="304736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3" name="Picture 2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KAAAAAQAAAAMCZQANAAAAAwAAAGwDSwEgBwAAjw0AAAoVAAAuBA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240" y="2204085"/>
          <a:ext cx="3420110" cy="6794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2" name="Picture 5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CWX9lU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OAAAAAQAAADcCAAAQAAAAAQAAAAAAMQJABgAAjRIAAN0EAADI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" y="3015615"/>
          <a:ext cx="790575" cy="28956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3;&#1072;&#1076;/AppData/Local/Microsoft/Windows/Temporary%20Internet%20Files/Content.Outlook/T0X3OBYN/MP%20Example%20Refinery%201902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RBON%20LIMITS%20(common)/b%20-%20Project%20Archive/3%20-%20Ongoing/425%20-%20Pilot%20activities%20&amp;%20benchmarks%20Ukraine/6%20-%20Working%20documents/Site-visit%20material/Compressor%20Station/171207%20-%20Fuel%20gas%20properti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Guidelines"/>
      <sheetName val="MP Versions"/>
      <sheetName val="Operator &amp; Installation"/>
      <sheetName val="Installation Descr."/>
      <sheetName val="Calculation Based"/>
      <sheetName val="SourceStreams"/>
      <sheetName val="Measurement Based"/>
      <sheetName val="FallBackApproach"/>
      <sheetName val="TransferredCO2"/>
      <sheetName val="ManagementControl"/>
      <sheetName val="Comments"/>
      <sheetName val="Constants"/>
      <sheetName val="Lists"/>
    </sheetNames>
    <sheetDataSet>
      <sheetData sheetId="0"/>
      <sheetData sheetId="1"/>
      <sheetData sheetId="2">
        <row r="7">
          <cell r="D7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Combustion of fuels</v>
          </cell>
          <cell r="R4" t="str">
            <v>Rotary meter</v>
          </cell>
        </row>
        <row r="5">
          <cell r="B5" t="str">
            <v>Refining of mineral oil</v>
          </cell>
          <cell r="R5" t="str">
            <v>Turbine meter</v>
          </cell>
        </row>
        <row r="6">
          <cell r="B6" t="str">
            <v>Production of coke</v>
          </cell>
          <cell r="R6" t="str">
            <v>Bellows meter</v>
          </cell>
        </row>
        <row r="7">
          <cell r="B7" t="str">
            <v>Metal ore roasting or sintering</v>
          </cell>
          <cell r="R7" t="str">
            <v>Orifice meter</v>
          </cell>
        </row>
        <row r="8">
          <cell r="B8" t="str">
            <v>Production of pig iron or steel</v>
          </cell>
          <cell r="R8" t="str">
            <v>Venturi meter</v>
          </cell>
        </row>
        <row r="9">
          <cell r="B9" t="str">
            <v>Production or processing of ferrous metals</v>
          </cell>
          <cell r="R9" t="str">
            <v>Ultrasonic meter</v>
          </cell>
        </row>
        <row r="10">
          <cell r="B10" t="str">
            <v>Production of primary aluminium</v>
          </cell>
          <cell r="R10" t="str">
            <v>Vortex meter</v>
          </cell>
        </row>
        <row r="11">
          <cell r="B11" t="str">
            <v>Production of secondary aluminium</v>
          </cell>
          <cell r="R11" t="str">
            <v>Coriolis meter</v>
          </cell>
        </row>
        <row r="12">
          <cell r="B12" t="str">
            <v>Production or processing of non-ferrous metals</v>
          </cell>
          <cell r="R12" t="str">
            <v>Ovalrad meter</v>
          </cell>
        </row>
        <row r="13">
          <cell r="B13" t="str">
            <v>Production of cement clinker</v>
          </cell>
          <cell r="R13" t="str">
            <v>Electronic volume conversion instrument (EVCI)</v>
          </cell>
        </row>
        <row r="14">
          <cell r="B14" t="str">
            <v>Production of lime, or calcination of dolomite/magnesite</v>
          </cell>
          <cell r="R14" t="str">
            <v>Gas Chromatograph</v>
          </cell>
        </row>
        <row r="15">
          <cell r="B15" t="str">
            <v>Manufacture of glass</v>
          </cell>
          <cell r="R15" t="str">
            <v>Weigh bridge</v>
          </cell>
        </row>
        <row r="16">
          <cell r="B16" t="str">
            <v>Manufacture of ceramics</v>
          </cell>
          <cell r="R16" t="str">
            <v>Weighing conveyor belt</v>
          </cell>
        </row>
        <row r="17">
          <cell r="B17" t="str">
            <v>Manufacture of mineral wool</v>
          </cell>
        </row>
        <row r="18">
          <cell r="B18" t="str">
            <v>Production or processing of gypsum or plasterboard</v>
          </cell>
        </row>
        <row r="19">
          <cell r="B19" t="str">
            <v>Production of pulp</v>
          </cell>
        </row>
        <row r="20">
          <cell r="B20" t="str">
            <v>Production of paper or cardboard</v>
          </cell>
        </row>
        <row r="21">
          <cell r="B21" t="str">
            <v>Production of carbon black</v>
          </cell>
        </row>
        <row r="22">
          <cell r="B22" t="str">
            <v>Production of nitric acid</v>
          </cell>
        </row>
        <row r="23">
          <cell r="B23" t="str">
            <v>Production of adipic acid</v>
          </cell>
        </row>
        <row r="24">
          <cell r="B24" t="str">
            <v>Production of glyoxal and glyoxylic acid</v>
          </cell>
        </row>
        <row r="25">
          <cell r="B25" t="str">
            <v>Production of ammonia</v>
          </cell>
        </row>
        <row r="26">
          <cell r="B26" t="str">
            <v>Production of bulk chemicals</v>
          </cell>
        </row>
        <row r="27">
          <cell r="B27" t="str">
            <v>Production of hydrogen and synthesis gas</v>
          </cell>
        </row>
        <row r="28">
          <cell r="B28" t="str">
            <v>Production of soda ash and sodium bicarbonate</v>
          </cell>
        </row>
        <row r="29">
          <cell r="B29" t="str">
            <v>Capture of greenhouse gases under Directive 2009/31/EC</v>
          </cell>
        </row>
        <row r="30">
          <cell r="B30" t="str">
            <v>Transport of greenhouse gases under Directive 2009/31/EC</v>
          </cell>
        </row>
        <row r="31">
          <cell r="B31" t="str">
            <v>Storage of greenhouse gases under Directive 2009/31/EC</v>
          </cell>
        </row>
        <row r="34">
          <cell r="B34" t="str">
            <v>GJ/t</v>
          </cell>
        </row>
        <row r="35">
          <cell r="B35" t="str">
            <v>GJ/1000Nm³</v>
          </cell>
        </row>
        <row r="53">
          <cell r="P53" t="str">
            <v>Combustion: Commercial standard fuels</v>
          </cell>
        </row>
        <row r="54">
          <cell r="P54" t="str">
            <v>Combustion: Other gaseous &amp; liquid fuels</v>
          </cell>
        </row>
        <row r="55">
          <cell r="P55" t="str">
            <v>Combustion: Solid fuels</v>
          </cell>
        </row>
        <row r="56">
          <cell r="P56" t="str">
            <v>Combustion: Gas Processing Terminals</v>
          </cell>
        </row>
        <row r="57">
          <cell r="P57" t="str">
            <v>Combustion: Flares</v>
          </cell>
        </row>
        <row r="58">
          <cell r="P58" t="str">
            <v>Combustion: Scrubbing (carbonate)</v>
          </cell>
        </row>
        <row r="59">
          <cell r="P59" t="str">
            <v>Combustion: Scrubbing (gypsum)</v>
          </cell>
        </row>
        <row r="60">
          <cell r="P60" t="str">
            <v>Refineries: Mass balance</v>
          </cell>
        </row>
        <row r="61">
          <cell r="P61" t="str">
            <v>Refineries: Catalytic cracker regeneration</v>
          </cell>
        </row>
        <row r="62">
          <cell r="P62" t="str">
            <v>Refineries: Hydrogen production</v>
          </cell>
        </row>
        <row r="63">
          <cell r="P63" t="str">
            <v>Coke: Fuel as process input</v>
          </cell>
        </row>
        <row r="64">
          <cell r="P64" t="str">
            <v>Coke: Carbonate input (Method A)</v>
          </cell>
        </row>
        <row r="65">
          <cell r="P65" t="str">
            <v>Coke: Oxide output (Method B)</v>
          </cell>
        </row>
        <row r="66">
          <cell r="P66" t="str">
            <v>Coke: Mass balance</v>
          </cell>
        </row>
        <row r="67">
          <cell r="P67" t="str">
            <v>Metal ore: Carbonate input</v>
          </cell>
        </row>
        <row r="68">
          <cell r="P68" t="str">
            <v>Metal ore: Mass balance</v>
          </cell>
        </row>
        <row r="69">
          <cell r="P69" t="str">
            <v>Iron &amp; steel: Fuel as process input</v>
          </cell>
        </row>
        <row r="70">
          <cell r="P70" t="str">
            <v>Iron &amp; steel: Carbonate input</v>
          </cell>
        </row>
        <row r="71">
          <cell r="P71" t="str">
            <v>Iron &amp; steel: Mass balance</v>
          </cell>
        </row>
        <row r="72">
          <cell r="P72" t="str">
            <v>Cement clinker: Kiln input based (Method A)</v>
          </cell>
        </row>
        <row r="73">
          <cell r="P73" t="str">
            <v>Cement clinker: Clinker output (Method B)</v>
          </cell>
        </row>
        <row r="74">
          <cell r="P74" t="str">
            <v>Cement clinker: CKD</v>
          </cell>
        </row>
        <row r="75">
          <cell r="P75" t="str">
            <v>Cement clinker: Non-carbonate carbon</v>
          </cell>
        </row>
        <row r="76">
          <cell r="P76" t="str">
            <v>Lime / dolomite / magnesite: Carbonates (Method A)</v>
          </cell>
        </row>
        <row r="77">
          <cell r="P77" t="str">
            <v>Lime / dolomite / magnesite: Alkali earth oxide (Method B)</v>
          </cell>
        </row>
        <row r="78">
          <cell r="P78" t="str">
            <v>Lime / dolomite / magnesite: Kiln dust (Method B)</v>
          </cell>
        </row>
        <row r="79">
          <cell r="P79" t="str">
            <v>Glass and mineral wool: Carbonates (input)</v>
          </cell>
        </row>
        <row r="80">
          <cell r="P80" t="str">
            <v>Ceramics: Carbon inputs (Method A)</v>
          </cell>
        </row>
        <row r="81">
          <cell r="P81" t="str">
            <v>Ceramics: Alkali oxide (Method B)</v>
          </cell>
        </row>
        <row r="82">
          <cell r="P82" t="str">
            <v>Ceramics: Scrubbing</v>
          </cell>
        </row>
        <row r="83">
          <cell r="P83" t="str">
            <v>Pulp &amp; paper: Make up chemicals</v>
          </cell>
        </row>
        <row r="84">
          <cell r="P84" t="str">
            <v>Carbon black: Mass balance methodology</v>
          </cell>
        </row>
        <row r="85">
          <cell r="P85" t="str">
            <v>Ammonia: Fuel as process input</v>
          </cell>
        </row>
        <row r="86">
          <cell r="P86" t="str">
            <v>Hydrogen and synthesis gas: Fuel as process input</v>
          </cell>
        </row>
        <row r="87">
          <cell r="P87" t="str">
            <v>Hydrogen and synthesis gas: Mass balance methodology</v>
          </cell>
        </row>
        <row r="88">
          <cell r="P88" t="str">
            <v>Bulk organic chemicals: Mass balance methodology</v>
          </cell>
        </row>
        <row r="89">
          <cell r="P89" t="str">
            <v>(Non) ferrous, sec. aluminium: Process emissions</v>
          </cell>
        </row>
        <row r="90">
          <cell r="P90" t="str">
            <v>(Non) ferrous, sec. aluminium: Mass balance methodology</v>
          </cell>
        </row>
        <row r="91">
          <cell r="P91" t="str">
            <v>Soda ash / sodium bicarbonate: Mass balance methodology</v>
          </cell>
        </row>
        <row r="92">
          <cell r="P92" t="str">
            <v>Primary aluminium: Mass balance methodology</v>
          </cell>
        </row>
        <row r="93">
          <cell r="P93" t="str">
            <v>Primary aluminium: PFC emissions (slope method)</v>
          </cell>
        </row>
        <row r="94">
          <cell r="P94" t="str">
            <v>Primary aluminium: PFC emissions (overvoltage method)</v>
          </cell>
        </row>
        <row r="102">
          <cell r="B102" t="str">
            <v>Boiler/steam generator</v>
          </cell>
          <cell r="G102" t="str">
            <v>Exhaust stack of combustion chamber</v>
          </cell>
          <cell r="L102" t="str">
            <v>Natural gas</v>
          </cell>
        </row>
        <row r="103">
          <cell r="B103" t="str">
            <v>Dehydrator reboiler</v>
          </cell>
          <cell r="G103" t="str">
            <v>Flare</v>
          </cell>
          <cell r="L103" t="str">
            <v>Crude oil</v>
          </cell>
        </row>
        <row r="104">
          <cell r="B104" t="str">
            <v>Heater/treater</v>
          </cell>
          <cell r="G104" t="str">
            <v>Vent</v>
          </cell>
          <cell r="L104" t="str">
            <v>Raw meal</v>
          </cell>
        </row>
        <row r="105">
          <cell r="B105" t="str">
            <v>Internal combustion engine generator</v>
          </cell>
          <cell r="G105" t="str">
            <v>Fugitive CO2 emission point</v>
          </cell>
          <cell r="L105" t="str">
            <v>Distillate fuel</v>
          </cell>
        </row>
        <row r="106">
          <cell r="B106" t="str">
            <v>Fire pump</v>
          </cell>
          <cell r="L106" t="str">
            <v>Heavy fuel oil</v>
          </cell>
        </row>
        <row r="107">
          <cell r="B107" t="str">
            <v>Reciprocating compressor driver</v>
          </cell>
          <cell r="L107" t="str">
            <v>Solid fuel</v>
          </cell>
        </row>
        <row r="108">
          <cell r="B108" t="str">
            <v>Turbine electric generator</v>
          </cell>
          <cell r="L108" t="str">
            <v>Processed oil</v>
          </cell>
        </row>
        <row r="109">
          <cell r="B109" t="str">
            <v>Turbine/centrifugal compressor driver</v>
          </cell>
          <cell r="L109" t="str">
            <v>Processed gas</v>
          </cell>
        </row>
        <row r="110">
          <cell r="B110" t="str">
            <v>Furnace/Incinerator</v>
          </cell>
          <cell r="L110" t="str">
            <v/>
          </cell>
        </row>
        <row r="111">
          <cell r="B111" t="str">
            <v>Mobile drilling equipment</v>
          </cell>
        </row>
        <row r="112">
          <cell r="B112" t="str">
            <v>Other company vehicle</v>
          </cell>
        </row>
        <row r="113">
          <cell r="B113" t="str">
            <v>Supply boat/barge</v>
          </cell>
        </row>
        <row r="114">
          <cell r="B114" t="str">
            <v>Site preparation, construction, and excavation equipment</v>
          </cell>
        </row>
        <row r="115">
          <cell r="B115" t="str">
            <v>Exploratory drilling equipment</v>
          </cell>
        </row>
        <row r="116">
          <cell r="B116" t="str">
            <v>Mining equipment</v>
          </cell>
        </row>
        <row r="117">
          <cell r="B117" t="str">
            <v>Flue gas desulfurization equipment</v>
          </cell>
        </row>
        <row r="118">
          <cell r="B118" t="str">
            <v>Catalytic cracker</v>
          </cell>
        </row>
        <row r="119">
          <cell r="B119" t="str">
            <v>Vapour combustion equipment</v>
          </cell>
        </row>
        <row r="120">
          <cell r="B120" t="str">
            <v>Catalytic reforming equipment</v>
          </cell>
        </row>
        <row r="121">
          <cell r="B121" t="str">
            <v>Catalytic oxidizer</v>
          </cell>
        </row>
        <row r="122">
          <cell r="B122" t="str">
            <v>Catalyst regenerator</v>
          </cell>
        </row>
        <row r="123">
          <cell r="B123" t="str">
            <v>Sulfur recovery equipment</v>
          </cell>
        </row>
        <row r="124">
          <cell r="B124" t="str">
            <v>Storage tank / drain vessel</v>
          </cell>
        </row>
        <row r="125">
          <cell r="B125" t="str">
            <v>Well testing and completion equipment</v>
          </cell>
        </row>
        <row r="126">
          <cell r="B126" t="str">
            <v>Pneumatic device</v>
          </cell>
        </row>
        <row r="127">
          <cell r="B127" t="str">
            <v>Chemical injection pump</v>
          </cell>
        </row>
        <row r="128">
          <cell r="B128" t="str">
            <v>Gas sampling and analysis equipment</v>
          </cell>
        </row>
        <row r="129">
          <cell r="B129" t="str">
            <v>Mud degassing equipment</v>
          </cell>
        </row>
        <row r="130">
          <cell r="B130" t="str">
            <v>Low pressure gas well casing equipment</v>
          </cell>
        </row>
        <row r="131">
          <cell r="B131" t="str">
            <v>Vessel (blowdown)</v>
          </cell>
        </row>
        <row r="132">
          <cell r="B132" t="str">
            <v>Well completion equipment</v>
          </cell>
        </row>
        <row r="133">
          <cell r="B133" t="str">
            <v>Well unloading and workover equipment</v>
          </cell>
        </row>
        <row r="134">
          <cell r="B134" t="str">
            <v>Pressure relief valve (PRV)</v>
          </cell>
        </row>
        <row r="135">
          <cell r="B135" t="str">
            <v>Fire Suppression equipment</v>
          </cell>
        </row>
        <row r="136">
          <cell r="B136" t="str">
            <v>Air Conditioner/Refrigerator</v>
          </cell>
        </row>
        <row r="137">
          <cell r="B137" t="str">
            <v>Steam methane reforming equipment</v>
          </cell>
        </row>
        <row r="138">
          <cell r="B138" t="str">
            <v>Thermal cracking equipment</v>
          </cell>
        </row>
        <row r="139">
          <cell r="B139" t="str">
            <v>Pipeline (blowdown)</v>
          </cell>
        </row>
        <row r="140">
          <cell r="B140" t="str">
            <v>Well (leakage)</v>
          </cell>
        </row>
        <row r="141">
          <cell r="B141" t="str">
            <v>Geological formation (leakage)</v>
          </cell>
        </row>
        <row r="142">
          <cell r="B142" t="str">
            <v>Gas treatment equipment</v>
          </cell>
        </row>
        <row r="143">
          <cell r="B143" t="str">
            <v>Heater/boiler tube decoking (vent)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"/>
      <sheetName val="Properties"/>
      <sheetName val="ISO6976"/>
    </sheetNames>
    <sheetDataSet>
      <sheetData sheetId="0"/>
      <sheetData sheetId="1"/>
      <sheetData sheetId="2">
        <row r="4">
          <cell r="B4" t="str">
            <v>(Gas components)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opLeftCell="A7" zoomScale="115" workbookViewId="0">
      <selection activeCell="B5" sqref="B5:L5"/>
    </sheetView>
  </sheetViews>
  <sheetFormatPr defaultRowHeight="1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3" customWidth="1"/>
  </cols>
  <sheetData>
    <row r="1" spans="1:12" s="3" customFormat="1" ht="12.75"/>
    <row r="2" spans="1:12" ht="44.25" customHeight="1">
      <c r="A2" s="4">
        <v>1</v>
      </c>
      <c r="B2" s="162" t="s">
        <v>0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</row>
    <row r="3" spans="1:12" ht="39" customHeight="1">
      <c r="A3" s="4"/>
      <c r="B3" s="163" t="s">
        <v>1</v>
      </c>
      <c r="C3" s="164"/>
      <c r="D3" s="164"/>
      <c r="E3" s="164"/>
      <c r="F3" s="164"/>
      <c r="G3" s="164"/>
      <c r="H3" s="164"/>
      <c r="I3" s="164"/>
      <c r="J3" s="164"/>
      <c r="K3" s="164"/>
      <c r="L3" s="165"/>
    </row>
    <row r="4" spans="1:12" s="3" customFormat="1" ht="21" customHeight="1">
      <c r="A4" s="64">
        <v>2</v>
      </c>
      <c r="B4" s="166" t="s">
        <v>2</v>
      </c>
      <c r="C4" s="167"/>
      <c r="D4" s="168" t="s">
        <v>3</v>
      </c>
      <c r="E4" s="169"/>
      <c r="F4" s="169"/>
      <c r="G4" s="169"/>
      <c r="H4" s="169"/>
      <c r="I4" s="169"/>
      <c r="J4" s="169"/>
      <c r="K4" s="169"/>
      <c r="L4" s="170"/>
    </row>
    <row r="5" spans="1:12" s="3" customFormat="1" ht="27.75" customHeight="1">
      <c r="A5" s="4"/>
      <c r="B5" s="171" t="s">
        <v>4</v>
      </c>
      <c r="C5" s="172"/>
      <c r="D5" s="172"/>
      <c r="E5" s="172"/>
      <c r="F5" s="172"/>
      <c r="G5" s="172"/>
      <c r="H5" s="172"/>
      <c r="I5" s="172"/>
      <c r="J5" s="172"/>
      <c r="K5" s="172"/>
      <c r="L5" s="173"/>
    </row>
    <row r="6" spans="1:12" s="3" customFormat="1" ht="18.75" customHeight="1">
      <c r="A6" s="157"/>
      <c r="B6" s="94"/>
      <c r="C6" s="94"/>
      <c r="D6" s="94"/>
      <c r="E6" s="94"/>
      <c r="F6" s="94"/>
      <c r="G6" s="155"/>
      <c r="H6" s="155"/>
      <c r="I6" s="155"/>
      <c r="J6" s="155"/>
      <c r="K6" s="155"/>
      <c r="L6" s="155"/>
    </row>
    <row r="7" spans="1:12" s="3" customFormat="1" ht="18.75" customHeight="1">
      <c r="A7" s="4"/>
      <c r="B7" s="116"/>
      <c r="C7" s="116"/>
      <c r="D7" s="116"/>
      <c r="E7" s="116"/>
      <c r="F7" s="116"/>
      <c r="G7" s="156"/>
      <c r="H7" s="156"/>
      <c r="I7" s="156"/>
      <c r="J7" s="156"/>
      <c r="K7" s="156"/>
      <c r="L7" s="156"/>
    </row>
    <row r="8" spans="1:12" s="3" customFormat="1" ht="26.25" customHeight="1">
      <c r="A8" s="4"/>
      <c r="B8" s="153" t="s">
        <v>5</v>
      </c>
      <c r="C8" s="174" t="s">
        <v>6</v>
      </c>
      <c r="D8" s="174"/>
      <c r="E8" s="174"/>
      <c r="F8" s="174"/>
      <c r="G8" s="174"/>
      <c r="H8" s="174"/>
      <c r="I8" s="174"/>
      <c r="J8" s="174"/>
      <c r="K8" s="174"/>
      <c r="L8" s="174"/>
    </row>
    <row r="9" spans="1:12" s="3" customFormat="1" ht="30.75" customHeight="1">
      <c r="A9" s="4"/>
      <c r="B9" s="153"/>
      <c r="C9" s="174" t="s">
        <v>7</v>
      </c>
      <c r="D9" s="174"/>
      <c r="E9" s="174"/>
      <c r="F9" s="174"/>
      <c r="G9" s="174"/>
      <c r="H9" s="174"/>
      <c r="I9" s="174"/>
      <c r="J9" s="174"/>
      <c r="K9" s="174"/>
      <c r="L9" s="174"/>
    </row>
    <row r="10" spans="1:12" s="3" customFormat="1" ht="27" customHeight="1">
      <c r="A10" s="4"/>
      <c r="B10" s="153"/>
      <c r="C10" s="174" t="s">
        <v>8</v>
      </c>
      <c r="D10" s="174"/>
      <c r="E10" s="174"/>
      <c r="F10" s="174"/>
      <c r="G10" s="174"/>
      <c r="H10" s="174"/>
      <c r="I10" s="174"/>
      <c r="J10" s="174"/>
      <c r="K10" s="174"/>
      <c r="L10" s="174"/>
    </row>
    <row r="11" spans="1:12" s="3" customFormat="1" ht="12.75">
      <c r="A11" s="5"/>
      <c r="B11" s="26"/>
      <c r="C11" s="25"/>
      <c r="D11" s="27"/>
      <c r="E11" s="26"/>
      <c r="F11" s="26"/>
      <c r="G11" s="26"/>
      <c r="H11" s="28"/>
      <c r="I11" s="26"/>
      <c r="J11" s="27"/>
      <c r="K11" s="26"/>
      <c r="L11" s="25"/>
    </row>
    <row r="12" spans="1:12" s="3" customFormat="1" ht="18.75" customHeight="1">
      <c r="A12" s="4">
        <v>3</v>
      </c>
      <c r="B12" s="175" t="s">
        <v>9</v>
      </c>
      <c r="C12" s="176"/>
      <c r="D12" s="177" t="s">
        <v>10</v>
      </c>
      <c r="E12" s="178"/>
      <c r="F12" s="178"/>
      <c r="G12" s="178"/>
      <c r="H12" s="178"/>
      <c r="I12" s="178"/>
      <c r="J12" s="178"/>
      <c r="K12" s="178"/>
      <c r="L12" s="179"/>
    </row>
    <row r="13" spans="1:12" s="3" customFormat="1" ht="14.25" customHeight="1">
      <c r="A13" s="4"/>
      <c r="B13" s="180"/>
      <c r="C13" s="181"/>
      <c r="D13" s="181"/>
      <c r="E13" s="181"/>
      <c r="F13" s="181"/>
      <c r="G13" s="181"/>
      <c r="H13" s="182"/>
      <c r="I13" s="183"/>
      <c r="J13" s="184"/>
      <c r="K13" s="154"/>
      <c r="L13" s="154"/>
    </row>
    <row r="14" spans="1:12" s="3" customFormat="1" ht="15.75" customHeight="1">
      <c r="A14" s="4">
        <v>4</v>
      </c>
      <c r="B14" s="185" t="s">
        <v>11</v>
      </c>
      <c r="C14" s="186"/>
      <c r="D14" s="186"/>
      <c r="E14" s="186"/>
      <c r="F14" s="186"/>
      <c r="G14" s="186"/>
      <c r="H14" s="186"/>
      <c r="I14" s="186"/>
      <c r="J14" s="186"/>
      <c r="K14" s="186"/>
      <c r="L14" s="187"/>
    </row>
    <row r="15" spans="1:12" s="3" customFormat="1" ht="42" customHeight="1">
      <c r="A15" s="4"/>
      <c r="B15" s="188" t="s">
        <v>12</v>
      </c>
      <c r="C15" s="188"/>
      <c r="D15" s="188"/>
      <c r="E15" s="188"/>
      <c r="F15" s="188"/>
      <c r="G15" s="188"/>
      <c r="H15" s="188"/>
      <c r="I15" s="188"/>
      <c r="J15" s="188"/>
      <c r="K15" s="188"/>
      <c r="L15" s="188"/>
    </row>
    <row r="16" spans="1:12" s="3" customFormat="1" ht="15" customHeight="1">
      <c r="A16" s="4">
        <v>5</v>
      </c>
      <c r="B16" s="162" t="s">
        <v>13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</row>
    <row r="17" spans="1:12" s="3" customFormat="1" ht="15" customHeight="1">
      <c r="A17" s="5"/>
      <c r="B17" s="5"/>
      <c r="C17" s="189"/>
      <c r="D17" s="189"/>
      <c r="E17" s="189"/>
      <c r="F17" s="189"/>
      <c r="G17" s="189"/>
      <c r="H17" s="189"/>
      <c r="I17" s="189"/>
      <c r="J17" s="189"/>
      <c r="K17" s="189"/>
      <c r="L17" s="189"/>
    </row>
    <row r="18" spans="1:12" s="3" customFormat="1" ht="15" customHeight="1">
      <c r="A18" s="5"/>
      <c r="B18" s="5"/>
      <c r="C18" s="6"/>
      <c r="D18" s="189" t="s">
        <v>14</v>
      </c>
      <c r="E18" s="189"/>
      <c r="F18" s="189"/>
      <c r="G18" s="189"/>
      <c r="H18" s="189"/>
      <c r="I18" s="189"/>
      <c r="J18" s="189"/>
      <c r="K18" s="189"/>
      <c r="L18" s="189"/>
    </row>
    <row r="19" spans="1:12" s="3" customFormat="1" ht="15" customHeight="1">
      <c r="A19" s="5"/>
      <c r="B19" s="5"/>
      <c r="C19" s="7"/>
      <c r="D19" s="189" t="s">
        <v>15</v>
      </c>
      <c r="E19" s="189"/>
      <c r="F19" s="189"/>
      <c r="G19" s="189"/>
      <c r="H19" s="189"/>
      <c r="I19" s="189"/>
      <c r="J19" s="189"/>
      <c r="K19" s="189"/>
      <c r="L19" s="189"/>
    </row>
    <row r="20" spans="1:12" s="3" customFormat="1" ht="15" customHeight="1">
      <c r="A20" s="5"/>
      <c r="B20" s="5"/>
      <c r="C20" s="8"/>
      <c r="D20" s="189" t="s">
        <v>16</v>
      </c>
      <c r="E20" s="189"/>
      <c r="F20" s="189"/>
      <c r="G20" s="189"/>
      <c r="H20" s="189"/>
      <c r="I20" s="189"/>
      <c r="J20" s="189"/>
      <c r="K20" s="189"/>
      <c r="L20" s="189"/>
    </row>
    <row r="21" spans="1:12" s="3" customFormat="1" ht="15" customHeight="1">
      <c r="A21" s="5"/>
      <c r="B21" s="5"/>
      <c r="C21" s="9"/>
      <c r="D21" s="189" t="s">
        <v>17</v>
      </c>
      <c r="E21" s="189"/>
      <c r="F21" s="189"/>
      <c r="G21" s="189"/>
      <c r="H21" s="189"/>
      <c r="I21" s="189"/>
      <c r="J21" s="189"/>
      <c r="K21" s="189"/>
      <c r="L21" s="189"/>
    </row>
    <row r="22" spans="1:12" s="3" customFormat="1">
      <c r="A22" s="5"/>
      <c r="B22" s="5"/>
      <c r="C22" s="152">
        <v>1</v>
      </c>
      <c r="D22" s="190" t="s">
        <v>18</v>
      </c>
      <c r="E22" s="190"/>
      <c r="F22" s="190"/>
      <c r="G22" s="190"/>
      <c r="H22" s="190"/>
      <c r="I22" s="190"/>
      <c r="J22" s="190"/>
      <c r="K22" s="190"/>
      <c r="L22" s="190"/>
    </row>
    <row r="23" spans="1:12" s="3" customFormat="1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s="3" customFormat="1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s="3" customFormat="1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s="3" customFormat="1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s="3" customFormat="1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s="3" customFormat="1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s="3" customFormat="1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s="3" customFormat="1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s="3" customFormat="1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s="3" customFormat="1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s="3" customFormat="1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s="3" customFormat="1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s="3" customFormat="1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s="3" customFormat="1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s="3" customFormat="1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s="3" customFormat="1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s="3" customFormat="1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s="3" customFormat="1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s="3" customFormat="1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s="3" customFormat="1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s="3" customFormat="1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s="3" customFormat="1">
      <c r="A44" s="4"/>
      <c r="B44"/>
      <c r="C44"/>
      <c r="D44"/>
      <c r="E44"/>
      <c r="F44"/>
      <c r="G44"/>
      <c r="H44"/>
      <c r="I44"/>
      <c r="J44"/>
      <c r="K44"/>
      <c r="L44"/>
    </row>
    <row r="45" spans="1:12" s="3" customFormat="1">
      <c r="A45" s="4"/>
      <c r="B45"/>
      <c r="C45"/>
      <c r="D45"/>
      <c r="E45"/>
      <c r="F45"/>
      <c r="G45"/>
      <c r="H45"/>
      <c r="I45"/>
      <c r="J45"/>
      <c r="K45"/>
      <c r="L45"/>
    </row>
    <row r="46" spans="1:12" s="3" customFormat="1">
      <c r="A46" s="4"/>
      <c r="B46"/>
      <c r="C46"/>
      <c r="D46"/>
      <c r="E46"/>
      <c r="F46"/>
      <c r="G46"/>
      <c r="H46"/>
      <c r="I46"/>
      <c r="J46"/>
      <c r="K46"/>
      <c r="L46"/>
    </row>
    <row r="47" spans="1:12" s="3" customFormat="1">
      <c r="A47" s="4"/>
      <c r="B47"/>
      <c r="C47"/>
      <c r="D47"/>
      <c r="E47"/>
      <c r="F47"/>
      <c r="G47"/>
      <c r="H47"/>
      <c r="I47"/>
      <c r="J47"/>
      <c r="K47"/>
      <c r="L47"/>
    </row>
    <row r="48" spans="1:12" s="3" customFormat="1">
      <c r="A48" s="4"/>
      <c r="B48"/>
      <c r="C48"/>
      <c r="D48"/>
      <c r="E48"/>
      <c r="F48"/>
      <c r="G48"/>
      <c r="H48"/>
      <c r="I48"/>
      <c r="J48"/>
      <c r="K48"/>
      <c r="L48"/>
    </row>
    <row r="49" spans="1:12" s="3" customFormat="1">
      <c r="A49" s="4"/>
      <c r="B49"/>
      <c r="C49"/>
      <c r="D49"/>
      <c r="E49"/>
      <c r="F49"/>
      <c r="G49"/>
      <c r="H49"/>
      <c r="I49"/>
      <c r="J49"/>
      <c r="K49"/>
      <c r="L49"/>
    </row>
    <row r="50" spans="1:12" s="3" customFormat="1">
      <c r="A50" s="4"/>
      <c r="B50"/>
      <c r="C50"/>
      <c r="D50"/>
      <c r="E50"/>
      <c r="F50"/>
      <c r="G50"/>
      <c r="H50"/>
      <c r="I50"/>
      <c r="J50"/>
      <c r="K50"/>
      <c r="L50"/>
    </row>
    <row r="51" spans="1:12" s="3" customFormat="1">
      <c r="A51" s="4"/>
      <c r="B51"/>
      <c r="C51"/>
      <c r="D51"/>
      <c r="E51"/>
      <c r="F51"/>
      <c r="G51"/>
      <c r="H51"/>
      <c r="I51"/>
      <c r="J51"/>
      <c r="K51"/>
      <c r="L51"/>
    </row>
    <row r="52" spans="1:12" s="3" customFormat="1">
      <c r="A52" s="4"/>
      <c r="B52"/>
      <c r="C52"/>
      <c r="D52"/>
      <c r="E52"/>
      <c r="F52"/>
      <c r="G52"/>
      <c r="H52"/>
      <c r="I52"/>
      <c r="J52"/>
      <c r="K52"/>
      <c r="L52"/>
    </row>
    <row r="53" spans="1:12" s="3" customFormat="1">
      <c r="A53" s="4"/>
      <c r="B53"/>
      <c r="C53"/>
      <c r="D53"/>
      <c r="E53"/>
      <c r="F53"/>
      <c r="G53"/>
      <c r="H53"/>
      <c r="I53"/>
      <c r="J53"/>
      <c r="K53"/>
      <c r="L53"/>
    </row>
    <row r="54" spans="1:12" s="3" customFormat="1">
      <c r="A54" s="4"/>
      <c r="B54"/>
      <c r="C54"/>
      <c r="D54"/>
      <c r="E54"/>
      <c r="F54"/>
      <c r="G54"/>
      <c r="H54"/>
      <c r="I54"/>
      <c r="J54"/>
      <c r="K54"/>
      <c r="L54"/>
    </row>
    <row r="55" spans="1:12" s="3" customFormat="1">
      <c r="A55" s="4"/>
      <c r="B55"/>
      <c r="C55"/>
      <c r="D55"/>
      <c r="E55"/>
      <c r="F55"/>
      <c r="G55"/>
      <c r="H55"/>
      <c r="I55"/>
      <c r="J55"/>
      <c r="K55"/>
      <c r="L55"/>
    </row>
    <row r="56" spans="1:12" s="3" customFormat="1">
      <c r="A56" s="4"/>
      <c r="B56"/>
      <c r="C56"/>
      <c r="D56"/>
      <c r="E56"/>
      <c r="F56"/>
      <c r="G56"/>
      <c r="H56"/>
      <c r="I56"/>
      <c r="J56"/>
      <c r="K56"/>
      <c r="L56"/>
    </row>
    <row r="57" spans="1:12" s="3" customFormat="1">
      <c r="A57" s="4"/>
      <c r="B57"/>
      <c r="C57"/>
      <c r="D57"/>
      <c r="E57"/>
      <c r="F57"/>
      <c r="G57"/>
      <c r="H57"/>
      <c r="I57"/>
      <c r="J57"/>
      <c r="K57"/>
      <c r="L57"/>
    </row>
    <row r="58" spans="1:12" s="3" customFormat="1">
      <c r="A58" s="4"/>
      <c r="B58"/>
      <c r="C58"/>
      <c r="D58"/>
      <c r="E58"/>
      <c r="F58"/>
      <c r="G58"/>
      <c r="H58"/>
      <c r="I58"/>
      <c r="J58"/>
      <c r="K58"/>
      <c r="L58"/>
    </row>
    <row r="59" spans="1:12" s="3" customFormat="1">
      <c r="A59" s="4"/>
      <c r="B59"/>
      <c r="C59"/>
      <c r="D59"/>
      <c r="E59"/>
      <c r="F59"/>
      <c r="G59"/>
      <c r="H59"/>
      <c r="I59"/>
      <c r="J59"/>
      <c r="K59"/>
      <c r="L59"/>
    </row>
    <row r="60" spans="1:12">
      <c r="A60" s="4"/>
    </row>
    <row r="61" spans="1:12">
      <c r="A61" s="4"/>
    </row>
    <row r="62" spans="1:12">
      <c r="A62" s="4"/>
    </row>
    <row r="63" spans="1:12">
      <c r="A63" s="4"/>
    </row>
    <row r="64" spans="1:12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</sheetData>
  <mergeCells count="22">
    <mergeCell ref="D21:L21"/>
    <mergeCell ref="D22:L22"/>
    <mergeCell ref="C17:H17"/>
    <mergeCell ref="I17:L17"/>
    <mergeCell ref="D18:L18"/>
    <mergeCell ref="D19:L19"/>
    <mergeCell ref="D20:L20"/>
    <mergeCell ref="B13:H13"/>
    <mergeCell ref="I13:J13"/>
    <mergeCell ref="B14:L14"/>
    <mergeCell ref="B15:L15"/>
    <mergeCell ref="B16:L16"/>
    <mergeCell ref="C8:L8"/>
    <mergeCell ref="C9:L9"/>
    <mergeCell ref="C10:L10"/>
    <mergeCell ref="B12:C12"/>
    <mergeCell ref="D12:L12"/>
    <mergeCell ref="B2:L2"/>
    <mergeCell ref="B3:L3"/>
    <mergeCell ref="B4:C4"/>
    <mergeCell ref="D4:L4"/>
    <mergeCell ref="B5:L5"/>
  </mergeCells>
  <conditionalFormatting sqref="C22">
    <cfRule type="cellIs" dxfId="10" priority="1" operator="greaterThan">
      <formula>0</formula>
    </cfRule>
  </conditionalFormatting>
  <hyperlinks>
    <hyperlink ref="B4:C4" location="Дані_СНВВ!A1" display="  Аркуш &quot;Дані СНВВ&quot;"/>
    <hyperlink ref="B12:C12" location="Результати!A1" display="Аркуш &quot;Результати&quot;"/>
  </hyperlinks>
  <pageMargins left="0.7" right="0.7" top="0.75" bottom="0.75" header="0.3" footer="0.3"/>
  <pageSetup paperSize="9" fitToWidth="0"/>
  <drawing r:id="rId1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I5" sqref="I5"/>
    </sheetView>
  </sheetViews>
  <sheetFormatPr defaultRowHeight="15"/>
  <cols>
    <col min="1" max="1" width="8.7109375" style="1" customWidth="1"/>
    <col min="2" max="2" width="16" customWidth="1"/>
    <col min="3" max="3" width="13.5703125" customWidth="1"/>
    <col min="4" max="4" width="3.140625" customWidth="1"/>
    <col min="5" max="5" width="13.85546875" customWidth="1"/>
    <col min="6" max="6" width="3.140625" customWidth="1"/>
    <col min="7" max="7" width="10" customWidth="1"/>
    <col min="8" max="8" width="3" customWidth="1"/>
    <col min="9" max="9" width="9.42578125" customWidth="1"/>
    <col min="10" max="10" width="3.42578125" customWidth="1"/>
    <col min="11" max="11" width="17.7109375" customWidth="1"/>
    <col min="12" max="12" width="16.28515625" customWidth="1"/>
    <col min="13" max="14" width="14" customWidth="1"/>
    <col min="15" max="15" width="27.140625" customWidth="1"/>
    <col min="16" max="17" width="14" customWidth="1"/>
    <col min="18" max="18" width="27.140625" customWidth="1"/>
    <col min="19" max="19" width="17.28515625" style="1" customWidth="1"/>
    <col min="20" max="20" width="9.140625" style="1" customWidth="1"/>
    <col min="21" max="16384" width="9.140625" style="1"/>
  </cols>
  <sheetData>
    <row r="1" spans="1:19" ht="53.25">
      <c r="A1" s="127" t="s">
        <v>19</v>
      </c>
      <c r="B1" s="129" t="s">
        <v>20</v>
      </c>
      <c r="C1" s="130" t="s">
        <v>21</v>
      </c>
      <c r="D1" s="131" t="s">
        <v>22</v>
      </c>
      <c r="E1" s="132" t="s">
        <v>23</v>
      </c>
      <c r="F1" s="133" t="s">
        <v>22</v>
      </c>
      <c r="G1" s="129" t="s">
        <v>24</v>
      </c>
      <c r="H1" s="131" t="s">
        <v>22</v>
      </c>
      <c r="I1" s="129" t="s">
        <v>25</v>
      </c>
      <c r="J1" s="131" t="s">
        <v>22</v>
      </c>
      <c r="K1" s="32" t="s">
        <v>26</v>
      </c>
      <c r="L1" s="10"/>
      <c r="M1" s="191" t="s">
        <v>27</v>
      </c>
      <c r="N1" s="192"/>
      <c r="O1" s="193"/>
      <c r="P1" s="194" t="s">
        <v>28</v>
      </c>
      <c r="Q1" s="195"/>
      <c r="R1" s="196"/>
      <c r="S1" s="151" t="s">
        <v>29</v>
      </c>
    </row>
    <row r="2" spans="1:19" ht="57" customHeight="1">
      <c r="A2" s="135"/>
      <c r="B2" s="136"/>
      <c r="C2" s="137"/>
      <c r="D2" s="138"/>
      <c r="E2" s="139"/>
      <c r="F2" s="140"/>
      <c r="G2" s="136"/>
      <c r="H2" s="138"/>
      <c r="I2" s="136"/>
      <c r="J2" s="138"/>
      <c r="K2" s="141"/>
      <c r="L2" s="10"/>
      <c r="M2" s="34" t="s">
        <v>30</v>
      </c>
      <c r="N2" s="35" t="s">
        <v>31</v>
      </c>
      <c r="O2" s="36" t="s">
        <v>32</v>
      </c>
      <c r="P2" s="34" t="s">
        <v>30</v>
      </c>
      <c r="Q2" s="35" t="s">
        <v>31</v>
      </c>
      <c r="R2" s="36" t="s">
        <v>32</v>
      </c>
      <c r="S2" s="150"/>
    </row>
    <row r="3" spans="1:19" ht="15.75" customHeight="1">
      <c r="A3" s="120"/>
      <c r="B3" s="126"/>
      <c r="C3" s="119" t="s">
        <v>33</v>
      </c>
      <c r="D3" s="47" t="s">
        <v>34</v>
      </c>
      <c r="E3" s="119" t="s">
        <v>35</v>
      </c>
      <c r="F3" s="47" t="s">
        <v>36</v>
      </c>
      <c r="G3" s="47"/>
      <c r="H3" s="47"/>
      <c r="I3" s="47"/>
      <c r="J3" s="47"/>
      <c r="K3" s="33"/>
      <c r="L3" s="11"/>
      <c r="M3" s="41"/>
      <c r="N3" s="48" t="s">
        <v>37</v>
      </c>
      <c r="O3" s="49">
        <f>SUM(O6:O15550)</f>
        <v>0</v>
      </c>
      <c r="P3" s="37"/>
      <c r="Q3" s="48" t="s">
        <v>37</v>
      </c>
      <c r="R3" s="49">
        <f>SUM(R6:R15550)</f>
        <v>0</v>
      </c>
      <c r="S3" s="160">
        <f>SUM(S6:S15550)</f>
        <v>0</v>
      </c>
    </row>
    <row r="4" spans="1:19" ht="53.25" customHeight="1">
      <c r="A4" s="197" t="s">
        <v>38</v>
      </c>
      <c r="B4" s="44" t="s">
        <v>39</v>
      </c>
      <c r="C4" s="121">
        <v>0.93520000000000003</v>
      </c>
      <c r="D4" s="122"/>
      <c r="E4" s="158">
        <v>1.1951000000000001</v>
      </c>
      <c r="F4" s="123"/>
      <c r="G4" s="134"/>
      <c r="H4" s="142" t="s">
        <v>40</v>
      </c>
      <c r="I4" s="143" t="s">
        <v>41</v>
      </c>
      <c r="J4" s="128"/>
      <c r="K4" s="144" t="s">
        <v>42</v>
      </c>
      <c r="L4" s="11"/>
      <c r="M4" s="42"/>
      <c r="N4" s="12" t="s">
        <v>43</v>
      </c>
      <c r="O4" s="71">
        <f>COUNTIF(O6:O15605,"Вставте замінне значення!")</f>
        <v>0</v>
      </c>
      <c r="P4" s="37"/>
      <c r="Q4" s="12" t="s">
        <v>43</v>
      </c>
      <c r="R4" s="71">
        <f>COUNTIF(R6:R15605,"Вставте замінне значення!")</f>
        <v>0</v>
      </c>
      <c r="S4" s="61"/>
    </row>
    <row r="5" spans="1:19" ht="30">
      <c r="A5" s="198"/>
      <c r="B5" s="63" t="s">
        <v>44</v>
      </c>
      <c r="C5" s="118">
        <v>0</v>
      </c>
      <c r="D5" s="124"/>
      <c r="E5" s="159">
        <v>0</v>
      </c>
      <c r="F5" s="125"/>
      <c r="G5" s="146"/>
      <c r="H5" s="147"/>
      <c r="I5" s="148">
        <f>SUM(I6)</f>
        <v>0</v>
      </c>
      <c r="J5" s="145"/>
      <c r="K5" s="149">
        <f>COUNTIF(K6:K17229,"СНВВ не працює")</f>
        <v>0</v>
      </c>
      <c r="L5" s="11" t="s">
        <v>45</v>
      </c>
      <c r="M5" s="38">
        <f>COUNT(M$6:M$15550)</f>
        <v>0</v>
      </c>
      <c r="N5" s="38">
        <f>COUNT(N$6:N$15550)</f>
        <v>0</v>
      </c>
      <c r="O5" s="43">
        <f>COUNT(O$6:O$15550)</f>
        <v>0</v>
      </c>
      <c r="P5" s="38">
        <f>COUNTIF(P$6:P$15550,"&gt;0")</f>
        <v>0</v>
      </c>
      <c r="Q5" s="39">
        <f>COUNT(Q$6:Q$15550)</f>
        <v>0</v>
      </c>
      <c r="R5" s="40">
        <f>COUNT(R$6:R$15550)</f>
        <v>0</v>
      </c>
      <c r="S5" s="62"/>
    </row>
    <row r="6" spans="1:19">
      <c r="A6" s="30">
        <v>2</v>
      </c>
      <c r="B6" s="161">
        <v>44562.041666666657</v>
      </c>
      <c r="C6" s="29">
        <v>0</v>
      </c>
      <c r="D6" s="65">
        <v>0</v>
      </c>
      <c r="E6" s="29">
        <v>0</v>
      </c>
      <c r="F6" s="65">
        <v>0</v>
      </c>
      <c r="G6" s="117">
        <v>1</v>
      </c>
      <c r="H6" s="30">
        <v>0</v>
      </c>
      <c r="I6" s="30">
        <v>0</v>
      </c>
      <c r="J6" s="31">
        <v>15</v>
      </c>
      <c r="K6" s="45" t="str">
        <f>IF($I6=0,"Цех не працює",(IF(AND($G6=0,$I6=1),"СНВВ не працює","OK")))</f>
        <v>Цех не працює</v>
      </c>
      <c r="L6" s="1"/>
      <c r="M6" s="69" t="str">
        <f>IF(OR(D6&lt;&gt;0,I6=0),"",C6)</f>
        <v/>
      </c>
      <c r="N6" s="46" t="str">
        <f>IF(M6="","0",(M6*$C$4+$C$5))</f>
        <v>0</v>
      </c>
      <c r="O6" s="70" t="str">
        <f>IF(AND($D6&lt;&gt;0,$I6=1),"Вставте замінне значення!",N6)</f>
        <v>0</v>
      </c>
      <c r="P6" s="66" t="str">
        <f>IF(OR(F6&lt;&gt;0,I6=0),"",E6)</f>
        <v/>
      </c>
      <c r="Q6" s="67" t="str">
        <f>IF(P6="","0",(P6*$E$4+$E$5))</f>
        <v>0</v>
      </c>
      <c r="R6" s="68" t="str">
        <f>IF(AND(F6&lt;&gt;0,I6=1),"Вставте замінне значення!",Q6)</f>
        <v>0</v>
      </c>
      <c r="S6" s="60">
        <f>IFERROR(O6*R6,"")</f>
        <v>0</v>
      </c>
    </row>
    <row r="7" spans="1:19">
      <c r="A7" s="1" t="s">
        <v>40</v>
      </c>
    </row>
  </sheetData>
  <mergeCells count="3">
    <mergeCell ref="M1:O1"/>
    <mergeCell ref="P1:R1"/>
    <mergeCell ref="A4:A5"/>
  </mergeCells>
  <conditionalFormatting sqref="R4">
    <cfRule type="cellIs" dxfId="9" priority="1" operator="greaterThan">
      <formula>0</formula>
    </cfRule>
  </conditionalFormatting>
  <conditionalFormatting sqref="O4">
    <cfRule type="cellIs" dxfId="8" priority="2" operator="greaterThan">
      <formula>0</formula>
    </cfRule>
  </conditionalFormatting>
  <conditionalFormatting sqref="D6 F6">
    <cfRule type="cellIs" dxfId="7" priority="3" operator="greaterThan">
      <formula>0</formula>
    </cfRule>
  </conditionalFormatting>
  <conditionalFormatting sqref="S1:S2">
    <cfRule type="duplicateValues" dxfId="6" priority="4"/>
  </conditionalFormatting>
  <conditionalFormatting sqref="K6">
    <cfRule type="cellIs" dxfId="5" priority="5" operator="equal">
      <formula>"AMS down"</formula>
    </cfRule>
  </conditionalFormatting>
  <conditionalFormatting sqref="K6">
    <cfRule type="cellIs" dxfId="4" priority="6" operator="equal">
      <formula>"Plant off"</formula>
    </cfRule>
  </conditionalFormatting>
  <conditionalFormatting sqref="K1">
    <cfRule type="cellIs" dxfId="3" priority="7" stopIfTrue="1" operator="equal">
      <formula>"out"</formula>
    </cfRule>
  </conditionalFormatting>
  <conditionalFormatting sqref="R6">
    <cfRule type="cellIs" dxfId="2" priority="8" operator="equal">
      <formula>"insert last measured value"</formula>
    </cfRule>
  </conditionalFormatting>
  <conditionalFormatting sqref="K1">
    <cfRule type="cellIs" dxfId="1" priority="9" stopIfTrue="1" operator="equal">
      <formula>"out"</formula>
    </cfRule>
  </conditionalFormatting>
  <conditionalFormatting sqref="B3">
    <cfRule type="duplicateValues" dxfId="0" priority="10"/>
  </conditionalFormatting>
  <pageMargins left="0.7" right="0.7" top="0.75" bottom="0.75" header="0.3" footer="0.3"/>
  <pageSetup paperSize="9" fitToWidth="0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E8" sqref="E8"/>
    </sheetView>
  </sheetViews>
  <sheetFormatPr defaultColWidth="11.42578125" defaultRowHeight="15"/>
  <cols>
    <col min="1" max="1" width="14.28515625" customWidth="1"/>
    <col min="2" max="2" width="20.28515625" customWidth="1"/>
    <col min="3" max="3" width="20.5703125" customWidth="1"/>
    <col min="4" max="4" width="28.5703125" customWidth="1"/>
    <col min="5" max="5" width="18.85546875" customWidth="1"/>
    <col min="6" max="6" width="20.5703125" customWidth="1"/>
    <col min="7" max="7" width="15.140625" style="2" customWidth="1"/>
    <col min="8" max="9" width="15.5703125" style="2" customWidth="1"/>
    <col min="10" max="10" width="16" style="2" customWidth="1"/>
    <col min="11" max="11" width="14.140625" style="2" customWidth="1"/>
    <col min="12" max="12" width="15.28515625" style="2" customWidth="1"/>
    <col min="13" max="253" width="11.42578125" style="2"/>
    <col min="254" max="254" width="13" style="2" customWidth="1"/>
    <col min="255" max="255" width="20.28515625" style="2" customWidth="1"/>
    <col min="256" max="256" width="20.5703125" style="2" customWidth="1"/>
    <col min="257" max="257" width="28.5703125" style="2" customWidth="1"/>
    <col min="258" max="258" width="18.85546875" style="2" customWidth="1"/>
    <col min="259" max="259" width="20.5703125" style="2" customWidth="1"/>
    <col min="260" max="260" width="14.85546875" style="2" customWidth="1"/>
    <col min="261" max="261" width="15.28515625" style="2" customWidth="1"/>
    <col min="262" max="262" width="17.85546875" style="2" customWidth="1"/>
    <col min="263" max="263" width="15.140625" style="2" customWidth="1"/>
    <col min="264" max="265" width="15.5703125" style="2" customWidth="1"/>
    <col min="266" max="266" width="16" style="2" customWidth="1"/>
    <col min="267" max="267" width="14.140625" style="2" customWidth="1"/>
    <col min="268" max="268" width="15.28515625" style="2" customWidth="1"/>
    <col min="269" max="509" width="11.42578125" style="2"/>
    <col min="510" max="510" width="13" style="2" customWidth="1"/>
    <col min="511" max="511" width="20.28515625" style="2" customWidth="1"/>
    <col min="512" max="512" width="20.5703125" style="2" customWidth="1"/>
    <col min="513" max="513" width="28.5703125" style="2" customWidth="1"/>
    <col min="514" max="514" width="18.85546875" style="2" customWidth="1"/>
    <col min="515" max="515" width="20.5703125" style="2" customWidth="1"/>
    <col min="516" max="516" width="14.85546875" style="2" customWidth="1"/>
    <col min="517" max="517" width="15.28515625" style="2" customWidth="1"/>
    <col min="518" max="518" width="17.85546875" style="2" customWidth="1"/>
    <col min="519" max="519" width="15.140625" style="2" customWidth="1"/>
    <col min="520" max="521" width="15.5703125" style="2" customWidth="1"/>
    <col min="522" max="522" width="16" style="2" customWidth="1"/>
    <col min="523" max="523" width="14.140625" style="2" customWidth="1"/>
    <col min="524" max="524" width="15.28515625" style="2" customWidth="1"/>
    <col min="525" max="765" width="11.42578125" style="2"/>
    <col min="766" max="766" width="13" style="2" customWidth="1"/>
    <col min="767" max="767" width="20.28515625" style="2" customWidth="1"/>
    <col min="768" max="768" width="20.5703125" style="2" customWidth="1"/>
    <col min="769" max="769" width="28.5703125" style="2" customWidth="1"/>
    <col min="770" max="770" width="18.85546875" style="2" customWidth="1"/>
    <col min="771" max="771" width="20.5703125" style="2" customWidth="1"/>
    <col min="772" max="772" width="14.85546875" style="2" customWidth="1"/>
    <col min="773" max="773" width="15.28515625" style="2" customWidth="1"/>
    <col min="774" max="774" width="17.85546875" style="2" customWidth="1"/>
    <col min="775" max="775" width="15.140625" style="2" customWidth="1"/>
    <col min="776" max="777" width="15.5703125" style="2" customWidth="1"/>
    <col min="778" max="778" width="16" style="2" customWidth="1"/>
    <col min="779" max="779" width="14.140625" style="2" customWidth="1"/>
    <col min="780" max="780" width="15.28515625" style="2" customWidth="1"/>
    <col min="781" max="1021" width="11.42578125" style="2"/>
    <col min="1022" max="1022" width="13" style="2" customWidth="1"/>
    <col min="1023" max="1023" width="20.28515625" style="2" customWidth="1"/>
    <col min="1024" max="1024" width="20.5703125" style="2" customWidth="1"/>
    <col min="1025" max="1025" width="28.5703125" style="2" customWidth="1"/>
    <col min="1026" max="1026" width="18.85546875" style="2" customWidth="1"/>
    <col min="1027" max="1027" width="20.5703125" style="2" customWidth="1"/>
    <col min="1028" max="1028" width="14.85546875" style="2" customWidth="1"/>
    <col min="1029" max="1029" width="15.28515625" style="2" customWidth="1"/>
    <col min="1030" max="1030" width="17.85546875" style="2" customWidth="1"/>
    <col min="1031" max="1031" width="15.140625" style="2" customWidth="1"/>
    <col min="1032" max="1033" width="15.5703125" style="2" customWidth="1"/>
    <col min="1034" max="1034" width="16" style="2" customWidth="1"/>
    <col min="1035" max="1035" width="14.140625" style="2" customWidth="1"/>
    <col min="1036" max="1036" width="15.28515625" style="2" customWidth="1"/>
    <col min="1037" max="1277" width="11.42578125" style="2"/>
    <col min="1278" max="1278" width="13" style="2" customWidth="1"/>
    <col min="1279" max="1279" width="20.28515625" style="2" customWidth="1"/>
    <col min="1280" max="1280" width="20.5703125" style="2" customWidth="1"/>
    <col min="1281" max="1281" width="28.5703125" style="2" customWidth="1"/>
    <col min="1282" max="1282" width="18.85546875" style="2" customWidth="1"/>
    <col min="1283" max="1283" width="20.5703125" style="2" customWidth="1"/>
    <col min="1284" max="1284" width="14.85546875" style="2" customWidth="1"/>
    <col min="1285" max="1285" width="15.28515625" style="2" customWidth="1"/>
    <col min="1286" max="1286" width="17.85546875" style="2" customWidth="1"/>
    <col min="1287" max="1287" width="15.140625" style="2" customWidth="1"/>
    <col min="1288" max="1289" width="15.5703125" style="2" customWidth="1"/>
    <col min="1290" max="1290" width="16" style="2" customWidth="1"/>
    <col min="1291" max="1291" width="14.140625" style="2" customWidth="1"/>
    <col min="1292" max="1292" width="15.28515625" style="2" customWidth="1"/>
    <col min="1293" max="1533" width="11.42578125" style="2"/>
    <col min="1534" max="1534" width="13" style="2" customWidth="1"/>
    <col min="1535" max="1535" width="20.28515625" style="2" customWidth="1"/>
    <col min="1536" max="1536" width="20.5703125" style="2" customWidth="1"/>
    <col min="1537" max="1537" width="28.5703125" style="2" customWidth="1"/>
    <col min="1538" max="1538" width="18.85546875" style="2" customWidth="1"/>
    <col min="1539" max="1539" width="20.5703125" style="2" customWidth="1"/>
    <col min="1540" max="1540" width="14.85546875" style="2" customWidth="1"/>
    <col min="1541" max="1541" width="15.28515625" style="2" customWidth="1"/>
    <col min="1542" max="1542" width="17.85546875" style="2" customWidth="1"/>
    <col min="1543" max="1543" width="15.140625" style="2" customWidth="1"/>
    <col min="1544" max="1545" width="15.5703125" style="2" customWidth="1"/>
    <col min="1546" max="1546" width="16" style="2" customWidth="1"/>
    <col min="1547" max="1547" width="14.140625" style="2" customWidth="1"/>
    <col min="1548" max="1548" width="15.28515625" style="2" customWidth="1"/>
    <col min="1549" max="1789" width="11.42578125" style="2"/>
    <col min="1790" max="1790" width="13" style="2" customWidth="1"/>
    <col min="1791" max="1791" width="20.28515625" style="2" customWidth="1"/>
    <col min="1792" max="1792" width="20.5703125" style="2" customWidth="1"/>
    <col min="1793" max="1793" width="28.5703125" style="2" customWidth="1"/>
    <col min="1794" max="1794" width="18.85546875" style="2" customWidth="1"/>
    <col min="1795" max="1795" width="20.5703125" style="2" customWidth="1"/>
    <col min="1796" max="1796" width="14.85546875" style="2" customWidth="1"/>
    <col min="1797" max="1797" width="15.28515625" style="2" customWidth="1"/>
    <col min="1798" max="1798" width="17.85546875" style="2" customWidth="1"/>
    <col min="1799" max="1799" width="15.140625" style="2" customWidth="1"/>
    <col min="1800" max="1801" width="15.5703125" style="2" customWidth="1"/>
    <col min="1802" max="1802" width="16" style="2" customWidth="1"/>
    <col min="1803" max="1803" width="14.140625" style="2" customWidth="1"/>
    <col min="1804" max="1804" width="15.28515625" style="2" customWidth="1"/>
    <col min="1805" max="2045" width="11.42578125" style="2"/>
    <col min="2046" max="2046" width="13" style="2" customWidth="1"/>
    <col min="2047" max="2047" width="20.28515625" style="2" customWidth="1"/>
    <col min="2048" max="2048" width="20.5703125" style="2" customWidth="1"/>
    <col min="2049" max="2049" width="28.5703125" style="2" customWidth="1"/>
    <col min="2050" max="2050" width="18.85546875" style="2" customWidth="1"/>
    <col min="2051" max="2051" width="20.5703125" style="2" customWidth="1"/>
    <col min="2052" max="2052" width="14.85546875" style="2" customWidth="1"/>
    <col min="2053" max="2053" width="15.28515625" style="2" customWidth="1"/>
    <col min="2054" max="2054" width="17.85546875" style="2" customWidth="1"/>
    <col min="2055" max="2055" width="15.140625" style="2" customWidth="1"/>
    <col min="2056" max="2057" width="15.5703125" style="2" customWidth="1"/>
    <col min="2058" max="2058" width="16" style="2" customWidth="1"/>
    <col min="2059" max="2059" width="14.140625" style="2" customWidth="1"/>
    <col min="2060" max="2060" width="15.28515625" style="2" customWidth="1"/>
    <col min="2061" max="2301" width="11.42578125" style="2"/>
    <col min="2302" max="2302" width="13" style="2" customWidth="1"/>
    <col min="2303" max="2303" width="20.28515625" style="2" customWidth="1"/>
    <col min="2304" max="2304" width="20.5703125" style="2" customWidth="1"/>
    <col min="2305" max="2305" width="28.5703125" style="2" customWidth="1"/>
    <col min="2306" max="2306" width="18.85546875" style="2" customWidth="1"/>
    <col min="2307" max="2307" width="20.5703125" style="2" customWidth="1"/>
    <col min="2308" max="2308" width="14.85546875" style="2" customWidth="1"/>
    <col min="2309" max="2309" width="15.28515625" style="2" customWidth="1"/>
    <col min="2310" max="2310" width="17.85546875" style="2" customWidth="1"/>
    <col min="2311" max="2311" width="15.140625" style="2" customWidth="1"/>
    <col min="2312" max="2313" width="15.5703125" style="2" customWidth="1"/>
    <col min="2314" max="2314" width="16" style="2" customWidth="1"/>
    <col min="2315" max="2315" width="14.140625" style="2" customWidth="1"/>
    <col min="2316" max="2316" width="15.28515625" style="2" customWidth="1"/>
    <col min="2317" max="2557" width="11.42578125" style="2"/>
    <col min="2558" max="2558" width="13" style="2" customWidth="1"/>
    <col min="2559" max="2559" width="20.28515625" style="2" customWidth="1"/>
    <col min="2560" max="2560" width="20.5703125" style="2" customWidth="1"/>
    <col min="2561" max="2561" width="28.5703125" style="2" customWidth="1"/>
    <col min="2562" max="2562" width="18.85546875" style="2" customWidth="1"/>
    <col min="2563" max="2563" width="20.5703125" style="2" customWidth="1"/>
    <col min="2564" max="2564" width="14.85546875" style="2" customWidth="1"/>
    <col min="2565" max="2565" width="15.28515625" style="2" customWidth="1"/>
    <col min="2566" max="2566" width="17.85546875" style="2" customWidth="1"/>
    <col min="2567" max="2567" width="15.140625" style="2" customWidth="1"/>
    <col min="2568" max="2569" width="15.5703125" style="2" customWidth="1"/>
    <col min="2570" max="2570" width="16" style="2" customWidth="1"/>
    <col min="2571" max="2571" width="14.140625" style="2" customWidth="1"/>
    <col min="2572" max="2572" width="15.28515625" style="2" customWidth="1"/>
    <col min="2573" max="2813" width="11.42578125" style="2"/>
    <col min="2814" max="2814" width="13" style="2" customWidth="1"/>
    <col min="2815" max="2815" width="20.28515625" style="2" customWidth="1"/>
    <col min="2816" max="2816" width="20.5703125" style="2" customWidth="1"/>
    <col min="2817" max="2817" width="28.5703125" style="2" customWidth="1"/>
    <col min="2818" max="2818" width="18.85546875" style="2" customWidth="1"/>
    <col min="2819" max="2819" width="20.5703125" style="2" customWidth="1"/>
    <col min="2820" max="2820" width="14.85546875" style="2" customWidth="1"/>
    <col min="2821" max="2821" width="15.28515625" style="2" customWidth="1"/>
    <col min="2822" max="2822" width="17.85546875" style="2" customWidth="1"/>
    <col min="2823" max="2823" width="15.140625" style="2" customWidth="1"/>
    <col min="2824" max="2825" width="15.5703125" style="2" customWidth="1"/>
    <col min="2826" max="2826" width="16" style="2" customWidth="1"/>
    <col min="2827" max="2827" width="14.140625" style="2" customWidth="1"/>
    <col min="2828" max="2828" width="15.28515625" style="2" customWidth="1"/>
    <col min="2829" max="3069" width="11.42578125" style="2"/>
    <col min="3070" max="3070" width="13" style="2" customWidth="1"/>
    <col min="3071" max="3071" width="20.28515625" style="2" customWidth="1"/>
    <col min="3072" max="3072" width="20.5703125" style="2" customWidth="1"/>
    <col min="3073" max="3073" width="28.5703125" style="2" customWidth="1"/>
    <col min="3074" max="3074" width="18.85546875" style="2" customWidth="1"/>
    <col min="3075" max="3075" width="20.5703125" style="2" customWidth="1"/>
    <col min="3076" max="3076" width="14.85546875" style="2" customWidth="1"/>
    <col min="3077" max="3077" width="15.28515625" style="2" customWidth="1"/>
    <col min="3078" max="3078" width="17.85546875" style="2" customWidth="1"/>
    <col min="3079" max="3079" width="15.140625" style="2" customWidth="1"/>
    <col min="3080" max="3081" width="15.5703125" style="2" customWidth="1"/>
    <col min="3082" max="3082" width="16" style="2" customWidth="1"/>
    <col min="3083" max="3083" width="14.140625" style="2" customWidth="1"/>
    <col min="3084" max="3084" width="15.28515625" style="2" customWidth="1"/>
    <col min="3085" max="3325" width="11.42578125" style="2"/>
    <col min="3326" max="3326" width="13" style="2" customWidth="1"/>
    <col min="3327" max="3327" width="20.28515625" style="2" customWidth="1"/>
    <col min="3328" max="3328" width="20.5703125" style="2" customWidth="1"/>
    <col min="3329" max="3329" width="28.5703125" style="2" customWidth="1"/>
    <col min="3330" max="3330" width="18.85546875" style="2" customWidth="1"/>
    <col min="3331" max="3331" width="20.5703125" style="2" customWidth="1"/>
    <col min="3332" max="3332" width="14.85546875" style="2" customWidth="1"/>
    <col min="3333" max="3333" width="15.28515625" style="2" customWidth="1"/>
    <col min="3334" max="3334" width="17.85546875" style="2" customWidth="1"/>
    <col min="3335" max="3335" width="15.140625" style="2" customWidth="1"/>
    <col min="3336" max="3337" width="15.5703125" style="2" customWidth="1"/>
    <col min="3338" max="3338" width="16" style="2" customWidth="1"/>
    <col min="3339" max="3339" width="14.140625" style="2" customWidth="1"/>
    <col min="3340" max="3340" width="15.28515625" style="2" customWidth="1"/>
    <col min="3341" max="3581" width="11.42578125" style="2"/>
    <col min="3582" max="3582" width="13" style="2" customWidth="1"/>
    <col min="3583" max="3583" width="20.28515625" style="2" customWidth="1"/>
    <col min="3584" max="3584" width="20.5703125" style="2" customWidth="1"/>
    <col min="3585" max="3585" width="28.5703125" style="2" customWidth="1"/>
    <col min="3586" max="3586" width="18.85546875" style="2" customWidth="1"/>
    <col min="3587" max="3587" width="20.5703125" style="2" customWidth="1"/>
    <col min="3588" max="3588" width="14.85546875" style="2" customWidth="1"/>
    <col min="3589" max="3589" width="15.28515625" style="2" customWidth="1"/>
    <col min="3590" max="3590" width="17.85546875" style="2" customWidth="1"/>
    <col min="3591" max="3591" width="15.140625" style="2" customWidth="1"/>
    <col min="3592" max="3593" width="15.5703125" style="2" customWidth="1"/>
    <col min="3594" max="3594" width="16" style="2" customWidth="1"/>
    <col min="3595" max="3595" width="14.140625" style="2" customWidth="1"/>
    <col min="3596" max="3596" width="15.28515625" style="2" customWidth="1"/>
    <col min="3597" max="3837" width="11.42578125" style="2"/>
    <col min="3838" max="3838" width="13" style="2" customWidth="1"/>
    <col min="3839" max="3839" width="20.28515625" style="2" customWidth="1"/>
    <col min="3840" max="3840" width="20.5703125" style="2" customWidth="1"/>
    <col min="3841" max="3841" width="28.5703125" style="2" customWidth="1"/>
    <col min="3842" max="3842" width="18.85546875" style="2" customWidth="1"/>
    <col min="3843" max="3843" width="20.5703125" style="2" customWidth="1"/>
    <col min="3844" max="3844" width="14.85546875" style="2" customWidth="1"/>
    <col min="3845" max="3845" width="15.28515625" style="2" customWidth="1"/>
    <col min="3846" max="3846" width="17.85546875" style="2" customWidth="1"/>
    <col min="3847" max="3847" width="15.140625" style="2" customWidth="1"/>
    <col min="3848" max="3849" width="15.5703125" style="2" customWidth="1"/>
    <col min="3850" max="3850" width="16" style="2" customWidth="1"/>
    <col min="3851" max="3851" width="14.140625" style="2" customWidth="1"/>
    <col min="3852" max="3852" width="15.28515625" style="2" customWidth="1"/>
    <col min="3853" max="4093" width="11.42578125" style="2"/>
    <col min="4094" max="4094" width="13" style="2" customWidth="1"/>
    <col min="4095" max="4095" width="20.28515625" style="2" customWidth="1"/>
    <col min="4096" max="4096" width="20.5703125" style="2" customWidth="1"/>
    <col min="4097" max="4097" width="28.5703125" style="2" customWidth="1"/>
    <col min="4098" max="4098" width="18.85546875" style="2" customWidth="1"/>
    <col min="4099" max="4099" width="20.5703125" style="2" customWidth="1"/>
    <col min="4100" max="4100" width="14.85546875" style="2" customWidth="1"/>
    <col min="4101" max="4101" width="15.28515625" style="2" customWidth="1"/>
    <col min="4102" max="4102" width="17.85546875" style="2" customWidth="1"/>
    <col min="4103" max="4103" width="15.140625" style="2" customWidth="1"/>
    <col min="4104" max="4105" width="15.5703125" style="2" customWidth="1"/>
    <col min="4106" max="4106" width="16" style="2" customWidth="1"/>
    <col min="4107" max="4107" width="14.140625" style="2" customWidth="1"/>
    <col min="4108" max="4108" width="15.28515625" style="2" customWidth="1"/>
    <col min="4109" max="4349" width="11.42578125" style="2"/>
    <col min="4350" max="4350" width="13" style="2" customWidth="1"/>
    <col min="4351" max="4351" width="20.28515625" style="2" customWidth="1"/>
    <col min="4352" max="4352" width="20.5703125" style="2" customWidth="1"/>
    <col min="4353" max="4353" width="28.5703125" style="2" customWidth="1"/>
    <col min="4354" max="4354" width="18.85546875" style="2" customWidth="1"/>
    <col min="4355" max="4355" width="20.5703125" style="2" customWidth="1"/>
    <col min="4356" max="4356" width="14.85546875" style="2" customWidth="1"/>
    <col min="4357" max="4357" width="15.28515625" style="2" customWidth="1"/>
    <col min="4358" max="4358" width="17.85546875" style="2" customWidth="1"/>
    <col min="4359" max="4359" width="15.140625" style="2" customWidth="1"/>
    <col min="4360" max="4361" width="15.5703125" style="2" customWidth="1"/>
    <col min="4362" max="4362" width="16" style="2" customWidth="1"/>
    <col min="4363" max="4363" width="14.140625" style="2" customWidth="1"/>
    <col min="4364" max="4364" width="15.28515625" style="2" customWidth="1"/>
    <col min="4365" max="4605" width="11.42578125" style="2"/>
    <col min="4606" max="4606" width="13" style="2" customWidth="1"/>
    <col min="4607" max="4607" width="20.28515625" style="2" customWidth="1"/>
    <col min="4608" max="4608" width="20.5703125" style="2" customWidth="1"/>
    <col min="4609" max="4609" width="28.5703125" style="2" customWidth="1"/>
    <col min="4610" max="4610" width="18.85546875" style="2" customWidth="1"/>
    <col min="4611" max="4611" width="20.5703125" style="2" customWidth="1"/>
    <col min="4612" max="4612" width="14.85546875" style="2" customWidth="1"/>
    <col min="4613" max="4613" width="15.28515625" style="2" customWidth="1"/>
    <col min="4614" max="4614" width="17.85546875" style="2" customWidth="1"/>
    <col min="4615" max="4615" width="15.140625" style="2" customWidth="1"/>
    <col min="4616" max="4617" width="15.5703125" style="2" customWidth="1"/>
    <col min="4618" max="4618" width="16" style="2" customWidth="1"/>
    <col min="4619" max="4619" width="14.140625" style="2" customWidth="1"/>
    <col min="4620" max="4620" width="15.28515625" style="2" customWidth="1"/>
    <col min="4621" max="4861" width="11.42578125" style="2"/>
    <col min="4862" max="4862" width="13" style="2" customWidth="1"/>
    <col min="4863" max="4863" width="20.28515625" style="2" customWidth="1"/>
    <col min="4864" max="4864" width="20.5703125" style="2" customWidth="1"/>
    <col min="4865" max="4865" width="28.5703125" style="2" customWidth="1"/>
    <col min="4866" max="4866" width="18.85546875" style="2" customWidth="1"/>
    <col min="4867" max="4867" width="20.5703125" style="2" customWidth="1"/>
    <col min="4868" max="4868" width="14.85546875" style="2" customWidth="1"/>
    <col min="4869" max="4869" width="15.28515625" style="2" customWidth="1"/>
    <col min="4870" max="4870" width="17.85546875" style="2" customWidth="1"/>
    <col min="4871" max="4871" width="15.140625" style="2" customWidth="1"/>
    <col min="4872" max="4873" width="15.5703125" style="2" customWidth="1"/>
    <col min="4874" max="4874" width="16" style="2" customWidth="1"/>
    <col min="4875" max="4875" width="14.140625" style="2" customWidth="1"/>
    <col min="4876" max="4876" width="15.28515625" style="2" customWidth="1"/>
    <col min="4877" max="5117" width="11.42578125" style="2"/>
    <col min="5118" max="5118" width="13" style="2" customWidth="1"/>
    <col min="5119" max="5119" width="20.28515625" style="2" customWidth="1"/>
    <col min="5120" max="5120" width="20.5703125" style="2" customWidth="1"/>
    <col min="5121" max="5121" width="28.5703125" style="2" customWidth="1"/>
    <col min="5122" max="5122" width="18.85546875" style="2" customWidth="1"/>
    <col min="5123" max="5123" width="20.5703125" style="2" customWidth="1"/>
    <col min="5124" max="5124" width="14.85546875" style="2" customWidth="1"/>
    <col min="5125" max="5125" width="15.28515625" style="2" customWidth="1"/>
    <col min="5126" max="5126" width="17.85546875" style="2" customWidth="1"/>
    <col min="5127" max="5127" width="15.140625" style="2" customWidth="1"/>
    <col min="5128" max="5129" width="15.5703125" style="2" customWidth="1"/>
    <col min="5130" max="5130" width="16" style="2" customWidth="1"/>
    <col min="5131" max="5131" width="14.140625" style="2" customWidth="1"/>
    <col min="5132" max="5132" width="15.28515625" style="2" customWidth="1"/>
    <col min="5133" max="5373" width="11.42578125" style="2"/>
    <col min="5374" max="5374" width="13" style="2" customWidth="1"/>
    <col min="5375" max="5375" width="20.28515625" style="2" customWidth="1"/>
    <col min="5376" max="5376" width="20.5703125" style="2" customWidth="1"/>
    <col min="5377" max="5377" width="28.5703125" style="2" customWidth="1"/>
    <col min="5378" max="5378" width="18.85546875" style="2" customWidth="1"/>
    <col min="5379" max="5379" width="20.5703125" style="2" customWidth="1"/>
    <col min="5380" max="5380" width="14.85546875" style="2" customWidth="1"/>
    <col min="5381" max="5381" width="15.28515625" style="2" customWidth="1"/>
    <col min="5382" max="5382" width="17.85546875" style="2" customWidth="1"/>
    <col min="5383" max="5383" width="15.140625" style="2" customWidth="1"/>
    <col min="5384" max="5385" width="15.5703125" style="2" customWidth="1"/>
    <col min="5386" max="5386" width="16" style="2" customWidth="1"/>
    <col min="5387" max="5387" width="14.140625" style="2" customWidth="1"/>
    <col min="5388" max="5388" width="15.28515625" style="2" customWidth="1"/>
    <col min="5389" max="5629" width="11.42578125" style="2"/>
    <col min="5630" max="5630" width="13" style="2" customWidth="1"/>
    <col min="5631" max="5631" width="20.28515625" style="2" customWidth="1"/>
    <col min="5632" max="5632" width="20.5703125" style="2" customWidth="1"/>
    <col min="5633" max="5633" width="28.5703125" style="2" customWidth="1"/>
    <col min="5634" max="5634" width="18.85546875" style="2" customWidth="1"/>
    <col min="5635" max="5635" width="20.5703125" style="2" customWidth="1"/>
    <col min="5636" max="5636" width="14.85546875" style="2" customWidth="1"/>
    <col min="5637" max="5637" width="15.28515625" style="2" customWidth="1"/>
    <col min="5638" max="5638" width="17.85546875" style="2" customWidth="1"/>
    <col min="5639" max="5639" width="15.140625" style="2" customWidth="1"/>
    <col min="5640" max="5641" width="15.5703125" style="2" customWidth="1"/>
    <col min="5642" max="5642" width="16" style="2" customWidth="1"/>
    <col min="5643" max="5643" width="14.140625" style="2" customWidth="1"/>
    <col min="5644" max="5644" width="15.28515625" style="2" customWidth="1"/>
    <col min="5645" max="5885" width="11.42578125" style="2"/>
    <col min="5886" max="5886" width="13" style="2" customWidth="1"/>
    <col min="5887" max="5887" width="20.28515625" style="2" customWidth="1"/>
    <col min="5888" max="5888" width="20.5703125" style="2" customWidth="1"/>
    <col min="5889" max="5889" width="28.5703125" style="2" customWidth="1"/>
    <col min="5890" max="5890" width="18.85546875" style="2" customWidth="1"/>
    <col min="5891" max="5891" width="20.5703125" style="2" customWidth="1"/>
    <col min="5892" max="5892" width="14.85546875" style="2" customWidth="1"/>
    <col min="5893" max="5893" width="15.28515625" style="2" customWidth="1"/>
    <col min="5894" max="5894" width="17.85546875" style="2" customWidth="1"/>
    <col min="5895" max="5895" width="15.140625" style="2" customWidth="1"/>
    <col min="5896" max="5897" width="15.5703125" style="2" customWidth="1"/>
    <col min="5898" max="5898" width="16" style="2" customWidth="1"/>
    <col min="5899" max="5899" width="14.140625" style="2" customWidth="1"/>
    <col min="5900" max="5900" width="15.28515625" style="2" customWidth="1"/>
    <col min="5901" max="6141" width="11.42578125" style="2"/>
    <col min="6142" max="6142" width="13" style="2" customWidth="1"/>
    <col min="6143" max="6143" width="20.28515625" style="2" customWidth="1"/>
    <col min="6144" max="6144" width="20.5703125" style="2" customWidth="1"/>
    <col min="6145" max="6145" width="28.5703125" style="2" customWidth="1"/>
    <col min="6146" max="6146" width="18.85546875" style="2" customWidth="1"/>
    <col min="6147" max="6147" width="20.5703125" style="2" customWidth="1"/>
    <col min="6148" max="6148" width="14.85546875" style="2" customWidth="1"/>
    <col min="6149" max="6149" width="15.28515625" style="2" customWidth="1"/>
    <col min="6150" max="6150" width="17.85546875" style="2" customWidth="1"/>
    <col min="6151" max="6151" width="15.140625" style="2" customWidth="1"/>
    <col min="6152" max="6153" width="15.5703125" style="2" customWidth="1"/>
    <col min="6154" max="6154" width="16" style="2" customWidth="1"/>
    <col min="6155" max="6155" width="14.140625" style="2" customWidth="1"/>
    <col min="6156" max="6156" width="15.28515625" style="2" customWidth="1"/>
    <col min="6157" max="6397" width="11.42578125" style="2"/>
    <col min="6398" max="6398" width="13" style="2" customWidth="1"/>
    <col min="6399" max="6399" width="20.28515625" style="2" customWidth="1"/>
    <col min="6400" max="6400" width="20.5703125" style="2" customWidth="1"/>
    <col min="6401" max="6401" width="28.5703125" style="2" customWidth="1"/>
    <col min="6402" max="6402" width="18.85546875" style="2" customWidth="1"/>
    <col min="6403" max="6403" width="20.5703125" style="2" customWidth="1"/>
    <col min="6404" max="6404" width="14.85546875" style="2" customWidth="1"/>
    <col min="6405" max="6405" width="15.28515625" style="2" customWidth="1"/>
    <col min="6406" max="6406" width="17.85546875" style="2" customWidth="1"/>
    <col min="6407" max="6407" width="15.140625" style="2" customWidth="1"/>
    <col min="6408" max="6409" width="15.5703125" style="2" customWidth="1"/>
    <col min="6410" max="6410" width="16" style="2" customWidth="1"/>
    <col min="6411" max="6411" width="14.140625" style="2" customWidth="1"/>
    <col min="6412" max="6412" width="15.28515625" style="2" customWidth="1"/>
    <col min="6413" max="6653" width="11.42578125" style="2"/>
    <col min="6654" max="6654" width="13" style="2" customWidth="1"/>
    <col min="6655" max="6655" width="20.28515625" style="2" customWidth="1"/>
    <col min="6656" max="6656" width="20.5703125" style="2" customWidth="1"/>
    <col min="6657" max="6657" width="28.5703125" style="2" customWidth="1"/>
    <col min="6658" max="6658" width="18.85546875" style="2" customWidth="1"/>
    <col min="6659" max="6659" width="20.5703125" style="2" customWidth="1"/>
    <col min="6660" max="6660" width="14.85546875" style="2" customWidth="1"/>
    <col min="6661" max="6661" width="15.28515625" style="2" customWidth="1"/>
    <col min="6662" max="6662" width="17.85546875" style="2" customWidth="1"/>
    <col min="6663" max="6663" width="15.140625" style="2" customWidth="1"/>
    <col min="6664" max="6665" width="15.5703125" style="2" customWidth="1"/>
    <col min="6666" max="6666" width="16" style="2" customWidth="1"/>
    <col min="6667" max="6667" width="14.140625" style="2" customWidth="1"/>
    <col min="6668" max="6668" width="15.28515625" style="2" customWidth="1"/>
    <col min="6669" max="6909" width="11.42578125" style="2"/>
    <col min="6910" max="6910" width="13" style="2" customWidth="1"/>
    <col min="6911" max="6911" width="20.28515625" style="2" customWidth="1"/>
    <col min="6912" max="6912" width="20.5703125" style="2" customWidth="1"/>
    <col min="6913" max="6913" width="28.5703125" style="2" customWidth="1"/>
    <col min="6914" max="6914" width="18.85546875" style="2" customWidth="1"/>
    <col min="6915" max="6915" width="20.5703125" style="2" customWidth="1"/>
    <col min="6916" max="6916" width="14.85546875" style="2" customWidth="1"/>
    <col min="6917" max="6917" width="15.28515625" style="2" customWidth="1"/>
    <col min="6918" max="6918" width="17.85546875" style="2" customWidth="1"/>
    <col min="6919" max="6919" width="15.140625" style="2" customWidth="1"/>
    <col min="6920" max="6921" width="15.5703125" style="2" customWidth="1"/>
    <col min="6922" max="6922" width="16" style="2" customWidth="1"/>
    <col min="6923" max="6923" width="14.140625" style="2" customWidth="1"/>
    <col min="6924" max="6924" width="15.28515625" style="2" customWidth="1"/>
    <col min="6925" max="7165" width="11.42578125" style="2"/>
    <col min="7166" max="7166" width="13" style="2" customWidth="1"/>
    <col min="7167" max="7167" width="20.28515625" style="2" customWidth="1"/>
    <col min="7168" max="7168" width="20.5703125" style="2" customWidth="1"/>
    <col min="7169" max="7169" width="28.5703125" style="2" customWidth="1"/>
    <col min="7170" max="7170" width="18.85546875" style="2" customWidth="1"/>
    <col min="7171" max="7171" width="20.5703125" style="2" customWidth="1"/>
    <col min="7172" max="7172" width="14.85546875" style="2" customWidth="1"/>
    <col min="7173" max="7173" width="15.28515625" style="2" customWidth="1"/>
    <col min="7174" max="7174" width="17.85546875" style="2" customWidth="1"/>
    <col min="7175" max="7175" width="15.140625" style="2" customWidth="1"/>
    <col min="7176" max="7177" width="15.5703125" style="2" customWidth="1"/>
    <col min="7178" max="7178" width="16" style="2" customWidth="1"/>
    <col min="7179" max="7179" width="14.140625" style="2" customWidth="1"/>
    <col min="7180" max="7180" width="15.28515625" style="2" customWidth="1"/>
    <col min="7181" max="7421" width="11.42578125" style="2"/>
    <col min="7422" max="7422" width="13" style="2" customWidth="1"/>
    <col min="7423" max="7423" width="20.28515625" style="2" customWidth="1"/>
    <col min="7424" max="7424" width="20.5703125" style="2" customWidth="1"/>
    <col min="7425" max="7425" width="28.5703125" style="2" customWidth="1"/>
    <col min="7426" max="7426" width="18.85546875" style="2" customWidth="1"/>
    <col min="7427" max="7427" width="20.5703125" style="2" customWidth="1"/>
    <col min="7428" max="7428" width="14.85546875" style="2" customWidth="1"/>
    <col min="7429" max="7429" width="15.28515625" style="2" customWidth="1"/>
    <col min="7430" max="7430" width="17.85546875" style="2" customWidth="1"/>
    <col min="7431" max="7431" width="15.140625" style="2" customWidth="1"/>
    <col min="7432" max="7433" width="15.5703125" style="2" customWidth="1"/>
    <col min="7434" max="7434" width="16" style="2" customWidth="1"/>
    <col min="7435" max="7435" width="14.140625" style="2" customWidth="1"/>
    <col min="7436" max="7436" width="15.28515625" style="2" customWidth="1"/>
    <col min="7437" max="7677" width="11.42578125" style="2"/>
    <col min="7678" max="7678" width="13" style="2" customWidth="1"/>
    <col min="7679" max="7679" width="20.28515625" style="2" customWidth="1"/>
    <col min="7680" max="7680" width="20.5703125" style="2" customWidth="1"/>
    <col min="7681" max="7681" width="28.5703125" style="2" customWidth="1"/>
    <col min="7682" max="7682" width="18.85546875" style="2" customWidth="1"/>
    <col min="7683" max="7683" width="20.5703125" style="2" customWidth="1"/>
    <col min="7684" max="7684" width="14.85546875" style="2" customWidth="1"/>
    <col min="7685" max="7685" width="15.28515625" style="2" customWidth="1"/>
    <col min="7686" max="7686" width="17.85546875" style="2" customWidth="1"/>
    <col min="7687" max="7687" width="15.140625" style="2" customWidth="1"/>
    <col min="7688" max="7689" width="15.5703125" style="2" customWidth="1"/>
    <col min="7690" max="7690" width="16" style="2" customWidth="1"/>
    <col min="7691" max="7691" width="14.140625" style="2" customWidth="1"/>
    <col min="7692" max="7692" width="15.28515625" style="2" customWidth="1"/>
    <col min="7693" max="7933" width="11.42578125" style="2"/>
    <col min="7934" max="7934" width="13" style="2" customWidth="1"/>
    <col min="7935" max="7935" width="20.28515625" style="2" customWidth="1"/>
    <col min="7936" max="7936" width="20.5703125" style="2" customWidth="1"/>
    <col min="7937" max="7937" width="28.5703125" style="2" customWidth="1"/>
    <col min="7938" max="7938" width="18.85546875" style="2" customWidth="1"/>
    <col min="7939" max="7939" width="20.5703125" style="2" customWidth="1"/>
    <col min="7940" max="7940" width="14.85546875" style="2" customWidth="1"/>
    <col min="7941" max="7941" width="15.28515625" style="2" customWidth="1"/>
    <col min="7942" max="7942" width="17.85546875" style="2" customWidth="1"/>
    <col min="7943" max="7943" width="15.140625" style="2" customWidth="1"/>
    <col min="7944" max="7945" width="15.5703125" style="2" customWidth="1"/>
    <col min="7946" max="7946" width="16" style="2" customWidth="1"/>
    <col min="7947" max="7947" width="14.140625" style="2" customWidth="1"/>
    <col min="7948" max="7948" width="15.28515625" style="2" customWidth="1"/>
    <col min="7949" max="8189" width="11.42578125" style="2"/>
    <col min="8190" max="8190" width="13" style="2" customWidth="1"/>
    <col min="8191" max="8191" width="20.28515625" style="2" customWidth="1"/>
    <col min="8192" max="8192" width="20.5703125" style="2" customWidth="1"/>
    <col min="8193" max="8193" width="28.5703125" style="2" customWidth="1"/>
    <col min="8194" max="8194" width="18.85546875" style="2" customWidth="1"/>
    <col min="8195" max="8195" width="20.5703125" style="2" customWidth="1"/>
    <col min="8196" max="8196" width="14.85546875" style="2" customWidth="1"/>
    <col min="8197" max="8197" width="15.28515625" style="2" customWidth="1"/>
    <col min="8198" max="8198" width="17.85546875" style="2" customWidth="1"/>
    <col min="8199" max="8199" width="15.140625" style="2" customWidth="1"/>
    <col min="8200" max="8201" width="15.5703125" style="2" customWidth="1"/>
    <col min="8202" max="8202" width="16" style="2" customWidth="1"/>
    <col min="8203" max="8203" width="14.140625" style="2" customWidth="1"/>
    <col min="8204" max="8204" width="15.28515625" style="2" customWidth="1"/>
    <col min="8205" max="8445" width="11.42578125" style="2"/>
    <col min="8446" max="8446" width="13" style="2" customWidth="1"/>
    <col min="8447" max="8447" width="20.28515625" style="2" customWidth="1"/>
    <col min="8448" max="8448" width="20.5703125" style="2" customWidth="1"/>
    <col min="8449" max="8449" width="28.5703125" style="2" customWidth="1"/>
    <col min="8450" max="8450" width="18.85546875" style="2" customWidth="1"/>
    <col min="8451" max="8451" width="20.5703125" style="2" customWidth="1"/>
    <col min="8452" max="8452" width="14.85546875" style="2" customWidth="1"/>
    <col min="8453" max="8453" width="15.28515625" style="2" customWidth="1"/>
    <col min="8454" max="8454" width="17.85546875" style="2" customWidth="1"/>
    <col min="8455" max="8455" width="15.140625" style="2" customWidth="1"/>
    <col min="8456" max="8457" width="15.5703125" style="2" customWidth="1"/>
    <col min="8458" max="8458" width="16" style="2" customWidth="1"/>
    <col min="8459" max="8459" width="14.140625" style="2" customWidth="1"/>
    <col min="8460" max="8460" width="15.28515625" style="2" customWidth="1"/>
    <col min="8461" max="8701" width="11.42578125" style="2"/>
    <col min="8702" max="8702" width="13" style="2" customWidth="1"/>
    <col min="8703" max="8703" width="20.28515625" style="2" customWidth="1"/>
    <col min="8704" max="8704" width="20.5703125" style="2" customWidth="1"/>
    <col min="8705" max="8705" width="28.5703125" style="2" customWidth="1"/>
    <col min="8706" max="8706" width="18.85546875" style="2" customWidth="1"/>
    <col min="8707" max="8707" width="20.5703125" style="2" customWidth="1"/>
    <col min="8708" max="8708" width="14.85546875" style="2" customWidth="1"/>
    <col min="8709" max="8709" width="15.28515625" style="2" customWidth="1"/>
    <col min="8710" max="8710" width="17.85546875" style="2" customWidth="1"/>
    <col min="8711" max="8711" width="15.140625" style="2" customWidth="1"/>
    <col min="8712" max="8713" width="15.5703125" style="2" customWidth="1"/>
    <col min="8714" max="8714" width="16" style="2" customWidth="1"/>
    <col min="8715" max="8715" width="14.140625" style="2" customWidth="1"/>
    <col min="8716" max="8716" width="15.28515625" style="2" customWidth="1"/>
    <col min="8717" max="8957" width="11.42578125" style="2"/>
    <col min="8958" max="8958" width="13" style="2" customWidth="1"/>
    <col min="8959" max="8959" width="20.28515625" style="2" customWidth="1"/>
    <col min="8960" max="8960" width="20.5703125" style="2" customWidth="1"/>
    <col min="8961" max="8961" width="28.5703125" style="2" customWidth="1"/>
    <col min="8962" max="8962" width="18.85546875" style="2" customWidth="1"/>
    <col min="8963" max="8963" width="20.5703125" style="2" customWidth="1"/>
    <col min="8964" max="8964" width="14.85546875" style="2" customWidth="1"/>
    <col min="8965" max="8965" width="15.28515625" style="2" customWidth="1"/>
    <col min="8966" max="8966" width="17.85546875" style="2" customWidth="1"/>
    <col min="8967" max="8967" width="15.140625" style="2" customWidth="1"/>
    <col min="8968" max="8969" width="15.5703125" style="2" customWidth="1"/>
    <col min="8970" max="8970" width="16" style="2" customWidth="1"/>
    <col min="8971" max="8971" width="14.140625" style="2" customWidth="1"/>
    <col min="8972" max="8972" width="15.28515625" style="2" customWidth="1"/>
    <col min="8973" max="9213" width="11.42578125" style="2"/>
    <col min="9214" max="9214" width="13" style="2" customWidth="1"/>
    <col min="9215" max="9215" width="20.28515625" style="2" customWidth="1"/>
    <col min="9216" max="9216" width="20.5703125" style="2" customWidth="1"/>
    <col min="9217" max="9217" width="28.5703125" style="2" customWidth="1"/>
    <col min="9218" max="9218" width="18.85546875" style="2" customWidth="1"/>
    <col min="9219" max="9219" width="20.5703125" style="2" customWidth="1"/>
    <col min="9220" max="9220" width="14.85546875" style="2" customWidth="1"/>
    <col min="9221" max="9221" width="15.28515625" style="2" customWidth="1"/>
    <col min="9222" max="9222" width="17.85546875" style="2" customWidth="1"/>
    <col min="9223" max="9223" width="15.140625" style="2" customWidth="1"/>
    <col min="9224" max="9225" width="15.5703125" style="2" customWidth="1"/>
    <col min="9226" max="9226" width="16" style="2" customWidth="1"/>
    <col min="9227" max="9227" width="14.140625" style="2" customWidth="1"/>
    <col min="9228" max="9228" width="15.28515625" style="2" customWidth="1"/>
    <col min="9229" max="9469" width="11.42578125" style="2"/>
    <col min="9470" max="9470" width="13" style="2" customWidth="1"/>
    <col min="9471" max="9471" width="20.28515625" style="2" customWidth="1"/>
    <col min="9472" max="9472" width="20.5703125" style="2" customWidth="1"/>
    <col min="9473" max="9473" width="28.5703125" style="2" customWidth="1"/>
    <col min="9474" max="9474" width="18.85546875" style="2" customWidth="1"/>
    <col min="9475" max="9475" width="20.5703125" style="2" customWidth="1"/>
    <col min="9476" max="9476" width="14.85546875" style="2" customWidth="1"/>
    <col min="9477" max="9477" width="15.28515625" style="2" customWidth="1"/>
    <col min="9478" max="9478" width="17.85546875" style="2" customWidth="1"/>
    <col min="9479" max="9479" width="15.140625" style="2" customWidth="1"/>
    <col min="9480" max="9481" width="15.5703125" style="2" customWidth="1"/>
    <col min="9482" max="9482" width="16" style="2" customWidth="1"/>
    <col min="9483" max="9483" width="14.140625" style="2" customWidth="1"/>
    <col min="9484" max="9484" width="15.28515625" style="2" customWidth="1"/>
    <col min="9485" max="9725" width="11.42578125" style="2"/>
    <col min="9726" max="9726" width="13" style="2" customWidth="1"/>
    <col min="9727" max="9727" width="20.28515625" style="2" customWidth="1"/>
    <col min="9728" max="9728" width="20.5703125" style="2" customWidth="1"/>
    <col min="9729" max="9729" width="28.5703125" style="2" customWidth="1"/>
    <col min="9730" max="9730" width="18.85546875" style="2" customWidth="1"/>
    <col min="9731" max="9731" width="20.5703125" style="2" customWidth="1"/>
    <col min="9732" max="9732" width="14.85546875" style="2" customWidth="1"/>
    <col min="9733" max="9733" width="15.28515625" style="2" customWidth="1"/>
    <col min="9734" max="9734" width="17.85546875" style="2" customWidth="1"/>
    <col min="9735" max="9735" width="15.140625" style="2" customWidth="1"/>
    <col min="9736" max="9737" width="15.5703125" style="2" customWidth="1"/>
    <col min="9738" max="9738" width="16" style="2" customWidth="1"/>
    <col min="9739" max="9739" width="14.140625" style="2" customWidth="1"/>
    <col min="9740" max="9740" width="15.28515625" style="2" customWidth="1"/>
    <col min="9741" max="9981" width="11.42578125" style="2"/>
    <col min="9982" max="9982" width="13" style="2" customWidth="1"/>
    <col min="9983" max="9983" width="20.28515625" style="2" customWidth="1"/>
    <col min="9984" max="9984" width="20.5703125" style="2" customWidth="1"/>
    <col min="9985" max="9985" width="28.5703125" style="2" customWidth="1"/>
    <col min="9986" max="9986" width="18.85546875" style="2" customWidth="1"/>
    <col min="9987" max="9987" width="20.5703125" style="2" customWidth="1"/>
    <col min="9988" max="9988" width="14.85546875" style="2" customWidth="1"/>
    <col min="9989" max="9989" width="15.28515625" style="2" customWidth="1"/>
    <col min="9990" max="9990" width="17.85546875" style="2" customWidth="1"/>
    <col min="9991" max="9991" width="15.140625" style="2" customWidth="1"/>
    <col min="9992" max="9993" width="15.5703125" style="2" customWidth="1"/>
    <col min="9994" max="9994" width="16" style="2" customWidth="1"/>
    <col min="9995" max="9995" width="14.140625" style="2" customWidth="1"/>
    <col min="9996" max="9996" width="15.28515625" style="2" customWidth="1"/>
    <col min="9997" max="10237" width="11.42578125" style="2"/>
    <col min="10238" max="10238" width="13" style="2" customWidth="1"/>
    <col min="10239" max="10239" width="20.28515625" style="2" customWidth="1"/>
    <col min="10240" max="10240" width="20.5703125" style="2" customWidth="1"/>
    <col min="10241" max="10241" width="28.5703125" style="2" customWidth="1"/>
    <col min="10242" max="10242" width="18.85546875" style="2" customWidth="1"/>
    <col min="10243" max="10243" width="20.5703125" style="2" customWidth="1"/>
    <col min="10244" max="10244" width="14.85546875" style="2" customWidth="1"/>
    <col min="10245" max="10245" width="15.28515625" style="2" customWidth="1"/>
    <col min="10246" max="10246" width="17.85546875" style="2" customWidth="1"/>
    <col min="10247" max="10247" width="15.140625" style="2" customWidth="1"/>
    <col min="10248" max="10249" width="15.5703125" style="2" customWidth="1"/>
    <col min="10250" max="10250" width="16" style="2" customWidth="1"/>
    <col min="10251" max="10251" width="14.140625" style="2" customWidth="1"/>
    <col min="10252" max="10252" width="15.28515625" style="2" customWidth="1"/>
    <col min="10253" max="10493" width="11.42578125" style="2"/>
    <col min="10494" max="10494" width="13" style="2" customWidth="1"/>
    <col min="10495" max="10495" width="20.28515625" style="2" customWidth="1"/>
    <col min="10496" max="10496" width="20.5703125" style="2" customWidth="1"/>
    <col min="10497" max="10497" width="28.5703125" style="2" customWidth="1"/>
    <col min="10498" max="10498" width="18.85546875" style="2" customWidth="1"/>
    <col min="10499" max="10499" width="20.5703125" style="2" customWidth="1"/>
    <col min="10500" max="10500" width="14.85546875" style="2" customWidth="1"/>
    <col min="10501" max="10501" width="15.28515625" style="2" customWidth="1"/>
    <col min="10502" max="10502" width="17.85546875" style="2" customWidth="1"/>
    <col min="10503" max="10503" width="15.140625" style="2" customWidth="1"/>
    <col min="10504" max="10505" width="15.5703125" style="2" customWidth="1"/>
    <col min="10506" max="10506" width="16" style="2" customWidth="1"/>
    <col min="10507" max="10507" width="14.140625" style="2" customWidth="1"/>
    <col min="10508" max="10508" width="15.28515625" style="2" customWidth="1"/>
    <col min="10509" max="10749" width="11.42578125" style="2"/>
    <col min="10750" max="10750" width="13" style="2" customWidth="1"/>
    <col min="10751" max="10751" width="20.28515625" style="2" customWidth="1"/>
    <col min="10752" max="10752" width="20.5703125" style="2" customWidth="1"/>
    <col min="10753" max="10753" width="28.5703125" style="2" customWidth="1"/>
    <col min="10754" max="10754" width="18.85546875" style="2" customWidth="1"/>
    <col min="10755" max="10755" width="20.5703125" style="2" customWidth="1"/>
    <col min="10756" max="10756" width="14.85546875" style="2" customWidth="1"/>
    <col min="10757" max="10757" width="15.28515625" style="2" customWidth="1"/>
    <col min="10758" max="10758" width="17.85546875" style="2" customWidth="1"/>
    <col min="10759" max="10759" width="15.140625" style="2" customWidth="1"/>
    <col min="10760" max="10761" width="15.5703125" style="2" customWidth="1"/>
    <col min="10762" max="10762" width="16" style="2" customWidth="1"/>
    <col min="10763" max="10763" width="14.140625" style="2" customWidth="1"/>
    <col min="10764" max="10764" width="15.28515625" style="2" customWidth="1"/>
    <col min="10765" max="11005" width="11.42578125" style="2"/>
    <col min="11006" max="11006" width="13" style="2" customWidth="1"/>
    <col min="11007" max="11007" width="20.28515625" style="2" customWidth="1"/>
    <col min="11008" max="11008" width="20.5703125" style="2" customWidth="1"/>
    <col min="11009" max="11009" width="28.5703125" style="2" customWidth="1"/>
    <col min="11010" max="11010" width="18.85546875" style="2" customWidth="1"/>
    <col min="11011" max="11011" width="20.5703125" style="2" customWidth="1"/>
    <col min="11012" max="11012" width="14.85546875" style="2" customWidth="1"/>
    <col min="11013" max="11013" width="15.28515625" style="2" customWidth="1"/>
    <col min="11014" max="11014" width="17.85546875" style="2" customWidth="1"/>
    <col min="11015" max="11015" width="15.140625" style="2" customWidth="1"/>
    <col min="11016" max="11017" width="15.5703125" style="2" customWidth="1"/>
    <col min="11018" max="11018" width="16" style="2" customWidth="1"/>
    <col min="11019" max="11019" width="14.140625" style="2" customWidth="1"/>
    <col min="11020" max="11020" width="15.28515625" style="2" customWidth="1"/>
    <col min="11021" max="11261" width="11.42578125" style="2"/>
    <col min="11262" max="11262" width="13" style="2" customWidth="1"/>
    <col min="11263" max="11263" width="20.28515625" style="2" customWidth="1"/>
    <col min="11264" max="11264" width="20.5703125" style="2" customWidth="1"/>
    <col min="11265" max="11265" width="28.5703125" style="2" customWidth="1"/>
    <col min="11266" max="11266" width="18.85546875" style="2" customWidth="1"/>
    <col min="11267" max="11267" width="20.5703125" style="2" customWidth="1"/>
    <col min="11268" max="11268" width="14.85546875" style="2" customWidth="1"/>
    <col min="11269" max="11269" width="15.28515625" style="2" customWidth="1"/>
    <col min="11270" max="11270" width="17.85546875" style="2" customWidth="1"/>
    <col min="11271" max="11271" width="15.140625" style="2" customWidth="1"/>
    <col min="11272" max="11273" width="15.5703125" style="2" customWidth="1"/>
    <col min="11274" max="11274" width="16" style="2" customWidth="1"/>
    <col min="11275" max="11275" width="14.140625" style="2" customWidth="1"/>
    <col min="11276" max="11276" width="15.28515625" style="2" customWidth="1"/>
    <col min="11277" max="11517" width="11.42578125" style="2"/>
    <col min="11518" max="11518" width="13" style="2" customWidth="1"/>
    <col min="11519" max="11519" width="20.28515625" style="2" customWidth="1"/>
    <col min="11520" max="11520" width="20.5703125" style="2" customWidth="1"/>
    <col min="11521" max="11521" width="28.5703125" style="2" customWidth="1"/>
    <col min="11522" max="11522" width="18.85546875" style="2" customWidth="1"/>
    <col min="11523" max="11523" width="20.5703125" style="2" customWidth="1"/>
    <col min="11524" max="11524" width="14.85546875" style="2" customWidth="1"/>
    <col min="11525" max="11525" width="15.28515625" style="2" customWidth="1"/>
    <col min="11526" max="11526" width="17.85546875" style="2" customWidth="1"/>
    <col min="11527" max="11527" width="15.140625" style="2" customWidth="1"/>
    <col min="11528" max="11529" width="15.5703125" style="2" customWidth="1"/>
    <col min="11530" max="11530" width="16" style="2" customWidth="1"/>
    <col min="11531" max="11531" width="14.140625" style="2" customWidth="1"/>
    <col min="11532" max="11532" width="15.28515625" style="2" customWidth="1"/>
    <col min="11533" max="11773" width="11.42578125" style="2"/>
    <col min="11774" max="11774" width="13" style="2" customWidth="1"/>
    <col min="11775" max="11775" width="20.28515625" style="2" customWidth="1"/>
    <col min="11776" max="11776" width="20.5703125" style="2" customWidth="1"/>
    <col min="11777" max="11777" width="28.5703125" style="2" customWidth="1"/>
    <col min="11778" max="11778" width="18.85546875" style="2" customWidth="1"/>
    <col min="11779" max="11779" width="20.5703125" style="2" customWidth="1"/>
    <col min="11780" max="11780" width="14.85546875" style="2" customWidth="1"/>
    <col min="11781" max="11781" width="15.28515625" style="2" customWidth="1"/>
    <col min="11782" max="11782" width="17.85546875" style="2" customWidth="1"/>
    <col min="11783" max="11783" width="15.140625" style="2" customWidth="1"/>
    <col min="11784" max="11785" width="15.5703125" style="2" customWidth="1"/>
    <col min="11786" max="11786" width="16" style="2" customWidth="1"/>
    <col min="11787" max="11787" width="14.140625" style="2" customWidth="1"/>
    <col min="11788" max="11788" width="15.28515625" style="2" customWidth="1"/>
    <col min="11789" max="12029" width="11.42578125" style="2"/>
    <col min="12030" max="12030" width="13" style="2" customWidth="1"/>
    <col min="12031" max="12031" width="20.28515625" style="2" customWidth="1"/>
    <col min="12032" max="12032" width="20.5703125" style="2" customWidth="1"/>
    <col min="12033" max="12033" width="28.5703125" style="2" customWidth="1"/>
    <col min="12034" max="12034" width="18.85546875" style="2" customWidth="1"/>
    <col min="12035" max="12035" width="20.5703125" style="2" customWidth="1"/>
    <col min="12036" max="12036" width="14.85546875" style="2" customWidth="1"/>
    <col min="12037" max="12037" width="15.28515625" style="2" customWidth="1"/>
    <col min="12038" max="12038" width="17.85546875" style="2" customWidth="1"/>
    <col min="12039" max="12039" width="15.140625" style="2" customWidth="1"/>
    <col min="12040" max="12041" width="15.5703125" style="2" customWidth="1"/>
    <col min="12042" max="12042" width="16" style="2" customWidth="1"/>
    <col min="12043" max="12043" width="14.140625" style="2" customWidth="1"/>
    <col min="12044" max="12044" width="15.28515625" style="2" customWidth="1"/>
    <col min="12045" max="12285" width="11.42578125" style="2"/>
    <col min="12286" max="12286" width="13" style="2" customWidth="1"/>
    <col min="12287" max="12287" width="20.28515625" style="2" customWidth="1"/>
    <col min="12288" max="12288" width="20.5703125" style="2" customWidth="1"/>
    <col min="12289" max="12289" width="28.5703125" style="2" customWidth="1"/>
    <col min="12290" max="12290" width="18.85546875" style="2" customWidth="1"/>
    <col min="12291" max="12291" width="20.5703125" style="2" customWidth="1"/>
    <col min="12292" max="12292" width="14.85546875" style="2" customWidth="1"/>
    <col min="12293" max="12293" width="15.28515625" style="2" customWidth="1"/>
    <col min="12294" max="12294" width="17.85546875" style="2" customWidth="1"/>
    <col min="12295" max="12295" width="15.140625" style="2" customWidth="1"/>
    <col min="12296" max="12297" width="15.5703125" style="2" customWidth="1"/>
    <col min="12298" max="12298" width="16" style="2" customWidth="1"/>
    <col min="12299" max="12299" width="14.140625" style="2" customWidth="1"/>
    <col min="12300" max="12300" width="15.28515625" style="2" customWidth="1"/>
    <col min="12301" max="12541" width="11.42578125" style="2"/>
    <col min="12542" max="12542" width="13" style="2" customWidth="1"/>
    <col min="12543" max="12543" width="20.28515625" style="2" customWidth="1"/>
    <col min="12544" max="12544" width="20.5703125" style="2" customWidth="1"/>
    <col min="12545" max="12545" width="28.5703125" style="2" customWidth="1"/>
    <col min="12546" max="12546" width="18.85546875" style="2" customWidth="1"/>
    <col min="12547" max="12547" width="20.5703125" style="2" customWidth="1"/>
    <col min="12548" max="12548" width="14.85546875" style="2" customWidth="1"/>
    <col min="12549" max="12549" width="15.28515625" style="2" customWidth="1"/>
    <col min="12550" max="12550" width="17.85546875" style="2" customWidth="1"/>
    <col min="12551" max="12551" width="15.140625" style="2" customWidth="1"/>
    <col min="12552" max="12553" width="15.5703125" style="2" customWidth="1"/>
    <col min="12554" max="12554" width="16" style="2" customWidth="1"/>
    <col min="12555" max="12555" width="14.140625" style="2" customWidth="1"/>
    <col min="12556" max="12556" width="15.28515625" style="2" customWidth="1"/>
    <col min="12557" max="12797" width="11.42578125" style="2"/>
    <col min="12798" max="12798" width="13" style="2" customWidth="1"/>
    <col min="12799" max="12799" width="20.28515625" style="2" customWidth="1"/>
    <col min="12800" max="12800" width="20.5703125" style="2" customWidth="1"/>
    <col min="12801" max="12801" width="28.5703125" style="2" customWidth="1"/>
    <col min="12802" max="12802" width="18.85546875" style="2" customWidth="1"/>
    <col min="12803" max="12803" width="20.5703125" style="2" customWidth="1"/>
    <col min="12804" max="12804" width="14.85546875" style="2" customWidth="1"/>
    <col min="12805" max="12805" width="15.28515625" style="2" customWidth="1"/>
    <col min="12806" max="12806" width="17.85546875" style="2" customWidth="1"/>
    <col min="12807" max="12807" width="15.140625" style="2" customWidth="1"/>
    <col min="12808" max="12809" width="15.5703125" style="2" customWidth="1"/>
    <col min="12810" max="12810" width="16" style="2" customWidth="1"/>
    <col min="12811" max="12811" width="14.140625" style="2" customWidth="1"/>
    <col min="12812" max="12812" width="15.28515625" style="2" customWidth="1"/>
    <col min="12813" max="13053" width="11.42578125" style="2"/>
    <col min="13054" max="13054" width="13" style="2" customWidth="1"/>
    <col min="13055" max="13055" width="20.28515625" style="2" customWidth="1"/>
    <col min="13056" max="13056" width="20.5703125" style="2" customWidth="1"/>
    <col min="13057" max="13057" width="28.5703125" style="2" customWidth="1"/>
    <col min="13058" max="13058" width="18.85546875" style="2" customWidth="1"/>
    <col min="13059" max="13059" width="20.5703125" style="2" customWidth="1"/>
    <col min="13060" max="13060" width="14.85546875" style="2" customWidth="1"/>
    <col min="13061" max="13061" width="15.28515625" style="2" customWidth="1"/>
    <col min="13062" max="13062" width="17.85546875" style="2" customWidth="1"/>
    <col min="13063" max="13063" width="15.140625" style="2" customWidth="1"/>
    <col min="13064" max="13065" width="15.5703125" style="2" customWidth="1"/>
    <col min="13066" max="13066" width="16" style="2" customWidth="1"/>
    <col min="13067" max="13067" width="14.140625" style="2" customWidth="1"/>
    <col min="13068" max="13068" width="15.28515625" style="2" customWidth="1"/>
    <col min="13069" max="13309" width="11.42578125" style="2"/>
    <col min="13310" max="13310" width="13" style="2" customWidth="1"/>
    <col min="13311" max="13311" width="20.28515625" style="2" customWidth="1"/>
    <col min="13312" max="13312" width="20.5703125" style="2" customWidth="1"/>
    <col min="13313" max="13313" width="28.5703125" style="2" customWidth="1"/>
    <col min="13314" max="13314" width="18.85546875" style="2" customWidth="1"/>
    <col min="13315" max="13315" width="20.5703125" style="2" customWidth="1"/>
    <col min="13316" max="13316" width="14.85546875" style="2" customWidth="1"/>
    <col min="13317" max="13317" width="15.28515625" style="2" customWidth="1"/>
    <col min="13318" max="13318" width="17.85546875" style="2" customWidth="1"/>
    <col min="13319" max="13319" width="15.140625" style="2" customWidth="1"/>
    <col min="13320" max="13321" width="15.5703125" style="2" customWidth="1"/>
    <col min="13322" max="13322" width="16" style="2" customWidth="1"/>
    <col min="13323" max="13323" width="14.140625" style="2" customWidth="1"/>
    <col min="13324" max="13324" width="15.28515625" style="2" customWidth="1"/>
    <col min="13325" max="13565" width="11.42578125" style="2"/>
    <col min="13566" max="13566" width="13" style="2" customWidth="1"/>
    <col min="13567" max="13567" width="20.28515625" style="2" customWidth="1"/>
    <col min="13568" max="13568" width="20.5703125" style="2" customWidth="1"/>
    <col min="13569" max="13569" width="28.5703125" style="2" customWidth="1"/>
    <col min="13570" max="13570" width="18.85546875" style="2" customWidth="1"/>
    <col min="13571" max="13571" width="20.5703125" style="2" customWidth="1"/>
    <col min="13572" max="13572" width="14.85546875" style="2" customWidth="1"/>
    <col min="13573" max="13573" width="15.28515625" style="2" customWidth="1"/>
    <col min="13574" max="13574" width="17.85546875" style="2" customWidth="1"/>
    <col min="13575" max="13575" width="15.140625" style="2" customWidth="1"/>
    <col min="13576" max="13577" width="15.5703125" style="2" customWidth="1"/>
    <col min="13578" max="13578" width="16" style="2" customWidth="1"/>
    <col min="13579" max="13579" width="14.140625" style="2" customWidth="1"/>
    <col min="13580" max="13580" width="15.28515625" style="2" customWidth="1"/>
    <col min="13581" max="13821" width="11.42578125" style="2"/>
    <col min="13822" max="13822" width="13" style="2" customWidth="1"/>
    <col min="13823" max="13823" width="20.28515625" style="2" customWidth="1"/>
    <col min="13824" max="13824" width="20.5703125" style="2" customWidth="1"/>
    <col min="13825" max="13825" width="28.5703125" style="2" customWidth="1"/>
    <col min="13826" max="13826" width="18.85546875" style="2" customWidth="1"/>
    <col min="13827" max="13827" width="20.5703125" style="2" customWidth="1"/>
    <col min="13828" max="13828" width="14.85546875" style="2" customWidth="1"/>
    <col min="13829" max="13829" width="15.28515625" style="2" customWidth="1"/>
    <col min="13830" max="13830" width="17.85546875" style="2" customWidth="1"/>
    <col min="13831" max="13831" width="15.140625" style="2" customWidth="1"/>
    <col min="13832" max="13833" width="15.5703125" style="2" customWidth="1"/>
    <col min="13834" max="13834" width="16" style="2" customWidth="1"/>
    <col min="13835" max="13835" width="14.140625" style="2" customWidth="1"/>
    <col min="13836" max="13836" width="15.28515625" style="2" customWidth="1"/>
    <col min="13837" max="14077" width="11.42578125" style="2"/>
    <col min="14078" max="14078" width="13" style="2" customWidth="1"/>
    <col min="14079" max="14079" width="20.28515625" style="2" customWidth="1"/>
    <col min="14080" max="14080" width="20.5703125" style="2" customWidth="1"/>
    <col min="14081" max="14081" width="28.5703125" style="2" customWidth="1"/>
    <col min="14082" max="14082" width="18.85546875" style="2" customWidth="1"/>
    <col min="14083" max="14083" width="20.5703125" style="2" customWidth="1"/>
    <col min="14084" max="14084" width="14.85546875" style="2" customWidth="1"/>
    <col min="14085" max="14085" width="15.28515625" style="2" customWidth="1"/>
    <col min="14086" max="14086" width="17.85546875" style="2" customWidth="1"/>
    <col min="14087" max="14087" width="15.140625" style="2" customWidth="1"/>
    <col min="14088" max="14089" width="15.5703125" style="2" customWidth="1"/>
    <col min="14090" max="14090" width="16" style="2" customWidth="1"/>
    <col min="14091" max="14091" width="14.140625" style="2" customWidth="1"/>
    <col min="14092" max="14092" width="15.28515625" style="2" customWidth="1"/>
    <col min="14093" max="14333" width="11.42578125" style="2"/>
    <col min="14334" max="14334" width="13" style="2" customWidth="1"/>
    <col min="14335" max="14335" width="20.28515625" style="2" customWidth="1"/>
    <col min="14336" max="14336" width="20.5703125" style="2" customWidth="1"/>
    <col min="14337" max="14337" width="28.5703125" style="2" customWidth="1"/>
    <col min="14338" max="14338" width="18.85546875" style="2" customWidth="1"/>
    <col min="14339" max="14339" width="20.5703125" style="2" customWidth="1"/>
    <col min="14340" max="14340" width="14.85546875" style="2" customWidth="1"/>
    <col min="14341" max="14341" width="15.28515625" style="2" customWidth="1"/>
    <col min="14342" max="14342" width="17.85546875" style="2" customWidth="1"/>
    <col min="14343" max="14343" width="15.140625" style="2" customWidth="1"/>
    <col min="14344" max="14345" width="15.5703125" style="2" customWidth="1"/>
    <col min="14346" max="14346" width="16" style="2" customWidth="1"/>
    <col min="14347" max="14347" width="14.140625" style="2" customWidth="1"/>
    <col min="14348" max="14348" width="15.28515625" style="2" customWidth="1"/>
    <col min="14349" max="14589" width="11.42578125" style="2"/>
    <col min="14590" max="14590" width="13" style="2" customWidth="1"/>
    <col min="14591" max="14591" width="20.28515625" style="2" customWidth="1"/>
    <col min="14592" max="14592" width="20.5703125" style="2" customWidth="1"/>
    <col min="14593" max="14593" width="28.5703125" style="2" customWidth="1"/>
    <col min="14594" max="14594" width="18.85546875" style="2" customWidth="1"/>
    <col min="14595" max="14595" width="20.5703125" style="2" customWidth="1"/>
    <col min="14596" max="14596" width="14.85546875" style="2" customWidth="1"/>
    <col min="14597" max="14597" width="15.28515625" style="2" customWidth="1"/>
    <col min="14598" max="14598" width="17.85546875" style="2" customWidth="1"/>
    <col min="14599" max="14599" width="15.140625" style="2" customWidth="1"/>
    <col min="14600" max="14601" width="15.5703125" style="2" customWidth="1"/>
    <col min="14602" max="14602" width="16" style="2" customWidth="1"/>
    <col min="14603" max="14603" width="14.140625" style="2" customWidth="1"/>
    <col min="14604" max="14604" width="15.28515625" style="2" customWidth="1"/>
    <col min="14605" max="14845" width="11.42578125" style="2"/>
    <col min="14846" max="14846" width="13" style="2" customWidth="1"/>
    <col min="14847" max="14847" width="20.28515625" style="2" customWidth="1"/>
    <col min="14848" max="14848" width="20.5703125" style="2" customWidth="1"/>
    <col min="14849" max="14849" width="28.5703125" style="2" customWidth="1"/>
    <col min="14850" max="14850" width="18.85546875" style="2" customWidth="1"/>
    <col min="14851" max="14851" width="20.5703125" style="2" customWidth="1"/>
    <col min="14852" max="14852" width="14.85546875" style="2" customWidth="1"/>
    <col min="14853" max="14853" width="15.28515625" style="2" customWidth="1"/>
    <col min="14854" max="14854" width="17.85546875" style="2" customWidth="1"/>
    <col min="14855" max="14855" width="15.140625" style="2" customWidth="1"/>
    <col min="14856" max="14857" width="15.5703125" style="2" customWidth="1"/>
    <col min="14858" max="14858" width="16" style="2" customWidth="1"/>
    <col min="14859" max="14859" width="14.140625" style="2" customWidth="1"/>
    <col min="14860" max="14860" width="15.28515625" style="2" customWidth="1"/>
    <col min="14861" max="15101" width="11.42578125" style="2"/>
    <col min="15102" max="15102" width="13" style="2" customWidth="1"/>
    <col min="15103" max="15103" width="20.28515625" style="2" customWidth="1"/>
    <col min="15104" max="15104" width="20.5703125" style="2" customWidth="1"/>
    <col min="15105" max="15105" width="28.5703125" style="2" customWidth="1"/>
    <col min="15106" max="15106" width="18.85546875" style="2" customWidth="1"/>
    <col min="15107" max="15107" width="20.5703125" style="2" customWidth="1"/>
    <col min="15108" max="15108" width="14.85546875" style="2" customWidth="1"/>
    <col min="15109" max="15109" width="15.28515625" style="2" customWidth="1"/>
    <col min="15110" max="15110" width="17.85546875" style="2" customWidth="1"/>
    <col min="15111" max="15111" width="15.140625" style="2" customWidth="1"/>
    <col min="15112" max="15113" width="15.5703125" style="2" customWidth="1"/>
    <col min="15114" max="15114" width="16" style="2" customWidth="1"/>
    <col min="15115" max="15115" width="14.140625" style="2" customWidth="1"/>
    <col min="15116" max="15116" width="15.28515625" style="2" customWidth="1"/>
    <col min="15117" max="15357" width="11.42578125" style="2"/>
    <col min="15358" max="15358" width="13" style="2" customWidth="1"/>
    <col min="15359" max="15359" width="20.28515625" style="2" customWidth="1"/>
    <col min="15360" max="15360" width="20.5703125" style="2" customWidth="1"/>
    <col min="15361" max="15361" width="28.5703125" style="2" customWidth="1"/>
    <col min="15362" max="15362" width="18.85546875" style="2" customWidth="1"/>
    <col min="15363" max="15363" width="20.5703125" style="2" customWidth="1"/>
    <col min="15364" max="15364" width="14.85546875" style="2" customWidth="1"/>
    <col min="15365" max="15365" width="15.28515625" style="2" customWidth="1"/>
    <col min="15366" max="15366" width="17.85546875" style="2" customWidth="1"/>
    <col min="15367" max="15367" width="15.140625" style="2" customWidth="1"/>
    <col min="15368" max="15369" width="15.5703125" style="2" customWidth="1"/>
    <col min="15370" max="15370" width="16" style="2" customWidth="1"/>
    <col min="15371" max="15371" width="14.140625" style="2" customWidth="1"/>
    <col min="15372" max="15372" width="15.28515625" style="2" customWidth="1"/>
    <col min="15373" max="15613" width="11.42578125" style="2"/>
    <col min="15614" max="15614" width="13" style="2" customWidth="1"/>
    <col min="15615" max="15615" width="20.28515625" style="2" customWidth="1"/>
    <col min="15616" max="15616" width="20.5703125" style="2" customWidth="1"/>
    <col min="15617" max="15617" width="28.5703125" style="2" customWidth="1"/>
    <col min="15618" max="15618" width="18.85546875" style="2" customWidth="1"/>
    <col min="15619" max="15619" width="20.5703125" style="2" customWidth="1"/>
    <col min="15620" max="15620" width="14.85546875" style="2" customWidth="1"/>
    <col min="15621" max="15621" width="15.28515625" style="2" customWidth="1"/>
    <col min="15622" max="15622" width="17.85546875" style="2" customWidth="1"/>
    <col min="15623" max="15623" width="15.140625" style="2" customWidth="1"/>
    <col min="15624" max="15625" width="15.5703125" style="2" customWidth="1"/>
    <col min="15626" max="15626" width="16" style="2" customWidth="1"/>
    <col min="15627" max="15627" width="14.140625" style="2" customWidth="1"/>
    <col min="15628" max="15628" width="15.28515625" style="2" customWidth="1"/>
    <col min="15629" max="15869" width="11.42578125" style="2"/>
    <col min="15870" max="15870" width="13" style="2" customWidth="1"/>
    <col min="15871" max="15871" width="20.28515625" style="2" customWidth="1"/>
    <col min="15872" max="15872" width="20.5703125" style="2" customWidth="1"/>
    <col min="15873" max="15873" width="28.5703125" style="2" customWidth="1"/>
    <col min="15874" max="15874" width="18.85546875" style="2" customWidth="1"/>
    <col min="15875" max="15875" width="20.5703125" style="2" customWidth="1"/>
    <col min="15876" max="15876" width="14.85546875" style="2" customWidth="1"/>
    <col min="15877" max="15877" width="15.28515625" style="2" customWidth="1"/>
    <col min="15878" max="15878" width="17.85546875" style="2" customWidth="1"/>
    <col min="15879" max="15879" width="15.140625" style="2" customWidth="1"/>
    <col min="15880" max="15881" width="15.5703125" style="2" customWidth="1"/>
    <col min="15882" max="15882" width="16" style="2" customWidth="1"/>
    <col min="15883" max="15883" width="14.140625" style="2" customWidth="1"/>
    <col min="15884" max="15884" width="15.28515625" style="2" customWidth="1"/>
    <col min="15885" max="16125" width="11.42578125" style="2"/>
    <col min="16126" max="16126" width="13" style="2" customWidth="1"/>
    <col min="16127" max="16127" width="20.28515625" style="2" customWidth="1"/>
    <col min="16128" max="16128" width="20.5703125" style="2" customWidth="1"/>
    <col min="16129" max="16129" width="28.5703125" style="2" customWidth="1"/>
    <col min="16130" max="16130" width="18.85546875" style="2" customWidth="1"/>
    <col min="16131" max="16131" width="20.5703125" style="2" customWidth="1"/>
    <col min="16132" max="16132" width="14.85546875" style="2" customWidth="1"/>
    <col min="16133" max="16133" width="15.28515625" style="2" customWidth="1"/>
    <col min="16134" max="16134" width="17.85546875" style="2" customWidth="1"/>
    <col min="16135" max="16135" width="15.140625" style="2" customWidth="1"/>
    <col min="16136" max="16137" width="15.5703125" style="2" customWidth="1"/>
    <col min="16138" max="16138" width="16" style="2" customWidth="1"/>
    <col min="16139" max="16139" width="14.140625" style="2" customWidth="1"/>
    <col min="16140" max="16140" width="15.28515625" style="2" customWidth="1"/>
    <col min="16141" max="16384" width="11.42578125" style="2"/>
  </cols>
  <sheetData>
    <row r="1" spans="1:12" ht="12.75">
      <c r="A1" s="2"/>
      <c r="B1" s="2"/>
      <c r="C1" s="2"/>
      <c r="D1" s="2"/>
      <c r="E1" s="2"/>
      <c r="F1" s="2"/>
    </row>
    <row r="2" spans="1:12">
      <c r="A2" s="54" t="s">
        <v>46</v>
      </c>
      <c r="B2" s="199" t="s">
        <v>47</v>
      </c>
      <c r="C2" s="199"/>
      <c r="D2" s="199"/>
      <c r="E2" s="55" t="s">
        <v>48</v>
      </c>
      <c r="F2" s="56" t="s">
        <v>49</v>
      </c>
      <c r="G2" s="13"/>
    </row>
    <row r="3" spans="1:12" ht="18.75">
      <c r="A3" s="57" t="s">
        <v>50</v>
      </c>
      <c r="B3" s="50" t="s">
        <v>51</v>
      </c>
      <c r="C3" s="52"/>
      <c r="D3" s="52"/>
      <c r="E3" s="53">
        <f>IFERROR(Data_CNBB!O3/E5, 0)</f>
        <v>0</v>
      </c>
      <c r="F3" s="72" t="s">
        <v>52</v>
      </c>
      <c r="G3" s="22"/>
      <c r="H3" s="22"/>
      <c r="J3" s="22"/>
      <c r="K3" s="22"/>
    </row>
    <row r="4" spans="1:12" ht="18.75" customHeight="1">
      <c r="A4" s="57" t="s">
        <v>53</v>
      </c>
      <c r="B4" s="50" t="s">
        <v>54</v>
      </c>
      <c r="C4" s="50"/>
      <c r="D4" s="50"/>
      <c r="E4" s="51">
        <f>IFERROR(Data_CNBB!R3/E5, 0)</f>
        <v>0</v>
      </c>
      <c r="F4" s="72" t="s">
        <v>55</v>
      </c>
      <c r="G4" s="22"/>
      <c r="H4" s="22"/>
      <c r="J4" s="22"/>
      <c r="K4" s="22"/>
    </row>
    <row r="5" spans="1:12">
      <c r="A5" s="57" t="s">
        <v>56</v>
      </c>
      <c r="B5" s="200" t="s">
        <v>57</v>
      </c>
      <c r="C5" s="200"/>
      <c r="D5" s="200"/>
      <c r="E5" s="74">
        <f>Data_CNBB!I5</f>
        <v>0</v>
      </c>
      <c r="F5" s="72" t="s">
        <v>58</v>
      </c>
      <c r="G5" s="19"/>
      <c r="I5" s="21"/>
      <c r="J5" s="21"/>
      <c r="K5" s="209"/>
    </row>
    <row r="6" spans="1:12" ht="18" customHeight="1">
      <c r="A6" s="57" t="s">
        <v>59</v>
      </c>
      <c r="B6" s="201" t="s">
        <v>60</v>
      </c>
      <c r="C6" s="201"/>
      <c r="D6" s="201"/>
      <c r="E6" s="74">
        <f>Data_CNBB!$S$3/1000000000</f>
        <v>0</v>
      </c>
      <c r="F6" s="72" t="s">
        <v>61</v>
      </c>
      <c r="G6" s="19"/>
      <c r="I6" s="21"/>
      <c r="J6" s="21"/>
      <c r="K6" s="21"/>
    </row>
    <row r="7" spans="1:12" ht="18.75">
      <c r="A7" s="58" t="s">
        <v>62</v>
      </c>
      <c r="B7" s="201" t="s">
        <v>63</v>
      </c>
      <c r="C7" s="201"/>
      <c r="D7" s="201"/>
      <c r="E7" s="75">
        <f>E6*298</f>
        <v>0</v>
      </c>
      <c r="F7" s="72" t="s">
        <v>64</v>
      </c>
      <c r="G7" s="19"/>
      <c r="I7" s="21"/>
      <c r="J7" s="21"/>
      <c r="K7" s="21"/>
    </row>
    <row r="8" spans="1:12" ht="18.75">
      <c r="A8" s="59" t="s">
        <v>65</v>
      </c>
      <c r="B8" s="202" t="s">
        <v>66</v>
      </c>
      <c r="C8" s="202"/>
      <c r="D8" s="202"/>
      <c r="E8" s="76">
        <f>IFERROR(Data_CNBB!$S$3/1000000/E5, 0)</f>
        <v>0</v>
      </c>
      <c r="F8" s="73" t="s">
        <v>67</v>
      </c>
      <c r="G8" s="24"/>
      <c r="H8" s="23"/>
      <c r="J8" s="23"/>
      <c r="K8" s="23"/>
    </row>
    <row r="9" spans="1:12">
      <c r="A9" s="17"/>
      <c r="B9" s="17"/>
      <c r="C9" s="16"/>
      <c r="D9" s="16"/>
      <c r="E9" s="16"/>
      <c r="F9" s="16"/>
      <c r="G9" s="20"/>
      <c r="H9" s="19"/>
      <c r="I9" s="19"/>
      <c r="J9" s="19"/>
      <c r="K9" s="18"/>
      <c r="L9" s="18"/>
    </row>
    <row r="10" spans="1:12" ht="24.75" customHeight="1">
      <c r="A10" s="83"/>
      <c r="B10" s="115" t="s">
        <v>68</v>
      </c>
      <c r="C10" s="84"/>
      <c r="D10" s="84"/>
      <c r="E10" s="84"/>
      <c r="F10" s="85"/>
      <c r="G10" s="15"/>
    </row>
    <row r="11" spans="1:12" ht="14.25">
      <c r="A11" s="90"/>
      <c r="B11" s="77"/>
      <c r="C11" s="78"/>
      <c r="D11" s="78"/>
      <c r="E11" s="78"/>
      <c r="F11" s="87"/>
      <c r="G11" s="15"/>
    </row>
    <row r="12" spans="1:12" ht="14.25">
      <c r="A12" s="90"/>
      <c r="B12" s="77"/>
      <c r="C12" s="78"/>
      <c r="D12" s="78"/>
      <c r="E12" s="78"/>
      <c r="F12" s="87"/>
      <c r="G12" s="15"/>
    </row>
    <row r="13" spans="1:12" ht="18.75">
      <c r="A13" s="93">
        <v>1</v>
      </c>
      <c r="B13" s="79"/>
      <c r="C13" s="80"/>
      <c r="D13" s="80"/>
      <c r="E13" s="80"/>
      <c r="F13" s="88"/>
      <c r="G13" s="15"/>
    </row>
    <row r="14" spans="1:12" ht="14.25">
      <c r="A14" s="86"/>
      <c r="B14" s="77"/>
      <c r="C14" s="81"/>
      <c r="D14" s="78"/>
      <c r="E14" s="78"/>
      <c r="F14" s="87"/>
      <c r="G14" s="14"/>
    </row>
    <row r="15" spans="1:12" ht="14.25">
      <c r="A15" s="86"/>
      <c r="B15" s="77"/>
      <c r="C15" s="81"/>
      <c r="D15" s="78"/>
      <c r="E15" s="78"/>
      <c r="F15" s="87"/>
      <c r="G15" s="13"/>
    </row>
    <row r="16" spans="1:12" ht="15.75">
      <c r="A16" s="86"/>
      <c r="B16" s="92"/>
      <c r="C16" s="203" t="s">
        <v>69</v>
      </c>
      <c r="D16" s="203"/>
      <c r="E16" s="203"/>
      <c r="F16" s="204"/>
      <c r="G16" s="13"/>
    </row>
    <row r="17" spans="1:7" ht="18.75">
      <c r="A17" s="86"/>
      <c r="B17" s="92" t="s">
        <v>70</v>
      </c>
      <c r="C17" s="203" t="s">
        <v>71</v>
      </c>
      <c r="D17" s="203"/>
      <c r="E17" s="203"/>
      <c r="F17" s="204"/>
      <c r="G17" s="13"/>
    </row>
    <row r="18" spans="1:7" ht="18.75">
      <c r="A18" s="86"/>
      <c r="B18" s="92" t="s">
        <v>72</v>
      </c>
      <c r="C18" s="203" t="s">
        <v>73</v>
      </c>
      <c r="D18" s="203"/>
      <c r="E18" s="203"/>
      <c r="F18" s="204"/>
      <c r="G18" s="13"/>
    </row>
    <row r="19" spans="1:7" ht="14.25">
      <c r="A19" s="104"/>
      <c r="B19" s="105"/>
      <c r="C19" s="106"/>
      <c r="D19" s="107"/>
      <c r="E19" s="107"/>
      <c r="F19" s="108"/>
      <c r="G19" s="13"/>
    </row>
    <row r="20" spans="1:7" ht="29.25" customHeight="1">
      <c r="A20" s="99"/>
      <c r="B20" s="100"/>
      <c r="C20" s="101"/>
      <c r="D20" s="102"/>
      <c r="E20" s="102"/>
      <c r="F20" s="103"/>
      <c r="G20" s="13"/>
    </row>
    <row r="21" spans="1:7" ht="29.25" customHeight="1">
      <c r="A21" s="93">
        <v>2</v>
      </c>
      <c r="B21" s="206" t="s">
        <v>74</v>
      </c>
      <c r="C21" s="205" t="s">
        <v>75</v>
      </c>
      <c r="D21" s="205"/>
      <c r="E21" s="78"/>
      <c r="F21" s="87"/>
    </row>
    <row r="22" spans="1:7" ht="29.25" customHeight="1">
      <c r="A22" s="89"/>
      <c r="B22" s="206"/>
      <c r="C22" s="207" t="s">
        <v>56</v>
      </c>
      <c r="D22" s="207"/>
      <c r="E22" s="78"/>
      <c r="F22" s="87"/>
    </row>
    <row r="23" spans="1:7" ht="14.25">
      <c r="A23" s="89"/>
      <c r="B23" s="77"/>
      <c r="C23" s="81"/>
      <c r="D23" s="78"/>
      <c r="E23" s="78"/>
      <c r="F23" s="87"/>
    </row>
    <row r="24" spans="1:7" ht="14.25">
      <c r="A24" s="89"/>
      <c r="B24" s="77"/>
      <c r="C24" s="81"/>
      <c r="D24" s="78"/>
      <c r="E24" s="78"/>
      <c r="F24" s="87"/>
    </row>
    <row r="25" spans="1:7" ht="18.75">
      <c r="A25" s="89"/>
      <c r="B25" s="92" t="s">
        <v>76</v>
      </c>
      <c r="C25" s="203" t="s">
        <v>77</v>
      </c>
      <c r="D25" s="203"/>
      <c r="E25" s="203"/>
      <c r="F25" s="204"/>
    </row>
    <row r="26" spans="1:7" ht="18.75">
      <c r="A26" s="90"/>
      <c r="B26" s="92" t="s">
        <v>70</v>
      </c>
      <c r="C26" s="203" t="s">
        <v>78</v>
      </c>
      <c r="D26" s="203"/>
      <c r="E26" s="203"/>
      <c r="F26" s="204"/>
    </row>
    <row r="27" spans="1:7" ht="18.75">
      <c r="A27" s="90"/>
      <c r="B27" s="92" t="s">
        <v>72</v>
      </c>
      <c r="C27" s="203" t="s">
        <v>79</v>
      </c>
      <c r="D27" s="203"/>
      <c r="E27" s="203"/>
      <c r="F27" s="204"/>
    </row>
    <row r="28" spans="1:7" ht="15.75">
      <c r="A28" s="90"/>
      <c r="B28" s="92" t="s">
        <v>56</v>
      </c>
      <c r="C28" s="203" t="s">
        <v>80</v>
      </c>
      <c r="D28" s="203"/>
      <c r="E28" s="203"/>
      <c r="F28" s="204"/>
    </row>
    <row r="29" spans="1:7" ht="12.75">
      <c r="A29" s="90"/>
      <c r="B29" s="82"/>
      <c r="C29" s="82"/>
      <c r="D29" s="82"/>
      <c r="E29" s="82"/>
      <c r="F29" s="91"/>
    </row>
    <row r="30" spans="1:7" ht="12.75">
      <c r="A30" s="112"/>
      <c r="B30" s="113"/>
      <c r="C30" s="113"/>
      <c r="D30" s="113"/>
      <c r="E30" s="113"/>
      <c r="F30" s="114"/>
    </row>
    <row r="31" spans="1:7" ht="12.75">
      <c r="A31" s="109"/>
      <c r="B31" s="110"/>
      <c r="C31" s="110"/>
      <c r="D31" s="110"/>
      <c r="E31" s="110"/>
      <c r="F31" s="111"/>
    </row>
    <row r="32" spans="1:7" ht="19.5">
      <c r="A32" s="93">
        <v>3</v>
      </c>
      <c r="B32" s="208" t="s">
        <v>81</v>
      </c>
      <c r="C32" s="208"/>
      <c r="D32" s="82"/>
      <c r="E32" s="82"/>
      <c r="F32" s="91"/>
    </row>
    <row r="33" spans="1:6" ht="12.75">
      <c r="A33" s="90"/>
      <c r="B33" s="82"/>
      <c r="C33" s="82"/>
      <c r="D33" s="82"/>
      <c r="E33" s="82"/>
      <c r="F33" s="91"/>
    </row>
    <row r="34" spans="1:6" ht="12.75">
      <c r="A34" s="90"/>
      <c r="B34" s="82"/>
      <c r="C34" s="82"/>
      <c r="D34" s="82"/>
      <c r="E34" s="82"/>
      <c r="F34" s="91"/>
    </row>
    <row r="35" spans="1:6" ht="12.75">
      <c r="A35" s="90"/>
      <c r="B35" s="82"/>
      <c r="C35" s="82"/>
      <c r="D35" s="82"/>
      <c r="E35" s="82"/>
      <c r="F35" s="91"/>
    </row>
    <row r="36" spans="1:6" ht="18.75">
      <c r="A36" s="90"/>
      <c r="B36" s="92" t="s">
        <v>82</v>
      </c>
      <c r="C36" s="203" t="s">
        <v>83</v>
      </c>
      <c r="D36" s="203"/>
      <c r="E36" s="203"/>
      <c r="F36" s="204"/>
    </row>
    <row r="37" spans="1:6" ht="18.75">
      <c r="A37" s="90"/>
      <c r="B37" s="92" t="s">
        <v>84</v>
      </c>
      <c r="C37" s="203" t="s">
        <v>69</v>
      </c>
      <c r="D37" s="203"/>
      <c r="E37" s="203"/>
      <c r="F37" s="204"/>
    </row>
    <row r="38" spans="1:6" ht="18.75">
      <c r="A38" s="90"/>
      <c r="B38" s="92" t="s">
        <v>85</v>
      </c>
      <c r="C38" s="203" t="s">
        <v>86</v>
      </c>
      <c r="D38" s="203"/>
      <c r="E38" s="203"/>
      <c r="F38" s="204"/>
    </row>
    <row r="39" spans="1:6">
      <c r="A39" s="95"/>
      <c r="B39" s="96"/>
      <c r="C39" s="96"/>
      <c r="D39" s="97"/>
      <c r="E39" s="97"/>
      <c r="F39" s="98"/>
    </row>
  </sheetData>
  <mergeCells count="19">
    <mergeCell ref="C36:F36"/>
    <mergeCell ref="C37:F37"/>
    <mergeCell ref="C38:F38"/>
    <mergeCell ref="C25:F25"/>
    <mergeCell ref="C26:F26"/>
    <mergeCell ref="C27:F27"/>
    <mergeCell ref="C28:F28"/>
    <mergeCell ref="B32:C32"/>
    <mergeCell ref="C16:F16"/>
    <mergeCell ref="C17:F17"/>
    <mergeCell ref="C18:F18"/>
    <mergeCell ref="C21:D21"/>
    <mergeCell ref="B21:B22"/>
    <mergeCell ref="C22:D22"/>
    <mergeCell ref="B2:D2"/>
    <mergeCell ref="B5:D5"/>
    <mergeCell ref="B6:D6"/>
    <mergeCell ref="B7:D7"/>
    <mergeCell ref="B8:D8"/>
  </mergeCells>
  <pageMargins left="0.75" right="0.75" top="1" bottom="1" header="0" footer="0"/>
  <pageSetup paperSize="9" fitToWidth="0" orientation="portrait" r:id="rId1"/>
  <drawing r:id="rId2"/>
  <extLst>
    <ext uri="smNativeData">
      <pm:sheetPrefs xmlns:pm="smNativeData" day="16474182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Data_CNBB</vt:lpstr>
      <vt:lpstr>Results</vt:lpstr>
      <vt:lpstr>Results!_ftnref1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Сергей Бескоровайный</cp:lastModifiedBy>
  <cp:revision>0</cp:revision>
  <dcterms:created xsi:type="dcterms:W3CDTF">2021-02-25T16:22:25Z</dcterms:created>
  <dcterms:modified xsi:type="dcterms:W3CDTF">2022-03-19T08:36:36Z</dcterms:modified>
</cp:coreProperties>
</file>