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\Documents\Benjamín Santelices\Estación Meteorológica\"/>
    </mc:Choice>
  </mc:AlternateContent>
  <bookViews>
    <workbookView xWindow="0" yWindow="0" windowWidth="20490" windowHeight="7800"/>
  </bookViews>
  <sheets>
    <sheet name="Total" sheetId="4" r:id="rId1"/>
    <sheet name="Electrónica y Sensores" sheetId="1" r:id="rId2"/>
    <sheet name="Eléctrica Industrial" sheetId="2" r:id="rId3"/>
    <sheet name="Carpinterí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B4" i="4"/>
  <c r="C3" i="4"/>
  <c r="B3" i="4"/>
  <c r="C2" i="4"/>
  <c r="C5" i="4" s="1"/>
  <c r="B2" i="4"/>
  <c r="B5" i="4" s="1"/>
  <c r="K3" i="1"/>
  <c r="K2" i="1"/>
  <c r="K3" i="3" l="1"/>
  <c r="K2" i="3"/>
  <c r="G6" i="3"/>
  <c r="H6" i="3"/>
  <c r="D6" i="3"/>
  <c r="D5" i="3"/>
  <c r="H5" i="3"/>
  <c r="G5" i="3"/>
  <c r="H4" i="3"/>
  <c r="G4" i="3"/>
  <c r="D4" i="3"/>
  <c r="H3" i="3"/>
  <c r="G3" i="3"/>
  <c r="D3" i="3"/>
  <c r="H2" i="3"/>
  <c r="G2" i="3"/>
  <c r="D2" i="3"/>
  <c r="G2" i="2" l="1"/>
  <c r="G3" i="2"/>
  <c r="G4" i="2"/>
  <c r="G5" i="2"/>
  <c r="G6" i="2"/>
  <c r="E2" i="2"/>
  <c r="H2" i="2" s="1"/>
  <c r="E3" i="2"/>
  <c r="H3" i="2" s="1"/>
  <c r="E4" i="2"/>
  <c r="H4" i="2" s="1"/>
  <c r="E5" i="2"/>
  <c r="H5" i="2" s="1"/>
  <c r="E6" i="2"/>
  <c r="H6" i="2" s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23" i="1" s="1"/>
  <c r="E7" i="1"/>
  <c r="D3" i="1"/>
  <c r="G3" i="1" s="1"/>
  <c r="D4" i="1"/>
  <c r="G4" i="1" s="1"/>
  <c r="D5" i="1"/>
  <c r="D6" i="1"/>
  <c r="D2" i="1"/>
  <c r="G2" i="1" s="1"/>
  <c r="H22" i="1"/>
  <c r="H21" i="1"/>
  <c r="K2" i="2" l="1"/>
  <c r="K3" i="2"/>
  <c r="G6" i="1"/>
  <c r="H2" i="1"/>
  <c r="H8" i="1"/>
  <c r="H3" i="1"/>
  <c r="H4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H6" i="1"/>
  <c r="H7" i="1"/>
</calcChain>
</file>

<file path=xl/sharedStrings.xml><?xml version="1.0" encoding="utf-8"?>
<sst xmlns="http://schemas.openxmlformats.org/spreadsheetml/2006/main" count="132" uniqueCount="85">
  <si>
    <t>Parte</t>
  </si>
  <si>
    <t>Lugar de Compra</t>
  </si>
  <si>
    <t>SKU</t>
  </si>
  <si>
    <t>Arduino Nano</t>
  </si>
  <si>
    <t>Victronics</t>
  </si>
  <si>
    <t>Olimex</t>
  </si>
  <si>
    <t>Sensor Temperatura/Humedad DHT11</t>
  </si>
  <si>
    <t>Sensor de Calidad del Aire CCS811</t>
  </si>
  <si>
    <t>Sensor UV Grove</t>
  </si>
  <si>
    <t>Módulo Ethernet 10/10 ENC28J60</t>
  </si>
  <si>
    <t>LED TH 5mm Rojo</t>
  </si>
  <si>
    <t>LED TH 5mm Azul</t>
  </si>
  <si>
    <t>LED TH 5mm Verde</t>
  </si>
  <si>
    <t>Resistencia 150Ω 1/4W TH</t>
  </si>
  <si>
    <t>Resistencia 10kΩ 1/4W TH</t>
  </si>
  <si>
    <t>Resistencia 4.7kΩ 1/4W TH</t>
  </si>
  <si>
    <t>Conector DB9 Macho PCB</t>
  </si>
  <si>
    <t>Conector DB9 Hembra Volante</t>
  </si>
  <si>
    <t>Tapa Conector DB9</t>
  </si>
  <si>
    <t>VIctronics</t>
  </si>
  <si>
    <t>Sensores Para Estación Meteorológica</t>
  </si>
  <si>
    <t>MCI000527</t>
  </si>
  <si>
    <t>Sensor Barométrico MPL115A1</t>
  </si>
  <si>
    <t>MCI01492</t>
  </si>
  <si>
    <t>MCI03988</t>
  </si>
  <si>
    <t>MCI02283</t>
  </si>
  <si>
    <t>85-800003_GEN</t>
  </si>
  <si>
    <t>85-803008_GEN</t>
  </si>
  <si>
    <t>85-802123_GEN</t>
  </si>
  <si>
    <t>46-00502_GEN</t>
  </si>
  <si>
    <t>46-00504_GEN</t>
  </si>
  <si>
    <t>46-00505_GEN</t>
  </si>
  <si>
    <t>55-40102_ANY</t>
  </si>
  <si>
    <t>55-40103_ANY</t>
  </si>
  <si>
    <t>55-40151_ANY</t>
  </si>
  <si>
    <t>55-40472_ANY</t>
  </si>
  <si>
    <t>55-40510_ANY</t>
  </si>
  <si>
    <t>Cantidad</t>
  </si>
  <si>
    <t>71-103090_GEN</t>
  </si>
  <si>
    <t>71-104091_MET</t>
  </si>
  <si>
    <t>71-107092_ANY</t>
  </si>
  <si>
    <t>Fuente de Poder Switching 5V 3A</t>
  </si>
  <si>
    <t>MCI01861</t>
  </si>
  <si>
    <t>Header PCB 2x1 90° 0.1'</t>
  </si>
  <si>
    <t>2-242020_MET</t>
  </si>
  <si>
    <t>72-241021_GEN</t>
  </si>
  <si>
    <t>Housing 2x1 Cable 0.1'</t>
  </si>
  <si>
    <t>Terminal Header 0.1'</t>
  </si>
  <si>
    <t>72-241000_GEN</t>
  </si>
  <si>
    <t>Resistencia 1kΩ 1/4W TH</t>
  </si>
  <si>
    <t>Resistencia 56Ω 1/4W TH</t>
  </si>
  <si>
    <t>Casamusa</t>
  </si>
  <si>
    <t>Precio Unitario (C/IVA)</t>
  </si>
  <si>
    <t>Precio Unitario (S/IVA)</t>
  </si>
  <si>
    <t>Subtotal (C/IVA)</t>
  </si>
  <si>
    <t>Total (S/IVA)</t>
  </si>
  <si>
    <t>Total (C/IVA)</t>
  </si>
  <si>
    <t>Subtotal (S/IVA)</t>
  </si>
  <si>
    <t>Conduit PVC 1/2</t>
  </si>
  <si>
    <t>Codo PVC 1/2</t>
  </si>
  <si>
    <t>Cordón Goma 3x0.75 H05RR-F</t>
  </si>
  <si>
    <t>Cable Cat5e UTP</t>
  </si>
  <si>
    <t>Caja Estanca 80x80x50mm IP65</t>
  </si>
  <si>
    <t>Pilar Pino Hilam 90x90mm 2.5m</t>
  </si>
  <si>
    <t>Sodimac</t>
  </si>
  <si>
    <t>17209-X</t>
  </si>
  <si>
    <t>Terciado Mueblería 15mm 1.2x2.4m</t>
  </si>
  <si>
    <t>9337-8</t>
  </si>
  <si>
    <t>Escuadra Refuerzo 3x3" 2 unidades</t>
  </si>
  <si>
    <t>81133-5</t>
  </si>
  <si>
    <t>Perno Anclaje 3/8 X 5 4 unidades</t>
  </si>
  <si>
    <t>62238-9</t>
  </si>
  <si>
    <t>60937-4</t>
  </si>
  <si>
    <t>Tornillo Para Madera 8x1 1/4 144u</t>
  </si>
  <si>
    <t>Fabricante</t>
  </si>
  <si>
    <t>0OHM Chile</t>
  </si>
  <si>
    <t>Precio</t>
  </si>
  <si>
    <t>Fabricación PCB</t>
  </si>
  <si>
    <t>Item</t>
  </si>
  <si>
    <t>Costo Total (C/IVA)</t>
  </si>
  <si>
    <t>Costo Total (S/IVA)</t>
  </si>
  <si>
    <t>Electrónica y Sensores</t>
  </si>
  <si>
    <t>Eléctrica Industrial</t>
  </si>
  <si>
    <t>Carpintería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</si>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</sst>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42" fontId="2" fillId="2" borderId="1" xfId="1" applyNumberFormat="1" applyFont="1" applyFill="1" applyBorder="1"/>
    <xf numFmtId="42" fontId="3" fillId="0" borderId="0" xfId="1" applyNumberFormat="1" applyFont="1"/>
    <xf numFmtId="42" fontId="3" fillId="0" borderId="1" xfId="1" applyNumberFormat="1" applyFont="1" applyBorder="1"/>
    <xf numFmtId="42" fontId="3" fillId="0" borderId="1" xfId="1" applyNumberFormat="1" applyFont="1" applyFill="1" applyBorder="1"/>
    <xf numFmtId="0" fontId="2" fillId="2" borderId="1" xfId="1" applyNumberFormat="1" applyFont="1" applyFill="1" applyBorder="1"/>
    <xf numFmtId="0" fontId="3" fillId="0" borderId="1" xfId="1" applyNumberFormat="1" applyFont="1" applyBorder="1"/>
    <xf numFmtId="0" fontId="3" fillId="0" borderId="1" xfId="1" applyNumberFormat="1" applyFont="1" applyFill="1" applyBorder="1"/>
    <xf numFmtId="0" fontId="3" fillId="0" borderId="0" xfId="1" applyNumberFormat="1" applyFont="1"/>
    <xf numFmtId="0" fontId="3" fillId="0" borderId="0" xfId="0" applyFont="1" applyBorder="1"/>
    <xf numFmtId="42" fontId="3" fillId="0" borderId="0" xfId="1" applyNumberFormat="1" applyFont="1" applyBorder="1"/>
    <xf numFmtId="0" fontId="3" fillId="0" borderId="0" xfId="1" applyNumberFormat="1" applyFont="1" applyBorder="1"/>
    <xf numFmtId="42" fontId="3" fillId="0" borderId="0" xfId="1" applyNumberFormat="1" applyFont="1" applyFill="1" applyBorder="1"/>
    <xf numFmtId="0" fontId="4" fillId="0" borderId="0" xfId="0" applyFont="1"/>
    <xf numFmtId="164" fontId="3" fillId="0" borderId="1" xfId="0" applyNumberFormat="1" applyFont="1" applyBorder="1"/>
    <xf numFmtId="44" fontId="3" fillId="0" borderId="1" xfId="1" applyNumberFormat="1" applyFont="1" applyBorder="1"/>
    <xf numFmtId="42" fontId="3" fillId="0" borderId="0" xfId="2" applyNumberFormat="1" applyFont="1"/>
    <xf numFmtId="42" fontId="3" fillId="0" borderId="1" xfId="2" applyNumberFormat="1" applyFont="1" applyBorder="1"/>
    <xf numFmtId="42" fontId="2" fillId="2" borderId="1" xfId="2" applyNumberFormat="1" applyFont="1" applyFill="1" applyBorder="1"/>
    <xf numFmtId="42" fontId="3" fillId="0" borderId="0" xfId="1" applyNumberFormat="1" applyFont="1" applyAlignment="1"/>
    <xf numFmtId="42" fontId="3" fillId="0" borderId="0" xfId="0" applyNumberFormat="1" applyFont="1"/>
    <xf numFmtId="42" fontId="3" fillId="0" borderId="1" xfId="0" applyNumberFormat="1" applyFont="1" applyBorder="1"/>
    <xf numFmtId="42" fontId="2" fillId="2" borderId="1" xfId="0" applyNumberFormat="1" applyFont="1" applyFill="1" applyBorder="1"/>
    <xf numFmtId="42" fontId="2" fillId="2" borderId="1" xfId="1" applyNumberFormat="1" applyFont="1" applyFill="1" applyBorder="1" applyAlignment="1">
      <alignment horizontal="center"/>
    </xf>
    <xf numFmtId="0" fontId="3" fillId="2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0" sqref="C10"/>
    </sheetView>
  </sheetViews>
  <sheetFormatPr defaultRowHeight="16.5" x14ac:dyDescent="0.3"/>
  <cols>
    <col min="1" max="1" width="19.28515625" style="2" bestFit="1" customWidth="1"/>
    <col min="2" max="2" width="18.5703125" style="24" bestFit="1" customWidth="1"/>
    <col min="3" max="3" width="18.42578125" style="24" bestFit="1" customWidth="1"/>
    <col min="4" max="16384" width="9.140625" style="2"/>
  </cols>
  <sheetData>
    <row r="1" spans="1:3" x14ac:dyDescent="0.3">
      <c r="A1" s="1" t="s">
        <v>78</v>
      </c>
      <c r="B1" s="26" t="s">
        <v>79</v>
      </c>
      <c r="C1" s="26" t="s">
        <v>80</v>
      </c>
    </row>
    <row r="2" spans="1:3" x14ac:dyDescent="0.3">
      <c r="A2" s="28" t="s">
        <v>81</v>
      </c>
      <c r="B2" s="25">
        <f>'Electrónica y Sensores'!K2</f>
        <v>162821.80999999997</v>
      </c>
      <c r="C2" s="25">
        <f>'Electrónica y Sensores'!K3</f>
        <v>134634.05042016809</v>
      </c>
    </row>
    <row r="3" spans="1:3" x14ac:dyDescent="0.3">
      <c r="A3" s="28" t="s">
        <v>82</v>
      </c>
      <c r="B3" s="25">
        <f>'Eléctrica Industrial'!K3</f>
        <v>30228.379999999994</v>
      </c>
      <c r="C3" s="25">
        <f>'Eléctrica Industrial'!K2</f>
        <v>25402</v>
      </c>
    </row>
    <row r="4" spans="1:3" x14ac:dyDescent="0.3">
      <c r="A4" s="28" t="s">
        <v>83</v>
      </c>
      <c r="B4" s="25">
        <f>Carpintería!K3</f>
        <v>62300</v>
      </c>
      <c r="C4" s="25">
        <f>Carpintería!K2</f>
        <v>52352.941176470587</v>
      </c>
    </row>
    <row r="5" spans="1:3" x14ac:dyDescent="0.3">
      <c r="A5" s="1" t="s">
        <v>84</v>
      </c>
      <c r="B5" s="25">
        <f>SUM(B2:B4)</f>
        <v>255350.18999999997</v>
      </c>
      <c r="C5" s="25">
        <f>SUM(C2:C4)</f>
        <v>212388.99159663869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K4" sqref="K4"/>
    </sheetView>
  </sheetViews>
  <sheetFormatPr defaultRowHeight="16.5" x14ac:dyDescent="0.3"/>
  <cols>
    <col min="1" max="1" width="32.7109375" style="2" bestFit="1" customWidth="1"/>
    <col min="2" max="2" width="16.140625" style="2" bestFit="1" customWidth="1"/>
    <col min="3" max="3" width="14.7109375" style="2" bestFit="1" customWidth="1"/>
    <col min="4" max="4" width="20.28515625" style="2" bestFit="1" customWidth="1"/>
    <col min="5" max="5" width="21.7109375" style="6" bestFit="1" customWidth="1"/>
    <col min="6" max="6" width="10" style="12" bestFit="1" customWidth="1"/>
    <col min="7" max="7" width="13.85546875" style="12" bestFit="1" customWidth="1"/>
    <col min="8" max="8" width="15.7109375" style="6" bestFit="1" customWidth="1"/>
    <col min="9" max="9" width="9.140625" style="6"/>
    <col min="10" max="10" width="13.7109375" style="6" bestFit="1" customWidth="1"/>
    <col min="11" max="11" width="12" style="6" bestFit="1" customWidth="1"/>
    <col min="12" max="12" width="11.28515625" style="2" bestFit="1" customWidth="1"/>
    <col min="13" max="16384" width="9.140625" style="2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53</v>
      </c>
      <c r="E1" s="5" t="s">
        <v>52</v>
      </c>
      <c r="F1" s="9" t="s">
        <v>37</v>
      </c>
      <c r="G1" s="9" t="s">
        <v>57</v>
      </c>
      <c r="H1" s="5" t="s">
        <v>54</v>
      </c>
    </row>
    <row r="2" spans="1:12" x14ac:dyDescent="0.3">
      <c r="A2" s="3" t="s">
        <v>22</v>
      </c>
      <c r="B2" s="3" t="s">
        <v>5</v>
      </c>
      <c r="C2" s="3" t="s">
        <v>23</v>
      </c>
      <c r="D2" s="18">
        <f>E2/1.19</f>
        <v>8394.957983193277</v>
      </c>
      <c r="E2" s="7">
        <v>9990</v>
      </c>
      <c r="F2" s="10">
        <v>1</v>
      </c>
      <c r="G2" s="19">
        <f t="shared" ref="G2:G23" si="0">D2*F2</f>
        <v>8394.957983193277</v>
      </c>
      <c r="H2" s="7">
        <f t="shared" ref="H2:H23" si="1">E2*F2</f>
        <v>9990</v>
      </c>
      <c r="J2" s="5" t="s">
        <v>56</v>
      </c>
      <c r="K2" s="7">
        <f>SUM(H2:H23)+K7</f>
        <v>162821.80999999997</v>
      </c>
      <c r="L2" s="17"/>
    </row>
    <row r="3" spans="1:12" x14ac:dyDescent="0.3">
      <c r="A3" s="3" t="s">
        <v>7</v>
      </c>
      <c r="B3" s="3" t="s">
        <v>5</v>
      </c>
      <c r="C3" s="3" t="s">
        <v>24</v>
      </c>
      <c r="D3" s="18">
        <f>E3/1.19</f>
        <v>21000</v>
      </c>
      <c r="E3" s="7">
        <v>24990</v>
      </c>
      <c r="F3" s="10">
        <v>1</v>
      </c>
      <c r="G3" s="19">
        <f t="shared" si="0"/>
        <v>21000</v>
      </c>
      <c r="H3" s="7">
        <f t="shared" si="1"/>
        <v>24990</v>
      </c>
      <c r="J3" s="5" t="s">
        <v>55</v>
      </c>
      <c r="K3" s="7">
        <f>SUM(D2:D23)+ (K7/1.19)</f>
        <v>134634.05042016809</v>
      </c>
    </row>
    <row r="4" spans="1:12" x14ac:dyDescent="0.3">
      <c r="A4" s="3" t="s">
        <v>8</v>
      </c>
      <c r="B4" s="3" t="s">
        <v>5</v>
      </c>
      <c r="C4" s="3" t="s">
        <v>25</v>
      </c>
      <c r="D4" s="18">
        <f>E4/1.19</f>
        <v>7218.4873949579833</v>
      </c>
      <c r="E4" s="7">
        <v>8590</v>
      </c>
      <c r="F4" s="10">
        <v>1</v>
      </c>
      <c r="G4" s="19">
        <f t="shared" si="0"/>
        <v>7218.4873949579833</v>
      </c>
      <c r="H4" s="7">
        <f t="shared" si="1"/>
        <v>8590</v>
      </c>
    </row>
    <row r="5" spans="1:12" x14ac:dyDescent="0.3">
      <c r="A5" s="3" t="s">
        <v>20</v>
      </c>
      <c r="B5" s="3" t="s">
        <v>5</v>
      </c>
      <c r="C5" s="3" t="s">
        <v>21</v>
      </c>
      <c r="D5" s="18">
        <f>E5/1.19</f>
        <v>55453.781512605041</v>
      </c>
      <c r="E5" s="7">
        <v>65990</v>
      </c>
      <c r="F5" s="10">
        <v>1</v>
      </c>
      <c r="G5" s="19">
        <f t="shared" si="0"/>
        <v>55453.781512605041</v>
      </c>
      <c r="H5" s="7">
        <f t="shared" si="1"/>
        <v>65990</v>
      </c>
      <c r="J5" s="27" t="s">
        <v>77</v>
      </c>
      <c r="K5" s="27"/>
      <c r="L5" s="23"/>
    </row>
    <row r="6" spans="1:12" x14ac:dyDescent="0.3">
      <c r="A6" s="3" t="s">
        <v>41</v>
      </c>
      <c r="B6" s="3" t="s">
        <v>5</v>
      </c>
      <c r="C6" s="3" t="s">
        <v>42</v>
      </c>
      <c r="D6" s="18">
        <f>E6/1.19</f>
        <v>7050.4201680672268</v>
      </c>
      <c r="E6" s="7">
        <v>8390</v>
      </c>
      <c r="F6" s="10">
        <v>1</v>
      </c>
      <c r="G6" s="19">
        <f t="shared" si="0"/>
        <v>7050.4201680672268</v>
      </c>
      <c r="H6" s="7">
        <f t="shared" si="1"/>
        <v>8390</v>
      </c>
      <c r="J6" s="5" t="s">
        <v>74</v>
      </c>
      <c r="K6" s="7" t="s">
        <v>75</v>
      </c>
    </row>
    <row r="7" spans="1:12" x14ac:dyDescent="0.3">
      <c r="A7" s="3" t="s">
        <v>3</v>
      </c>
      <c r="B7" s="3" t="s">
        <v>4</v>
      </c>
      <c r="C7" s="3" t="s">
        <v>26</v>
      </c>
      <c r="D7" s="7">
        <v>5965</v>
      </c>
      <c r="E7" s="7">
        <f t="shared" ref="E7:E23" si="2">D7*1.19</f>
        <v>7098.3499999999995</v>
      </c>
      <c r="F7" s="10">
        <v>1</v>
      </c>
      <c r="G7" s="19">
        <f t="shared" si="0"/>
        <v>5965</v>
      </c>
      <c r="H7" s="7">
        <f t="shared" si="1"/>
        <v>7098.3499999999995</v>
      </c>
      <c r="J7" s="5" t="s">
        <v>76</v>
      </c>
      <c r="K7" s="7">
        <v>25000</v>
      </c>
    </row>
    <row r="8" spans="1:12" x14ac:dyDescent="0.3">
      <c r="A8" s="3" t="s">
        <v>6</v>
      </c>
      <c r="B8" s="3" t="s">
        <v>4</v>
      </c>
      <c r="C8" s="3" t="s">
        <v>27</v>
      </c>
      <c r="D8" s="7">
        <v>2868</v>
      </c>
      <c r="E8" s="7">
        <f t="shared" si="2"/>
        <v>3412.92</v>
      </c>
      <c r="F8" s="10">
        <v>1</v>
      </c>
      <c r="G8" s="19">
        <f t="shared" si="0"/>
        <v>2868</v>
      </c>
      <c r="H8" s="7">
        <f t="shared" si="1"/>
        <v>3412.92</v>
      </c>
    </row>
    <row r="9" spans="1:12" x14ac:dyDescent="0.3">
      <c r="A9" s="3" t="s">
        <v>9</v>
      </c>
      <c r="B9" s="3" t="s">
        <v>4</v>
      </c>
      <c r="C9" s="3" t="s">
        <v>28</v>
      </c>
      <c r="D9" s="7">
        <v>4260</v>
      </c>
      <c r="E9" s="7">
        <f t="shared" si="2"/>
        <v>5069.3999999999996</v>
      </c>
      <c r="F9" s="10">
        <v>1</v>
      </c>
      <c r="G9" s="19">
        <f t="shared" si="0"/>
        <v>4260</v>
      </c>
      <c r="H9" s="7">
        <f t="shared" si="1"/>
        <v>5069.3999999999996</v>
      </c>
    </row>
    <row r="10" spans="1:12" x14ac:dyDescent="0.3">
      <c r="A10" s="3" t="s">
        <v>10</v>
      </c>
      <c r="B10" s="3" t="s">
        <v>4</v>
      </c>
      <c r="C10" s="3" t="s">
        <v>29</v>
      </c>
      <c r="D10" s="7">
        <v>46</v>
      </c>
      <c r="E10" s="7">
        <f t="shared" si="2"/>
        <v>54.739999999999995</v>
      </c>
      <c r="F10" s="10">
        <v>1</v>
      </c>
      <c r="G10" s="19">
        <f t="shared" si="0"/>
        <v>46</v>
      </c>
      <c r="H10" s="7">
        <f t="shared" si="1"/>
        <v>54.739999999999995</v>
      </c>
    </row>
    <row r="11" spans="1:12" x14ac:dyDescent="0.3">
      <c r="A11" s="3" t="s">
        <v>11</v>
      </c>
      <c r="B11" s="3" t="s">
        <v>4</v>
      </c>
      <c r="C11" s="3" t="s">
        <v>30</v>
      </c>
      <c r="D11" s="7">
        <v>42</v>
      </c>
      <c r="E11" s="7">
        <f t="shared" si="2"/>
        <v>49.98</v>
      </c>
      <c r="F11" s="10">
        <v>1</v>
      </c>
      <c r="G11" s="19">
        <f t="shared" si="0"/>
        <v>42</v>
      </c>
      <c r="H11" s="7">
        <f t="shared" si="1"/>
        <v>49.98</v>
      </c>
    </row>
    <row r="12" spans="1:12" x14ac:dyDescent="0.3">
      <c r="A12" s="3" t="s">
        <v>12</v>
      </c>
      <c r="B12" s="3" t="s">
        <v>4</v>
      </c>
      <c r="C12" s="3" t="s">
        <v>31</v>
      </c>
      <c r="D12" s="7">
        <v>45</v>
      </c>
      <c r="E12" s="7">
        <f t="shared" si="2"/>
        <v>53.55</v>
      </c>
      <c r="F12" s="10">
        <v>1</v>
      </c>
      <c r="G12" s="19">
        <f t="shared" si="0"/>
        <v>45</v>
      </c>
      <c r="H12" s="7">
        <f t="shared" si="1"/>
        <v>53.55</v>
      </c>
    </row>
    <row r="13" spans="1:12" x14ac:dyDescent="0.3">
      <c r="A13" s="3" t="s">
        <v>49</v>
      </c>
      <c r="B13" s="3" t="s">
        <v>4</v>
      </c>
      <c r="C13" s="3" t="s">
        <v>32</v>
      </c>
      <c r="D13" s="7">
        <v>15</v>
      </c>
      <c r="E13" s="7">
        <f t="shared" si="2"/>
        <v>17.849999999999998</v>
      </c>
      <c r="F13" s="10">
        <v>10</v>
      </c>
      <c r="G13" s="19">
        <f t="shared" si="0"/>
        <v>150</v>
      </c>
      <c r="H13" s="7">
        <f t="shared" si="1"/>
        <v>178.49999999999997</v>
      </c>
    </row>
    <row r="14" spans="1:12" x14ac:dyDescent="0.3">
      <c r="A14" s="3" t="s">
        <v>14</v>
      </c>
      <c r="B14" s="3" t="s">
        <v>4</v>
      </c>
      <c r="C14" s="3" t="s">
        <v>33</v>
      </c>
      <c r="D14" s="7">
        <v>15</v>
      </c>
      <c r="E14" s="7">
        <f t="shared" si="2"/>
        <v>17.849999999999998</v>
      </c>
      <c r="F14" s="10">
        <v>10</v>
      </c>
      <c r="G14" s="19">
        <f t="shared" si="0"/>
        <v>150</v>
      </c>
      <c r="H14" s="7">
        <f t="shared" si="1"/>
        <v>178.49999999999997</v>
      </c>
    </row>
    <row r="15" spans="1:12" x14ac:dyDescent="0.3">
      <c r="A15" s="3" t="s">
        <v>13</v>
      </c>
      <c r="B15" s="3" t="s">
        <v>4</v>
      </c>
      <c r="C15" s="3" t="s">
        <v>34</v>
      </c>
      <c r="D15" s="7">
        <v>15</v>
      </c>
      <c r="E15" s="7">
        <f t="shared" si="2"/>
        <v>17.849999999999998</v>
      </c>
      <c r="F15" s="10">
        <v>10</v>
      </c>
      <c r="G15" s="19">
        <f t="shared" si="0"/>
        <v>150</v>
      </c>
      <c r="H15" s="7">
        <f t="shared" si="1"/>
        <v>178.49999999999997</v>
      </c>
    </row>
    <row r="16" spans="1:12" x14ac:dyDescent="0.3">
      <c r="A16" s="3" t="s">
        <v>50</v>
      </c>
      <c r="B16" s="3" t="s">
        <v>4</v>
      </c>
      <c r="C16" s="3" t="s">
        <v>36</v>
      </c>
      <c r="D16" s="7">
        <v>15</v>
      </c>
      <c r="E16" s="7">
        <f t="shared" si="2"/>
        <v>17.849999999999998</v>
      </c>
      <c r="F16" s="10">
        <v>10</v>
      </c>
      <c r="G16" s="19">
        <f t="shared" si="0"/>
        <v>150</v>
      </c>
      <c r="H16" s="7">
        <f t="shared" si="1"/>
        <v>178.49999999999997</v>
      </c>
    </row>
    <row r="17" spans="1:8" x14ac:dyDescent="0.3">
      <c r="A17" s="3" t="s">
        <v>15</v>
      </c>
      <c r="B17" s="3" t="s">
        <v>4</v>
      </c>
      <c r="C17" s="3" t="s">
        <v>35</v>
      </c>
      <c r="D17" s="7">
        <v>15</v>
      </c>
      <c r="E17" s="7">
        <f t="shared" si="2"/>
        <v>17.849999999999998</v>
      </c>
      <c r="F17" s="10">
        <v>10</v>
      </c>
      <c r="G17" s="19">
        <f t="shared" si="0"/>
        <v>150</v>
      </c>
      <c r="H17" s="7">
        <f t="shared" si="1"/>
        <v>178.49999999999997</v>
      </c>
    </row>
    <row r="18" spans="1:8" x14ac:dyDescent="0.3">
      <c r="A18" s="3" t="s">
        <v>16</v>
      </c>
      <c r="B18" s="3" t="s">
        <v>4</v>
      </c>
      <c r="C18" s="3" t="s">
        <v>38</v>
      </c>
      <c r="D18" s="7">
        <v>386</v>
      </c>
      <c r="E18" s="7">
        <f t="shared" si="2"/>
        <v>459.34</v>
      </c>
      <c r="F18" s="10">
        <v>3</v>
      </c>
      <c r="G18" s="19">
        <f t="shared" si="0"/>
        <v>1158</v>
      </c>
      <c r="H18" s="7">
        <f t="shared" si="1"/>
        <v>1378.02</v>
      </c>
    </row>
    <row r="19" spans="1:8" x14ac:dyDescent="0.3">
      <c r="A19" s="3" t="s">
        <v>17</v>
      </c>
      <c r="B19" s="3" t="s">
        <v>4</v>
      </c>
      <c r="C19" s="3" t="s">
        <v>39</v>
      </c>
      <c r="D19" s="7">
        <v>602</v>
      </c>
      <c r="E19" s="7">
        <f t="shared" si="2"/>
        <v>716.38</v>
      </c>
      <c r="F19" s="10">
        <v>2</v>
      </c>
      <c r="G19" s="19">
        <f t="shared" si="0"/>
        <v>1204</v>
      </c>
      <c r="H19" s="7">
        <f t="shared" si="1"/>
        <v>1432.76</v>
      </c>
    </row>
    <row r="20" spans="1:8" x14ac:dyDescent="0.3">
      <c r="A20" s="3" t="s">
        <v>18</v>
      </c>
      <c r="B20" s="3" t="s">
        <v>19</v>
      </c>
      <c r="C20" s="3" t="s">
        <v>40</v>
      </c>
      <c r="D20" s="7">
        <v>142</v>
      </c>
      <c r="E20" s="7">
        <f t="shared" si="2"/>
        <v>168.98</v>
      </c>
      <c r="F20" s="10">
        <v>2</v>
      </c>
      <c r="G20" s="19">
        <f t="shared" si="0"/>
        <v>284</v>
      </c>
      <c r="H20" s="7">
        <f t="shared" si="1"/>
        <v>337.96</v>
      </c>
    </row>
    <row r="21" spans="1:8" x14ac:dyDescent="0.3">
      <c r="A21" s="3" t="s">
        <v>43</v>
      </c>
      <c r="B21" s="3" t="s">
        <v>4</v>
      </c>
      <c r="C21" s="3" t="s">
        <v>44</v>
      </c>
      <c r="D21" s="7">
        <v>32</v>
      </c>
      <c r="E21" s="7">
        <f t="shared" si="2"/>
        <v>38.08</v>
      </c>
      <c r="F21" s="10">
        <v>1</v>
      </c>
      <c r="G21" s="19">
        <f t="shared" si="0"/>
        <v>32</v>
      </c>
      <c r="H21" s="7">
        <f t="shared" si="1"/>
        <v>38.08</v>
      </c>
    </row>
    <row r="22" spans="1:8" x14ac:dyDescent="0.3">
      <c r="A22" s="4" t="s">
        <v>46</v>
      </c>
      <c r="B22" s="4" t="s">
        <v>4</v>
      </c>
      <c r="C22" s="3" t="s">
        <v>45</v>
      </c>
      <c r="D22" s="8">
        <v>24</v>
      </c>
      <c r="E22" s="7">
        <f t="shared" si="2"/>
        <v>28.56</v>
      </c>
      <c r="F22" s="11">
        <v>1</v>
      </c>
      <c r="G22" s="19">
        <f t="shared" si="0"/>
        <v>24</v>
      </c>
      <c r="H22" s="8">
        <f t="shared" si="1"/>
        <v>28.56</v>
      </c>
    </row>
    <row r="23" spans="1:8" x14ac:dyDescent="0.3">
      <c r="A23" s="4" t="s">
        <v>47</v>
      </c>
      <c r="B23" s="4" t="s">
        <v>4</v>
      </c>
      <c r="C23" s="3" t="s">
        <v>48</v>
      </c>
      <c r="D23" s="8">
        <v>21</v>
      </c>
      <c r="E23" s="7">
        <f t="shared" si="2"/>
        <v>24.99</v>
      </c>
      <c r="F23" s="11">
        <v>1</v>
      </c>
      <c r="G23" s="19">
        <f t="shared" si="0"/>
        <v>21</v>
      </c>
      <c r="H23" s="8">
        <f t="shared" si="1"/>
        <v>24.99</v>
      </c>
    </row>
    <row r="24" spans="1:8" x14ac:dyDescent="0.3">
      <c r="A24" s="13"/>
      <c r="B24" s="13"/>
      <c r="C24" s="13"/>
      <c r="D24" s="13"/>
      <c r="E24" s="14"/>
      <c r="F24" s="15"/>
      <c r="G24" s="15"/>
      <c r="H24" s="16"/>
    </row>
    <row r="25" spans="1:8" x14ac:dyDescent="0.3">
      <c r="A25" s="13"/>
      <c r="B25" s="13"/>
      <c r="C25" s="13"/>
      <c r="D25" s="13"/>
      <c r="E25" s="14"/>
      <c r="F25" s="15"/>
      <c r="G25" s="15"/>
      <c r="H25" s="16"/>
    </row>
    <row r="26" spans="1:8" x14ac:dyDescent="0.3">
      <c r="A26" s="13"/>
      <c r="B26" s="13"/>
      <c r="C26" s="13"/>
      <c r="D26" s="13"/>
      <c r="E26" s="14"/>
      <c r="F26" s="15"/>
      <c r="G26" s="15"/>
      <c r="H26" s="16"/>
    </row>
    <row r="27" spans="1:8" x14ac:dyDescent="0.3">
      <c r="A27" s="13"/>
      <c r="B27" s="13"/>
      <c r="C27" s="13"/>
      <c r="D27" s="13"/>
      <c r="E27" s="14"/>
      <c r="F27" s="15"/>
      <c r="G27" s="15"/>
      <c r="H27" s="16"/>
    </row>
    <row r="28" spans="1:8" x14ac:dyDescent="0.3">
      <c r="A28" s="13"/>
      <c r="B28" s="13"/>
      <c r="C28" s="13"/>
      <c r="D28" s="13"/>
      <c r="E28" s="14"/>
      <c r="F28" s="15"/>
      <c r="G28" s="15"/>
      <c r="H28" s="16"/>
    </row>
    <row r="29" spans="1:8" x14ac:dyDescent="0.3">
      <c r="A29" s="13"/>
      <c r="B29" s="13"/>
      <c r="C29" s="13"/>
      <c r="D29" s="13"/>
      <c r="E29" s="14"/>
      <c r="F29" s="15"/>
      <c r="G29" s="15"/>
      <c r="H29" s="16"/>
    </row>
  </sheetData>
  <sortState ref="A2:F21">
    <sortCondition ref="B1"/>
  </sortState>
  <mergeCells count="1">
    <mergeCell ref="J5:K5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5" sqref="G5"/>
    </sheetView>
  </sheetViews>
  <sheetFormatPr defaultRowHeight="16.5" x14ac:dyDescent="0.3"/>
  <cols>
    <col min="1" max="1" width="27.28515625" style="2" bestFit="1" customWidth="1"/>
    <col min="2" max="2" width="16.140625" style="2" bestFit="1" customWidth="1"/>
    <col min="3" max="3" width="7" style="2" bestFit="1" customWidth="1"/>
    <col min="4" max="4" width="20.28515625" style="20" bestFit="1" customWidth="1"/>
    <col min="5" max="5" width="20.42578125" style="20" bestFit="1" customWidth="1"/>
    <col min="6" max="6" width="8.85546875" style="2" bestFit="1" customWidth="1"/>
    <col min="7" max="7" width="14.42578125" style="20" bestFit="1" customWidth="1"/>
    <col min="8" max="8" width="14.5703125" style="20" bestFit="1" customWidth="1"/>
    <col min="9" max="9" width="9.140625" style="2"/>
    <col min="10" max="10" width="11.5703125" style="2" bestFit="1" customWidth="1"/>
    <col min="11" max="11" width="8.5703125" style="20" bestFit="1" customWidth="1"/>
    <col min="12" max="16384" width="9.14062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22" t="s">
        <v>53</v>
      </c>
      <c r="E1" s="22" t="s">
        <v>52</v>
      </c>
      <c r="F1" s="1" t="s">
        <v>37</v>
      </c>
      <c r="G1" s="22" t="s">
        <v>57</v>
      </c>
      <c r="H1" s="22" t="s">
        <v>54</v>
      </c>
    </row>
    <row r="2" spans="1:11" x14ac:dyDescent="0.3">
      <c r="A2" s="3" t="s">
        <v>60</v>
      </c>
      <c r="B2" s="3" t="s">
        <v>51</v>
      </c>
      <c r="C2" s="3">
        <v>131203</v>
      </c>
      <c r="D2" s="21">
        <v>578</v>
      </c>
      <c r="E2" s="21">
        <f t="shared" ref="E2:E5" si="0">D2*1.19</f>
        <v>687.81999999999994</v>
      </c>
      <c r="F2" s="3">
        <v>30</v>
      </c>
      <c r="G2" s="21">
        <f t="shared" ref="G2:G5" si="1">D2*F2</f>
        <v>17340</v>
      </c>
      <c r="H2" s="21">
        <f t="shared" ref="H2:H6" si="2">E2*F2</f>
        <v>20634.599999999999</v>
      </c>
      <c r="J2" s="1" t="s">
        <v>55</v>
      </c>
      <c r="K2" s="21">
        <f>SUM(G2:G6)</f>
        <v>25402</v>
      </c>
    </row>
    <row r="3" spans="1:11" x14ac:dyDescent="0.3">
      <c r="A3" s="3" t="s">
        <v>61</v>
      </c>
      <c r="B3" s="3" t="s">
        <v>51</v>
      </c>
      <c r="C3" s="3">
        <v>718430</v>
      </c>
      <c r="D3" s="21">
        <v>153</v>
      </c>
      <c r="E3" s="21">
        <f t="shared" si="0"/>
        <v>182.07</v>
      </c>
      <c r="F3" s="3">
        <v>30</v>
      </c>
      <c r="G3" s="21">
        <f t="shared" si="1"/>
        <v>4590</v>
      </c>
      <c r="H3" s="21">
        <f t="shared" si="2"/>
        <v>5462.0999999999995</v>
      </c>
      <c r="J3" s="1" t="s">
        <v>56</v>
      </c>
      <c r="K3" s="21">
        <f>SUM(H2:H6)</f>
        <v>30228.379999999994</v>
      </c>
    </row>
    <row r="4" spans="1:11" x14ac:dyDescent="0.3">
      <c r="A4" s="3" t="s">
        <v>58</v>
      </c>
      <c r="B4" s="3" t="s">
        <v>51</v>
      </c>
      <c r="C4" s="3">
        <v>191878</v>
      </c>
      <c r="D4" s="21">
        <v>112</v>
      </c>
      <c r="E4" s="21">
        <f t="shared" si="0"/>
        <v>133.28</v>
      </c>
      <c r="F4" s="3">
        <v>10</v>
      </c>
      <c r="G4" s="21">
        <f t="shared" si="1"/>
        <v>1120</v>
      </c>
      <c r="H4" s="21">
        <f t="shared" si="2"/>
        <v>1332.8</v>
      </c>
    </row>
    <row r="5" spans="1:11" x14ac:dyDescent="0.3">
      <c r="A5" s="3" t="s">
        <v>59</v>
      </c>
      <c r="B5" s="3" t="s">
        <v>51</v>
      </c>
      <c r="C5" s="3">
        <v>191833</v>
      </c>
      <c r="D5" s="21">
        <v>49</v>
      </c>
      <c r="E5" s="21">
        <f t="shared" si="0"/>
        <v>58.309999999999995</v>
      </c>
      <c r="F5" s="3">
        <v>10</v>
      </c>
      <c r="G5" s="21">
        <f t="shared" si="1"/>
        <v>490</v>
      </c>
      <c r="H5" s="21">
        <f t="shared" si="2"/>
        <v>583.09999999999991</v>
      </c>
    </row>
    <row r="6" spans="1:11" x14ac:dyDescent="0.3">
      <c r="A6" s="3" t="s">
        <v>62</v>
      </c>
      <c r="B6" s="3" t="s">
        <v>51</v>
      </c>
      <c r="C6" s="3">
        <v>334031</v>
      </c>
      <c r="D6" s="21">
        <v>931</v>
      </c>
      <c r="E6" s="21">
        <f>D6*1.19</f>
        <v>1107.8899999999999</v>
      </c>
      <c r="F6" s="3">
        <v>2</v>
      </c>
      <c r="G6" s="21">
        <f>D6*F6</f>
        <v>1862</v>
      </c>
      <c r="H6" s="21">
        <f t="shared" si="2"/>
        <v>2215.7799999999997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" sqref="K2"/>
    </sheetView>
  </sheetViews>
  <sheetFormatPr defaultRowHeight="16.5" x14ac:dyDescent="0.3"/>
  <cols>
    <col min="1" max="1" width="32.85546875" style="2" bestFit="1" customWidth="1"/>
    <col min="2" max="2" width="15.85546875" style="2" bestFit="1" customWidth="1"/>
    <col min="3" max="3" width="9.140625" style="2"/>
    <col min="4" max="4" width="21.42578125" style="24" bestFit="1" customWidth="1"/>
    <col min="5" max="5" width="21.5703125" style="24" bestFit="1" customWidth="1"/>
    <col min="6" max="6" width="9.140625" style="2"/>
    <col min="7" max="7" width="15.42578125" style="24" bestFit="1" customWidth="1"/>
    <col min="8" max="8" width="15.5703125" style="24" bestFit="1" customWidth="1"/>
    <col min="9" max="9" width="9.140625" style="2"/>
    <col min="10" max="10" width="11.5703125" style="2" bestFit="1" customWidth="1"/>
    <col min="11" max="11" width="9.140625" style="24"/>
    <col min="12" max="16384" width="9.14062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26" t="s">
        <v>53</v>
      </c>
      <c r="E1" s="26" t="s">
        <v>52</v>
      </c>
      <c r="F1" s="1" t="s">
        <v>37</v>
      </c>
      <c r="G1" s="26" t="s">
        <v>57</v>
      </c>
      <c r="H1" s="26" t="s">
        <v>54</v>
      </c>
    </row>
    <row r="2" spans="1:11" x14ac:dyDescent="0.3">
      <c r="A2" s="3" t="s">
        <v>63</v>
      </c>
      <c r="B2" s="3" t="s">
        <v>64</v>
      </c>
      <c r="C2" s="3" t="s">
        <v>65</v>
      </c>
      <c r="D2" s="25">
        <f>E2/1.19</f>
        <v>16126.050420168069</v>
      </c>
      <c r="E2" s="25">
        <v>19190</v>
      </c>
      <c r="F2" s="3">
        <v>1</v>
      </c>
      <c r="G2" s="25">
        <f>D2*F2</f>
        <v>16126.050420168069</v>
      </c>
      <c r="H2" s="25">
        <f>E2*F2</f>
        <v>19190</v>
      </c>
      <c r="J2" s="1" t="s">
        <v>55</v>
      </c>
      <c r="K2" s="25">
        <f>SUM(G2:G6)</f>
        <v>52352.941176470587</v>
      </c>
    </row>
    <row r="3" spans="1:11" x14ac:dyDescent="0.3">
      <c r="A3" s="3" t="s">
        <v>66</v>
      </c>
      <c r="B3" s="3" t="s">
        <v>64</v>
      </c>
      <c r="C3" s="3" t="s">
        <v>67</v>
      </c>
      <c r="D3" s="25">
        <f>E3/1.19</f>
        <v>15117.64705882353</v>
      </c>
      <c r="E3" s="25">
        <v>17990</v>
      </c>
      <c r="F3" s="3">
        <v>1</v>
      </c>
      <c r="G3" s="25">
        <f>D3*F3</f>
        <v>15117.64705882353</v>
      </c>
      <c r="H3" s="25">
        <f>E3*F3</f>
        <v>17990</v>
      </c>
      <c r="J3" s="1" t="s">
        <v>56</v>
      </c>
      <c r="K3" s="25">
        <f>SUM(H2:H6)</f>
        <v>62300</v>
      </c>
    </row>
    <row r="4" spans="1:11" x14ac:dyDescent="0.3">
      <c r="A4" s="3" t="s">
        <v>68</v>
      </c>
      <c r="B4" s="3" t="s">
        <v>64</v>
      </c>
      <c r="C4" s="3" t="s">
        <v>69</v>
      </c>
      <c r="D4" s="25">
        <f>E4/1.19</f>
        <v>2512.6050420168067</v>
      </c>
      <c r="E4" s="25">
        <v>2990</v>
      </c>
      <c r="F4" s="3">
        <v>5</v>
      </c>
      <c r="G4" s="25">
        <f>D4*F4</f>
        <v>12563.025210084033</v>
      </c>
      <c r="H4" s="25">
        <f>E4*F4</f>
        <v>14950</v>
      </c>
    </row>
    <row r="5" spans="1:11" x14ac:dyDescent="0.3">
      <c r="A5" s="3" t="s">
        <v>70</v>
      </c>
      <c r="B5" s="3" t="s">
        <v>64</v>
      </c>
      <c r="C5" s="3" t="s">
        <v>71</v>
      </c>
      <c r="D5" s="25">
        <f>E5/1.19</f>
        <v>2848.7394957983192</v>
      </c>
      <c r="E5" s="25">
        <v>3390</v>
      </c>
      <c r="F5" s="3">
        <v>2</v>
      </c>
      <c r="G5" s="25">
        <f>D5*F5</f>
        <v>5697.4789915966385</v>
      </c>
      <c r="H5" s="25">
        <f>E5*F5</f>
        <v>6780</v>
      </c>
    </row>
    <row r="6" spans="1:11" x14ac:dyDescent="0.3">
      <c r="A6" s="3" t="s">
        <v>73</v>
      </c>
      <c r="B6" s="3" t="s">
        <v>64</v>
      </c>
      <c r="C6" s="3" t="s">
        <v>72</v>
      </c>
      <c r="D6" s="25">
        <f>E6/1.19</f>
        <v>2848.7394957983192</v>
      </c>
      <c r="E6" s="25">
        <v>3390</v>
      </c>
      <c r="F6" s="3">
        <v>1</v>
      </c>
      <c r="G6" s="25">
        <f>D6*F6</f>
        <v>2848.7394957983192</v>
      </c>
      <c r="H6" s="25">
        <f>E6*F6</f>
        <v>3390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Electrónica y Sensores</vt:lpstr>
      <vt:lpstr>Eléctrica Industrial</vt:lpstr>
      <vt:lpstr>Carpintería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Santelices Melis</dc:creator>
  <cp:lastModifiedBy>Benjamín Santelices Melis</cp:lastModifiedBy>
  <dcterms:created xsi:type="dcterms:W3CDTF">2018-05-03T15:14:06Z</dcterms:created>
  <dcterms:modified xsi:type="dcterms:W3CDTF">2018-05-08T18:02:42Z</dcterms:modified>
</cp:coreProperties>
</file>