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andy_thesis_code-master\andy_thesis_code-master\Data\"/>
    </mc:Choice>
  </mc:AlternateContent>
  <bookViews>
    <workbookView xWindow="0" yWindow="0" windowWidth="20460" windowHeight="7620" firstSheet="2" activeTab="6"/>
  </bookViews>
  <sheets>
    <sheet name="Summary" sheetId="1" r:id="rId1"/>
    <sheet name="Surge_PID_0_25" sheetId="2" r:id="rId2"/>
    <sheet name="Surge_PID_125_15" sheetId="3" r:id="rId3"/>
    <sheet name="Yaw_PID_0_45" sheetId="4" r:id="rId4"/>
    <sheet name="Surge_PID_FF_0_25" sheetId="5" r:id="rId5"/>
    <sheet name="Surge_PID_FF_125_15" sheetId="6" r:id="rId6"/>
    <sheet name="Thesis Word" sheetId="7" r:id="rId7"/>
  </sheets>
  <calcPr calcId="162913" iterateDelta="1E-4"/>
</workbook>
</file>

<file path=xl/calcChain.xml><?xml version="1.0" encoding="utf-8"?>
<calcChain xmlns="http://schemas.openxmlformats.org/spreadsheetml/2006/main">
  <c r="Q20" i="7" l="1"/>
  <c r="W26" i="7"/>
  <c r="W25" i="7"/>
  <c r="W24" i="7"/>
  <c r="W23" i="7"/>
  <c r="W22" i="7"/>
  <c r="W21" i="7"/>
  <c r="W20" i="7"/>
  <c r="T26" i="7"/>
  <c r="T25" i="7"/>
  <c r="T24" i="7"/>
  <c r="T23" i="7"/>
  <c r="T22" i="7"/>
  <c r="T21" i="7"/>
  <c r="T20" i="7"/>
  <c r="Q21" i="7"/>
  <c r="Q22" i="7"/>
  <c r="Q23" i="7"/>
  <c r="Q24" i="7"/>
  <c r="Q25" i="7"/>
  <c r="Q26" i="7"/>
  <c r="F5" i="7"/>
  <c r="L6" i="7"/>
  <c r="L7" i="7"/>
  <c r="L8" i="7"/>
  <c r="L9" i="7"/>
  <c r="L10" i="7"/>
  <c r="L11" i="7"/>
  <c r="L12" i="7"/>
  <c r="L5" i="7"/>
  <c r="B5" i="7"/>
  <c r="I10" i="7"/>
  <c r="F10" i="7"/>
  <c r="I12" i="7"/>
  <c r="F12" i="7"/>
  <c r="C5" i="7"/>
  <c r="I11" i="7" l="1"/>
  <c r="I9" i="7"/>
  <c r="I8" i="7"/>
  <c r="I7" i="7"/>
  <c r="I6" i="7"/>
  <c r="I5" i="7"/>
  <c r="F6" i="7"/>
  <c r="F7" i="7"/>
  <c r="F8" i="7"/>
  <c r="F9" i="7"/>
  <c r="F11" i="7"/>
  <c r="O5" i="4"/>
  <c r="N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O4" i="4"/>
  <c r="P4" i="4"/>
  <c r="Q4" i="4"/>
  <c r="N4" i="4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5" i="5"/>
  <c r="E4" i="5"/>
  <c r="D4" i="5"/>
  <c r="C4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5" i="3"/>
  <c r="E4" i="3"/>
  <c r="D4" i="3"/>
  <c r="C4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E4" i="2"/>
  <c r="D4" i="2"/>
  <c r="C4" i="2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<sst xmlns="http://schemas.openxmlformats.org/spreadsheetml/2006/main" count="86" uniqueCount="29">
  <si>
    <t>With Linear Inversion</t>
  </si>
  <si>
    <t>System</t>
  </si>
  <si>
    <t>Step Input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</si>
  <si>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</si>
  <si>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</si>
  <si>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</si>
  <si>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</si>
  <si>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</si>
  <si>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</si>
  <si>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</si>
  <si>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Surge PID</t>
  </si>
  <si>
    <t>0 - 0.25 [m/s]</t>
  </si>
  <si>
    <t>1.25 - 1.5 [m/s]</t>
  </si>
  <si>
    <t>Yaw PID</t>
  </si>
  <si>
    <t>0-45 [deg]</t>
  </si>
  <si>
    <t>Surge PID w/ Feed Forward</t>
  </si>
  <si>
    <t>Surge PID - Step Input - 0.0-0.25 [m/s]</t>
  </si>
  <si>
    <t>Test #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</si>
  <si>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</si>
  <si>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</si>
  <si>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</si>
  <si>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</si>
  <si>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Percent Change</t>
  </si>
  <si>
    <t>L</t>
  </si>
  <si>
    <t>NL</t>
  </si>
  <si>
    <t>Rise Time [s]</t>
  </si>
  <si>
    <t>Settling Time [s]</t>
  </si>
  <si>
    <t>%</t>
  </si>
  <si>
    <t>Steady State Error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</si>
</sst>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BDBDB"/>
        <bgColor rgb="FFC5E0B4"/>
      </patternFill>
    </fill>
    <fill>
      <patternFill patternType="solid">
        <fgColor rgb="FFC5E0B4"/>
        <bgColor rgb="FFDBDBDB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1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6" xfId="0" applyFon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zoomScaleNormal="100" workbookViewId="0">
      <selection activeCell="E14" sqref="E14"/>
    </sheetView>
  </sheetViews>
  <sheetFormatPr defaultRowHeight="15" x14ac:dyDescent="0.25"/>
  <cols>
    <col min="1" max="1" width="3.140625"/>
    <col min="2" max="3" width="25.28515625"/>
    <col min="4" max="9" width="19.42578125"/>
    <col min="10" max="10" width="19.5703125"/>
    <col min="11" max="1025" width="8.5703125"/>
  </cols>
  <sheetData>
    <row r="2" spans="2:10" x14ac:dyDescent="0.25">
      <c r="B2" s="27" t="s">
        <v>0</v>
      </c>
      <c r="C2" s="27"/>
      <c r="D2" s="27"/>
      <c r="E2" s="27"/>
      <c r="F2" s="27"/>
      <c r="G2" s="27"/>
      <c r="H2" s="27"/>
      <c r="I2" s="27"/>
      <c r="J2" s="27"/>
    </row>
    <row r="3" spans="2:10" x14ac:dyDescent="0.25"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5" t="s">
        <v>9</v>
      </c>
    </row>
    <row r="4" spans="2:10" x14ac:dyDescent="0.25">
      <c r="B4" s="6" t="s">
        <v>10</v>
      </c>
      <c r="C4" s="7" t="s">
        <v>11</v>
      </c>
      <c r="D4" s="8">
        <f>Surge_PID_0_25!C21</f>
        <v>100</v>
      </c>
      <c r="E4" s="8">
        <f>Surge_PID_0_25!D21</f>
        <v>100</v>
      </c>
      <c r="F4" s="8">
        <f>Surge_PID_0_25!E21</f>
        <v>0.01</v>
      </c>
      <c r="G4" s="9">
        <f>Surge_PID_0_25!F21</f>
        <v>0.27970126596467798</v>
      </c>
      <c r="H4" s="9">
        <f>Surge_PID_0_25!G21</f>
        <v>1.6256085277342101</v>
      </c>
      <c r="I4" s="9">
        <f>Surge_PID_0_25!H21</f>
        <v>1.2869496304391801</v>
      </c>
      <c r="J4" s="10">
        <f>Surge_PID_0_25!I21</f>
        <v>-2.0090631014379999E-7</v>
      </c>
    </row>
    <row r="5" spans="2:10" x14ac:dyDescent="0.25">
      <c r="B5" s="6" t="s">
        <v>10</v>
      </c>
      <c r="C5" s="7" t="s">
        <v>12</v>
      </c>
      <c r="D5" s="8">
        <f>Surge_PID_125_15!C25</f>
        <v>100</v>
      </c>
      <c r="E5" s="8">
        <f>Surge_PID_125_15!D25</f>
        <v>80</v>
      </c>
      <c r="F5" s="8">
        <f>Surge_PID_125_15!E25</f>
        <v>0.01</v>
      </c>
      <c r="G5" s="9">
        <f>Surge_PID_125_15!F25</f>
        <v>0.65444817121167198</v>
      </c>
      <c r="H5" s="9">
        <f>Surge_PID_125_15!G25</f>
        <v>1.97448260562947</v>
      </c>
      <c r="I5" s="9">
        <f>Surge_PID_125_15!H25</f>
        <v>0.28470255188333099</v>
      </c>
      <c r="J5" s="10">
        <f>Surge_PID_125_15!I25</f>
        <v>1.4300169681802401E-4</v>
      </c>
    </row>
    <row r="6" spans="2:10" x14ac:dyDescent="0.25">
      <c r="B6" s="6" t="s">
        <v>13</v>
      </c>
      <c r="C6" s="7" t="s">
        <v>14</v>
      </c>
      <c r="D6" s="8">
        <f>Yaw_PID_0_45!C29</f>
        <v>1000</v>
      </c>
      <c r="E6" s="8">
        <f>Yaw_PID_0_45!D29</f>
        <v>0.01</v>
      </c>
      <c r="F6" s="8">
        <f>Yaw_PID_0_45!E29</f>
        <v>50</v>
      </c>
      <c r="G6" s="9">
        <f>Yaw_PID_0_45!F29</f>
        <v>2.1582749507880301</v>
      </c>
      <c r="H6" s="9">
        <f>Yaw_PID_0_45!G29</f>
        <v>3.7542772707700101</v>
      </c>
      <c r="I6" s="9">
        <f>Yaw_PID_0_45!H29</f>
        <v>1.1776513465671801</v>
      </c>
      <c r="J6" s="10">
        <f>Yaw_PID_0_45!I29</f>
        <v>4.2338286729659601E-3</v>
      </c>
    </row>
    <row r="7" spans="2:10" x14ac:dyDescent="0.25">
      <c r="B7" s="6" t="s">
        <v>15</v>
      </c>
      <c r="C7" s="7" t="s">
        <v>11</v>
      </c>
      <c r="D7" s="8">
        <f>Surge_PID_FF_0_25!C26</f>
        <v>100</v>
      </c>
      <c r="E7" s="8">
        <f>Surge_PID_FF_0_25!D26</f>
        <v>50</v>
      </c>
      <c r="F7" s="8">
        <f>Surge_PID_FF_0_25!E26</f>
        <v>0.01</v>
      </c>
      <c r="G7" s="9">
        <f>Surge_PID_FF_0_25!F26</f>
        <v>0.32331829425888597</v>
      </c>
      <c r="H7" s="9">
        <f>Surge_PID_FF_0_25!G26</f>
        <v>2.03827762430259</v>
      </c>
      <c r="I7" s="9">
        <f>Surge_PID_FF_0_25!H26</f>
        <v>0</v>
      </c>
      <c r="J7" s="10">
        <f>Surge_PID_FF_0_25!I26</f>
        <v>2.9519890427620599E-4</v>
      </c>
    </row>
    <row r="8" spans="2:10" x14ac:dyDescent="0.25">
      <c r="B8" s="11" t="s">
        <v>15</v>
      </c>
      <c r="C8" s="12" t="s">
        <v>12</v>
      </c>
      <c r="D8" s="13">
        <f>Surge_PID_FF_125_15!C31</f>
        <v>100</v>
      </c>
      <c r="E8" s="13">
        <f>Surge_PID_FF_125_15!D31</f>
        <v>850</v>
      </c>
      <c r="F8" s="13">
        <f>Surge_PID_FF_125_15!E31</f>
        <v>0.01</v>
      </c>
      <c r="G8" s="14">
        <f>Surge_PID_FF_125_15!F31</f>
        <v>0.65487958200721896</v>
      </c>
      <c r="H8" s="14">
        <f>Surge_PID_FF_125_15!G31</f>
        <v>3.89171323852913</v>
      </c>
      <c r="I8" s="14">
        <f>Surge_PID_FF_125_15!H31</f>
        <v>4.1214658971269902</v>
      </c>
      <c r="J8" s="15">
        <f>Surge_PID_FF_125_15!I31</f>
        <v>1.0369349068284401E-7</v>
      </c>
    </row>
  </sheetData>
  <mergeCells count="1">
    <mergeCell ref="B2: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zoomScale="85" zoomScaleNormal="85" workbookViewId="0">
      <selection activeCell="F25" sqref="F25:I25"/>
    </sheetView>
  </sheetViews>
  <sheetFormatPr defaultRowHeight="15" x14ac:dyDescent="0.25"/>
  <cols>
    <col min="1" max="1" width="8.5703125"/>
    <col min="2" max="2" width="13"/>
    <col min="3" max="9" width="19"/>
    <col min="10" max="1025" width="8.5703125"/>
  </cols>
  <sheetData>
    <row r="2" spans="2:9" x14ac:dyDescent="0.25">
      <c r="B2" s="27" t="s">
        <v>16</v>
      </c>
      <c r="C2" s="27"/>
      <c r="D2" s="27"/>
      <c r="E2" s="27"/>
      <c r="F2" s="27"/>
      <c r="G2" s="27"/>
      <c r="H2" s="27"/>
      <c r="I2" s="27"/>
    </row>
    <row r="3" spans="2:9" x14ac:dyDescent="0.25">
      <c r="B3" s="1" t="s">
        <v>17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6">
        <v>1</v>
      </c>
      <c r="C4" s="8">
        <f>1</f>
        <v>1</v>
      </c>
      <c r="D4" s="8">
        <f>0</f>
        <v>0</v>
      </c>
      <c r="E4" s="8">
        <f>0</f>
        <v>0</v>
      </c>
      <c r="F4" s="16">
        <v>33.176929202652502</v>
      </c>
      <c r="G4" s="16">
        <v>56.726367482998299</v>
      </c>
      <c r="H4" s="16">
        <v>0</v>
      </c>
      <c r="I4" s="17">
        <v>0.192587853849019</v>
      </c>
    </row>
    <row r="5" spans="2:9" x14ac:dyDescent="0.25">
      <c r="B5" s="6">
        <f t="shared" ref="B5:B30" si="0">B4+1</f>
        <v>2</v>
      </c>
      <c r="C5" s="8">
        <v>10</v>
      </c>
      <c r="D5" s="8">
        <v>0</v>
      </c>
      <c r="E5" s="8">
        <v>0</v>
      </c>
      <c r="F5" s="16">
        <v>9.0747463171421696</v>
      </c>
      <c r="G5" s="16">
        <v>16.666327084093101</v>
      </c>
      <c r="H5" s="16">
        <v>0</v>
      </c>
      <c r="I5" s="17">
        <v>0.11165612727350201</v>
      </c>
    </row>
    <row r="6" spans="2:9" x14ac:dyDescent="0.25">
      <c r="B6" s="6">
        <f t="shared" si="0"/>
        <v>3</v>
      </c>
      <c r="C6" s="8">
        <v>100</v>
      </c>
      <c r="D6" s="8">
        <v>0</v>
      </c>
      <c r="E6" s="8">
        <v>0</v>
      </c>
      <c r="F6" s="16">
        <v>0.28312185327323303</v>
      </c>
      <c r="G6" s="16">
        <v>1.8711750471519999</v>
      </c>
      <c r="H6" s="16">
        <v>0.103429416102596</v>
      </c>
      <c r="I6" s="17">
        <v>2.4080654091245299E-2</v>
      </c>
    </row>
    <row r="7" spans="2:9" x14ac:dyDescent="0.25">
      <c r="B7" s="6">
        <f t="shared" si="0"/>
        <v>4</v>
      </c>
      <c r="C7" s="8">
        <v>1</v>
      </c>
      <c r="D7" s="8">
        <v>1</v>
      </c>
      <c r="E7" s="8">
        <v>0</v>
      </c>
      <c r="F7" s="16">
        <v>14.8920843333986</v>
      </c>
      <c r="G7" s="16">
        <v>23.962884948403701</v>
      </c>
      <c r="H7" s="16">
        <v>0.90121737568649196</v>
      </c>
      <c r="I7" s="17">
        <v>-2.8785102695883001E-7</v>
      </c>
    </row>
    <row r="8" spans="2:9" x14ac:dyDescent="0.25">
      <c r="B8" s="6">
        <f t="shared" si="0"/>
        <v>5</v>
      </c>
      <c r="C8" s="8">
        <v>1</v>
      </c>
      <c r="D8" s="8">
        <v>0.01</v>
      </c>
      <c r="E8" s="8">
        <v>0</v>
      </c>
      <c r="F8" s="16">
        <v>58.465054900757004</v>
      </c>
      <c r="G8" s="16">
        <v>91.620427757906199</v>
      </c>
      <c r="H8" s="16">
        <v>0</v>
      </c>
      <c r="I8" s="17">
        <v>0.17300151168004699</v>
      </c>
    </row>
    <row r="9" spans="2:9" x14ac:dyDescent="0.25">
      <c r="B9" s="6">
        <f t="shared" si="0"/>
        <v>6</v>
      </c>
      <c r="C9" s="8">
        <v>1</v>
      </c>
      <c r="D9" s="8">
        <v>0.1</v>
      </c>
      <c r="E9" s="8">
        <v>0</v>
      </c>
      <c r="F9" s="16">
        <v>66.675418015939101</v>
      </c>
      <c r="G9" s="16">
        <v>93.922698927846199</v>
      </c>
      <c r="H9" s="16">
        <v>0</v>
      </c>
      <c r="I9" s="17">
        <v>9.2845109300889697E-2</v>
      </c>
    </row>
    <row r="10" spans="2:9" x14ac:dyDescent="0.25">
      <c r="B10" s="6">
        <f t="shared" si="0"/>
        <v>7</v>
      </c>
      <c r="C10" s="8">
        <v>1</v>
      </c>
      <c r="D10" s="8">
        <v>10</v>
      </c>
      <c r="E10" s="8">
        <v>0</v>
      </c>
      <c r="F10" s="16">
        <v>1.6985657258910201</v>
      </c>
      <c r="G10" s="16">
        <v>21.5229589092088</v>
      </c>
      <c r="H10" s="16">
        <v>44.088325335223097</v>
      </c>
      <c r="I10" s="17">
        <v>1.53856340445735E-8</v>
      </c>
    </row>
    <row r="11" spans="2:9" x14ac:dyDescent="0.25">
      <c r="B11" s="6">
        <f t="shared" si="0"/>
        <v>8</v>
      </c>
      <c r="C11" s="8">
        <v>1</v>
      </c>
      <c r="D11" s="8">
        <v>100</v>
      </c>
      <c r="E11" s="8">
        <v>0</v>
      </c>
      <c r="F11" s="16">
        <v>0.34634086691993099</v>
      </c>
      <c r="G11" s="16">
        <v>23.933625095330498</v>
      </c>
      <c r="H11" s="16">
        <v>81.154781514771202</v>
      </c>
      <c r="I11" s="17">
        <v>-6.1877095574047801E-4</v>
      </c>
    </row>
    <row r="12" spans="2:9" x14ac:dyDescent="0.25">
      <c r="B12" s="6">
        <f t="shared" si="0"/>
        <v>9</v>
      </c>
      <c r="C12" s="8">
        <v>1</v>
      </c>
      <c r="D12" s="8">
        <v>0</v>
      </c>
      <c r="E12" s="8">
        <v>1</v>
      </c>
      <c r="F12" s="16">
        <v>33.522333848288397</v>
      </c>
      <c r="G12" s="16">
        <v>57.307682266947801</v>
      </c>
      <c r="H12" s="16">
        <v>0</v>
      </c>
      <c r="I12" s="17">
        <v>0.192591180329164</v>
      </c>
    </row>
    <row r="13" spans="2:9" x14ac:dyDescent="0.25">
      <c r="B13" s="6">
        <f t="shared" si="0"/>
        <v>10</v>
      </c>
      <c r="C13" s="8">
        <v>1</v>
      </c>
      <c r="D13" s="8">
        <v>0</v>
      </c>
      <c r="E13" s="8">
        <v>0.01</v>
      </c>
      <c r="F13" s="16">
        <v>33.162624033135103</v>
      </c>
      <c r="G13" s="16">
        <v>56.743051134463897</v>
      </c>
      <c r="H13" s="16">
        <v>0</v>
      </c>
      <c r="I13" s="17">
        <v>0.192587886108958</v>
      </c>
    </row>
    <row r="14" spans="2:9" x14ac:dyDescent="0.25">
      <c r="B14" s="6">
        <f t="shared" si="0"/>
        <v>11</v>
      </c>
      <c r="C14" s="8">
        <v>1</v>
      </c>
      <c r="D14" s="8">
        <v>0</v>
      </c>
      <c r="E14" s="8">
        <v>0.1</v>
      </c>
      <c r="F14" s="16">
        <v>33.195798980414502</v>
      </c>
      <c r="G14" s="16">
        <v>56.795562362582103</v>
      </c>
      <c r="H14" s="16">
        <v>0</v>
      </c>
      <c r="I14" s="17">
        <v>0.192588177357502</v>
      </c>
    </row>
    <row r="15" spans="2:9" x14ac:dyDescent="0.25">
      <c r="B15" s="6">
        <f t="shared" si="0"/>
        <v>12</v>
      </c>
      <c r="C15" s="8">
        <v>1</v>
      </c>
      <c r="D15" s="8">
        <v>0</v>
      </c>
      <c r="E15" s="8">
        <v>10</v>
      </c>
      <c r="F15" s="16">
        <v>36.5879095028546</v>
      </c>
      <c r="G15" s="16">
        <v>62.1705389398956</v>
      </c>
      <c r="H15" s="16">
        <v>0</v>
      </c>
      <c r="I15" s="17">
        <v>0.192631416167793</v>
      </c>
    </row>
    <row r="16" spans="2:9" x14ac:dyDescent="0.25">
      <c r="B16" s="6">
        <f t="shared" si="0"/>
        <v>13</v>
      </c>
      <c r="C16" s="8">
        <v>1</v>
      </c>
      <c r="D16" s="8">
        <v>0</v>
      </c>
      <c r="E16" s="8">
        <v>100</v>
      </c>
      <c r="F16" s="16">
        <v>2.9374331604998498</v>
      </c>
      <c r="G16" s="16">
        <v>6.0232187767994203</v>
      </c>
      <c r="H16" s="16">
        <v>8.9570301367025696E-4</v>
      </c>
      <c r="I16" s="17">
        <v>-0.64850092520951197</v>
      </c>
    </row>
    <row r="17" spans="2:9" x14ac:dyDescent="0.25">
      <c r="B17" s="6">
        <f t="shared" si="0"/>
        <v>14</v>
      </c>
      <c r="C17" s="8">
        <v>100</v>
      </c>
      <c r="D17" s="8">
        <v>1</v>
      </c>
      <c r="E17" s="8">
        <v>0.01</v>
      </c>
      <c r="F17" s="16">
        <v>0.546241734723377</v>
      </c>
      <c r="G17" s="16">
        <v>55.784659975122501</v>
      </c>
      <c r="H17" s="16">
        <v>2.19152203397854E-2</v>
      </c>
      <c r="I17" s="17">
        <v>9.6595324365984503E-3</v>
      </c>
    </row>
    <row r="18" spans="2:9" x14ac:dyDescent="0.25">
      <c r="B18" s="6">
        <f t="shared" si="0"/>
        <v>15</v>
      </c>
      <c r="C18" s="8">
        <v>100</v>
      </c>
      <c r="D18" s="8">
        <v>0.01</v>
      </c>
      <c r="E18" s="8">
        <v>0.01</v>
      </c>
      <c r="F18" s="16">
        <v>0.28588037423120699</v>
      </c>
      <c r="G18" s="16">
        <v>1.8578860407936899</v>
      </c>
      <c r="H18" s="16">
        <v>0</v>
      </c>
      <c r="I18" s="17">
        <v>2.3894681353927499E-2</v>
      </c>
    </row>
    <row r="19" spans="2:9" x14ac:dyDescent="0.25">
      <c r="B19" s="6">
        <f t="shared" si="0"/>
        <v>16</v>
      </c>
      <c r="C19" s="8">
        <v>100</v>
      </c>
      <c r="D19" s="8">
        <v>0.1</v>
      </c>
      <c r="E19" s="8">
        <v>0.01</v>
      </c>
      <c r="F19" s="16">
        <v>0.30592727873976799</v>
      </c>
      <c r="G19" s="16">
        <v>2.0701655254431501</v>
      </c>
      <c r="H19" s="16">
        <v>5.5111029022092403E-2</v>
      </c>
      <c r="I19" s="17">
        <v>2.19943836953044E-2</v>
      </c>
    </row>
    <row r="20" spans="2:9" x14ac:dyDescent="0.25">
      <c r="B20" s="6">
        <f t="shared" si="0"/>
        <v>17</v>
      </c>
      <c r="C20" s="8">
        <v>100</v>
      </c>
      <c r="D20" s="8">
        <v>10</v>
      </c>
      <c r="E20" s="8">
        <v>0.01</v>
      </c>
      <c r="F20" s="16">
        <v>0.846333791798762</v>
      </c>
      <c r="G20" s="16">
        <v>16.9174181294322</v>
      </c>
      <c r="H20" s="16">
        <v>0</v>
      </c>
      <c r="I20" s="17">
        <v>3.0889787020510498E-5</v>
      </c>
    </row>
    <row r="21" spans="2:9" x14ac:dyDescent="0.25">
      <c r="B21" s="6">
        <f t="shared" si="0"/>
        <v>18</v>
      </c>
      <c r="C21" s="8">
        <v>100</v>
      </c>
      <c r="D21" s="8">
        <v>100</v>
      </c>
      <c r="E21" s="8">
        <v>0.01</v>
      </c>
      <c r="F21" s="16">
        <v>0.27970126596467798</v>
      </c>
      <c r="G21" s="16">
        <v>1.6256085277342101</v>
      </c>
      <c r="H21" s="16">
        <v>1.2869496304391801</v>
      </c>
      <c r="I21" s="17">
        <v>-2.0090631014379999E-7</v>
      </c>
    </row>
    <row r="22" spans="2:9" x14ac:dyDescent="0.25">
      <c r="B22" s="6">
        <f t="shared" si="0"/>
        <v>19</v>
      </c>
      <c r="C22" s="8">
        <v>100</v>
      </c>
      <c r="D22" s="8">
        <v>20</v>
      </c>
      <c r="E22" s="8">
        <v>0.01</v>
      </c>
      <c r="F22" s="16">
        <v>6.99219741030611</v>
      </c>
      <c r="G22" s="16">
        <v>13.742856553378701</v>
      </c>
      <c r="H22" s="16">
        <v>0</v>
      </c>
      <c r="I22" s="17">
        <v>3.37710220788101E-3</v>
      </c>
    </row>
    <row r="23" spans="2:9" x14ac:dyDescent="0.25">
      <c r="B23" s="6">
        <f t="shared" si="0"/>
        <v>20</v>
      </c>
      <c r="C23" s="8">
        <v>100</v>
      </c>
      <c r="D23" s="8">
        <v>40</v>
      </c>
      <c r="E23" s="8">
        <v>0.01</v>
      </c>
      <c r="F23" s="16">
        <v>2.7884915923890401</v>
      </c>
      <c r="G23" s="16">
        <v>7.5435677910868604</v>
      </c>
      <c r="H23" s="16">
        <v>0</v>
      </c>
      <c r="I23" s="17">
        <v>2.6906055825714998E-4</v>
      </c>
    </row>
    <row r="24" spans="2:9" x14ac:dyDescent="0.25">
      <c r="B24" s="6">
        <f t="shared" si="0"/>
        <v>21</v>
      </c>
      <c r="C24" s="8">
        <v>100</v>
      </c>
      <c r="D24" s="8">
        <v>60</v>
      </c>
      <c r="E24" s="8">
        <v>0.01</v>
      </c>
      <c r="F24" s="16">
        <v>0.71790074515254398</v>
      </c>
      <c r="G24" s="16">
        <v>3.6364692781163401</v>
      </c>
      <c r="H24" s="16">
        <v>9.5054435987251801E-2</v>
      </c>
      <c r="I24" s="17">
        <v>-4.71012492275991E-4</v>
      </c>
    </row>
    <row r="25" spans="2:9" x14ac:dyDescent="0.25">
      <c r="B25" s="6">
        <f t="shared" si="0"/>
        <v>22</v>
      </c>
      <c r="C25" s="8">
        <v>100</v>
      </c>
      <c r="D25" s="8">
        <v>80</v>
      </c>
      <c r="E25" s="8">
        <v>0.01</v>
      </c>
      <c r="F25" s="16">
        <v>0.65444817121167198</v>
      </c>
      <c r="G25" s="16">
        <v>1.97448260562947</v>
      </c>
      <c r="H25" s="16">
        <v>0.28470255188333099</v>
      </c>
      <c r="I25" s="17">
        <v>1.4300169681802401E-4</v>
      </c>
    </row>
    <row r="26" spans="2:9" x14ac:dyDescent="0.25">
      <c r="B26" s="6">
        <f t="shared" si="0"/>
        <v>23</v>
      </c>
      <c r="C26" s="8">
        <v>100</v>
      </c>
      <c r="D26" s="8">
        <v>50</v>
      </c>
      <c r="E26" s="8">
        <v>0.01</v>
      </c>
      <c r="F26" s="16">
        <v>1.7582727363637101</v>
      </c>
      <c r="G26" s="16">
        <v>5.7732398382369503</v>
      </c>
      <c r="H26" s="16">
        <v>0</v>
      </c>
      <c r="I26" s="17">
        <v>1.02389930915603E-4</v>
      </c>
    </row>
    <row r="27" spans="2:9" x14ac:dyDescent="0.25">
      <c r="B27" s="6">
        <f t="shared" si="0"/>
        <v>24</v>
      </c>
      <c r="C27" s="8"/>
      <c r="D27" s="8"/>
      <c r="E27" s="8"/>
      <c r="F27" s="18"/>
      <c r="G27" s="18"/>
      <c r="H27" s="18"/>
      <c r="I27" s="19"/>
    </row>
    <row r="28" spans="2:9" x14ac:dyDescent="0.25">
      <c r="B28" s="6">
        <f t="shared" si="0"/>
        <v>25</v>
      </c>
      <c r="C28" s="8"/>
      <c r="D28" s="8"/>
      <c r="E28" s="8"/>
      <c r="F28" s="18"/>
      <c r="G28" s="18"/>
      <c r="H28" s="18"/>
      <c r="I28" s="20"/>
    </row>
    <row r="29" spans="2:9" x14ac:dyDescent="0.25">
      <c r="B29" s="6">
        <f t="shared" si="0"/>
        <v>26</v>
      </c>
      <c r="C29" s="8"/>
      <c r="D29" s="8"/>
      <c r="E29" s="8"/>
      <c r="F29" s="18"/>
      <c r="G29" s="18"/>
      <c r="H29" s="18"/>
      <c r="I29" s="19"/>
    </row>
    <row r="30" spans="2:9" x14ac:dyDescent="0.25">
      <c r="B30" s="6">
        <f t="shared" si="0"/>
        <v>27</v>
      </c>
      <c r="C30" s="8"/>
      <c r="D30" s="8"/>
      <c r="E30" s="8"/>
      <c r="F30" s="18"/>
      <c r="G30" s="18"/>
      <c r="H30" s="18"/>
      <c r="I30" s="20"/>
    </row>
  </sheetData>
  <mergeCells count="1"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10" zoomScale="85" zoomScaleNormal="85" workbookViewId="0">
      <selection activeCell="C25" sqref="C25"/>
    </sheetView>
  </sheetViews>
  <sheetFormatPr defaultRowHeight="15" x14ac:dyDescent="0.25"/>
  <cols>
    <col min="1" max="1" width="8.5703125"/>
    <col min="2" max="2" width="13"/>
    <col min="3" max="9" width="19"/>
    <col min="10" max="1025" width="8.5703125"/>
  </cols>
  <sheetData>
    <row r="2" spans="2:9" x14ac:dyDescent="0.25">
      <c r="B2" s="27" t="s">
        <v>18</v>
      </c>
      <c r="C2" s="27"/>
      <c r="D2" s="27"/>
      <c r="E2" s="27"/>
      <c r="F2" s="27"/>
      <c r="G2" s="27"/>
      <c r="H2" s="27"/>
      <c r="I2" s="27"/>
    </row>
    <row r="3" spans="2:9" x14ac:dyDescent="0.25">
      <c r="B3" s="1" t="s">
        <v>17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6">
        <v>1</v>
      </c>
      <c r="C4" s="8">
        <f>1</f>
        <v>1</v>
      </c>
      <c r="D4" s="8">
        <f>0</f>
        <v>0</v>
      </c>
      <c r="E4" s="8">
        <f>0</f>
        <v>0</v>
      </c>
      <c r="F4" s="16">
        <v>5.7538424032926301</v>
      </c>
      <c r="G4" s="16">
        <v>12.8743688511342</v>
      </c>
      <c r="H4" s="16">
        <v>722.33255434485898</v>
      </c>
      <c r="I4" s="17">
        <v>1.34799337039553</v>
      </c>
    </row>
    <row r="5" spans="2:9" x14ac:dyDescent="0.25">
      <c r="B5" s="6">
        <f t="shared" ref="B5:B31" si="0">B4+1</f>
        <v>2</v>
      </c>
      <c r="C5" s="8">
        <v>10</v>
      </c>
      <c r="D5" s="8">
        <v>0</v>
      </c>
      <c r="E5" s="8">
        <v>0</v>
      </c>
      <c r="F5" s="16">
        <v>0.63715993784042801</v>
      </c>
      <c r="G5" s="16">
        <v>1.7584117346127801</v>
      </c>
      <c r="H5" s="16">
        <v>56.613629111073998</v>
      </c>
      <c r="I5" s="17">
        <v>0.70185745832281898</v>
      </c>
    </row>
    <row r="6" spans="2:9" x14ac:dyDescent="0.25">
      <c r="B6" s="6">
        <f t="shared" si="0"/>
        <v>3</v>
      </c>
      <c r="C6" s="8">
        <v>100</v>
      </c>
      <c r="D6" s="8">
        <v>0</v>
      </c>
      <c r="E6" s="8">
        <v>0</v>
      </c>
      <c r="F6" s="16">
        <v>0.24501320545263</v>
      </c>
      <c r="G6" s="16">
        <v>1.5129943816420599</v>
      </c>
      <c r="H6" s="16">
        <v>6.5940539412978602E-2</v>
      </c>
      <c r="I6" s="17">
        <v>0.130993757970881</v>
      </c>
    </row>
    <row r="7" spans="2:9" x14ac:dyDescent="0.25">
      <c r="B7" s="6">
        <f t="shared" si="0"/>
        <v>4</v>
      </c>
      <c r="C7" s="8">
        <v>1</v>
      </c>
      <c r="D7" s="8">
        <v>1</v>
      </c>
      <c r="E7" s="8">
        <v>0</v>
      </c>
      <c r="F7" s="16">
        <v>21.730554178852302</v>
      </c>
      <c r="G7" s="16">
        <v>43.233621816110997</v>
      </c>
      <c r="H7" s="16">
        <v>1.8703722671475902E-2</v>
      </c>
      <c r="I7" s="17">
        <v>-5.7267106028779902E-4</v>
      </c>
    </row>
    <row r="8" spans="2:9" x14ac:dyDescent="0.25">
      <c r="B8" s="6">
        <f t="shared" si="0"/>
        <v>5</v>
      </c>
      <c r="C8" s="8">
        <v>1</v>
      </c>
      <c r="D8" s="8">
        <v>0.01</v>
      </c>
      <c r="E8" s="8">
        <v>0</v>
      </c>
      <c r="F8" s="16">
        <v>3.7661178779073601</v>
      </c>
      <c r="G8" s="16">
        <v>83.027442922516798</v>
      </c>
      <c r="H8" s="16">
        <v>430.02425325413202</v>
      </c>
      <c r="I8" s="17">
        <v>1.2641617355572901</v>
      </c>
    </row>
    <row r="9" spans="2:9" x14ac:dyDescent="0.25">
      <c r="B9" s="6">
        <f t="shared" si="0"/>
        <v>6</v>
      </c>
      <c r="C9" s="8">
        <v>1</v>
      </c>
      <c r="D9" s="8">
        <v>0.1</v>
      </c>
      <c r="E9" s="8">
        <v>0</v>
      </c>
      <c r="F9" s="16">
        <v>0.26291081924929599</v>
      </c>
      <c r="G9" s="16">
        <v>96.272396629159203</v>
      </c>
      <c r="H9" s="16">
        <v>24.880362431963299</v>
      </c>
      <c r="I9" s="17">
        <v>0.49904198253667098</v>
      </c>
    </row>
    <row r="10" spans="2:9" x14ac:dyDescent="0.25">
      <c r="B10" s="6">
        <f t="shared" si="0"/>
        <v>7</v>
      </c>
      <c r="C10" s="8">
        <v>1</v>
      </c>
      <c r="D10" s="8">
        <v>10</v>
      </c>
      <c r="E10" s="8">
        <v>0</v>
      </c>
      <c r="F10" s="16">
        <v>0.88740861462869003</v>
      </c>
      <c r="G10" s="16">
        <v>7.51588981517334</v>
      </c>
      <c r="H10" s="16">
        <v>2.0572658793935701</v>
      </c>
      <c r="I10" s="17">
        <v>4.4408920985006301E-16</v>
      </c>
    </row>
    <row r="11" spans="2:9" x14ac:dyDescent="0.25">
      <c r="B11" s="6">
        <f t="shared" si="0"/>
        <v>8</v>
      </c>
      <c r="C11" s="8">
        <v>1</v>
      </c>
      <c r="D11" s="8">
        <v>100</v>
      </c>
      <c r="E11" s="8">
        <v>0</v>
      </c>
      <c r="F11" s="16">
        <v>0.69147659253822502</v>
      </c>
      <c r="G11" s="16">
        <v>6.6179134275830602</v>
      </c>
      <c r="H11" s="16">
        <v>4.0963962906970197</v>
      </c>
      <c r="I11" s="17">
        <v>3.04734750786961E-4</v>
      </c>
    </row>
    <row r="12" spans="2:9" x14ac:dyDescent="0.25">
      <c r="B12" s="6">
        <f t="shared" si="0"/>
        <v>9</v>
      </c>
      <c r="C12" s="8">
        <v>1</v>
      </c>
      <c r="D12" s="8">
        <v>0</v>
      </c>
      <c r="E12" s="8">
        <v>1</v>
      </c>
      <c r="F12" s="16">
        <v>5.7725574957802301</v>
      </c>
      <c r="G12" s="16">
        <v>13.108882185639001</v>
      </c>
      <c r="H12" s="16">
        <v>722.33255307107595</v>
      </c>
      <c r="I12" s="17">
        <v>1.3479933701600699</v>
      </c>
    </row>
    <row r="13" spans="2:9" x14ac:dyDescent="0.25">
      <c r="B13" s="6">
        <f t="shared" si="0"/>
        <v>10</v>
      </c>
      <c r="C13" s="8">
        <v>1</v>
      </c>
      <c r="D13" s="8">
        <v>0</v>
      </c>
      <c r="E13" s="8">
        <v>0.01</v>
      </c>
      <c r="F13" s="16">
        <v>5.7228967259411299</v>
      </c>
      <c r="G13" s="16">
        <v>12.9405091865082</v>
      </c>
      <c r="H13" s="16">
        <v>722.33255433658201</v>
      </c>
      <c r="I13" s="17">
        <v>1.3479933703939999</v>
      </c>
    </row>
    <row r="14" spans="2:9" x14ac:dyDescent="0.25">
      <c r="B14" s="6">
        <f t="shared" si="0"/>
        <v>11</v>
      </c>
      <c r="C14" s="8">
        <v>1</v>
      </c>
      <c r="D14" s="8">
        <v>0</v>
      </c>
      <c r="E14" s="8">
        <v>0.1</v>
      </c>
      <c r="F14" s="16">
        <v>5.7273622514227798</v>
      </c>
      <c r="G14" s="16">
        <v>12.956242723686699</v>
      </c>
      <c r="H14" s="16">
        <v>722.33255423164201</v>
      </c>
      <c r="I14" s="17">
        <v>1.3479933703746001</v>
      </c>
    </row>
    <row r="15" spans="2:9" x14ac:dyDescent="0.25">
      <c r="B15" s="6">
        <f t="shared" si="0"/>
        <v>12</v>
      </c>
      <c r="C15" s="8">
        <v>1</v>
      </c>
      <c r="D15" s="8">
        <v>0</v>
      </c>
      <c r="E15" s="8">
        <v>10</v>
      </c>
      <c r="F15" s="16">
        <v>1.6998034857308999</v>
      </c>
      <c r="G15" s="16">
        <v>3.1268043808268802</v>
      </c>
      <c r="H15" s="16">
        <v>14.298334768054399</v>
      </c>
      <c r="I15" s="17">
        <v>0.40637076862351101</v>
      </c>
    </row>
    <row r="16" spans="2:9" x14ac:dyDescent="0.25">
      <c r="B16" s="6">
        <f t="shared" si="0"/>
        <v>13</v>
      </c>
      <c r="C16" s="8">
        <v>1</v>
      </c>
      <c r="D16" s="8">
        <v>0</v>
      </c>
      <c r="E16" s="8">
        <v>100</v>
      </c>
      <c r="F16" s="16">
        <v>2.8321842684051699</v>
      </c>
      <c r="G16" s="16">
        <v>4.5951944235867499</v>
      </c>
      <c r="H16" s="16">
        <v>38.681640622043503</v>
      </c>
      <c r="I16" s="17">
        <v>0.59865502427484796</v>
      </c>
    </row>
    <row r="17" spans="2:9" x14ac:dyDescent="0.25">
      <c r="B17" s="6">
        <f t="shared" si="0"/>
        <v>14</v>
      </c>
      <c r="C17" s="8">
        <v>100</v>
      </c>
      <c r="D17" s="8">
        <v>1</v>
      </c>
      <c r="E17" s="8">
        <v>0.01</v>
      </c>
      <c r="F17" s="16">
        <v>63.458051178644602</v>
      </c>
      <c r="G17" s="16">
        <v>87.730872026094801</v>
      </c>
      <c r="H17" s="16">
        <v>0</v>
      </c>
      <c r="I17" s="17">
        <v>5.25931236044914E-2</v>
      </c>
    </row>
    <row r="18" spans="2:9" x14ac:dyDescent="0.25">
      <c r="B18" s="6">
        <f t="shared" si="0"/>
        <v>15</v>
      </c>
      <c r="C18" s="8">
        <v>100</v>
      </c>
      <c r="D18" s="8">
        <v>0.01</v>
      </c>
      <c r="E18" s="8">
        <v>0.01</v>
      </c>
      <c r="F18" s="16">
        <v>0.25264688062944302</v>
      </c>
      <c r="G18" s="16">
        <v>1.5097428592304301</v>
      </c>
      <c r="H18" s="16">
        <v>0</v>
      </c>
      <c r="I18" s="17">
        <v>0.128756559768998</v>
      </c>
    </row>
    <row r="19" spans="2:9" x14ac:dyDescent="0.25">
      <c r="B19" s="6">
        <f t="shared" si="0"/>
        <v>16</v>
      </c>
      <c r="C19" s="8">
        <v>100</v>
      </c>
      <c r="D19" s="8">
        <v>0.1</v>
      </c>
      <c r="E19" s="8">
        <v>0.01</v>
      </c>
      <c r="F19" s="16">
        <v>0.32114823505466999</v>
      </c>
      <c r="G19" s="16">
        <v>57.010683174112899</v>
      </c>
      <c r="H19" s="16">
        <v>0</v>
      </c>
      <c r="I19" s="17">
        <v>0.118556172732574</v>
      </c>
    </row>
    <row r="20" spans="2:9" x14ac:dyDescent="0.25">
      <c r="B20" s="6">
        <f t="shared" si="0"/>
        <v>17</v>
      </c>
      <c r="C20" s="8">
        <v>100</v>
      </c>
      <c r="D20" s="8">
        <v>10</v>
      </c>
      <c r="E20" s="8">
        <v>0.01</v>
      </c>
      <c r="F20" s="16">
        <v>16.833992527576701</v>
      </c>
      <c r="G20" s="16">
        <v>32.638777250974201</v>
      </c>
      <c r="H20" s="16">
        <v>0</v>
      </c>
      <c r="I20" s="17">
        <v>8.6107188023820696E-5</v>
      </c>
    </row>
    <row r="21" spans="2:9" x14ac:dyDescent="0.25">
      <c r="B21" s="6">
        <f t="shared" si="0"/>
        <v>18</v>
      </c>
      <c r="C21" s="8">
        <v>100</v>
      </c>
      <c r="D21" s="8">
        <v>100</v>
      </c>
      <c r="E21" s="8">
        <v>0.01</v>
      </c>
      <c r="F21" s="16">
        <v>0.69816187107537697</v>
      </c>
      <c r="G21" s="16">
        <v>3.6881806955833598</v>
      </c>
      <c r="H21" s="16">
        <v>1.43810868160659</v>
      </c>
      <c r="I21" s="17">
        <v>2.6372444679068102E-4</v>
      </c>
    </row>
    <row r="22" spans="2:9" x14ac:dyDescent="0.25">
      <c r="B22" s="6">
        <f t="shared" si="0"/>
        <v>19</v>
      </c>
      <c r="C22" s="8">
        <v>100</v>
      </c>
      <c r="D22" s="8">
        <v>20</v>
      </c>
      <c r="E22" s="8">
        <v>0.01</v>
      </c>
      <c r="F22" s="16">
        <v>6.99219741030611</v>
      </c>
      <c r="G22" s="16">
        <v>13.742856553378701</v>
      </c>
      <c r="H22" s="16">
        <v>0</v>
      </c>
      <c r="I22" s="17">
        <v>3.37710220788101E-3</v>
      </c>
    </row>
    <row r="23" spans="2:9" x14ac:dyDescent="0.25">
      <c r="B23" s="6">
        <f t="shared" si="0"/>
        <v>20</v>
      </c>
      <c r="C23" s="8">
        <v>100</v>
      </c>
      <c r="D23" s="8">
        <v>40</v>
      </c>
      <c r="E23" s="8">
        <v>0.01</v>
      </c>
      <c r="F23" s="16">
        <v>2.7884915923890401</v>
      </c>
      <c r="G23" s="16">
        <v>7.5435677910868604</v>
      </c>
      <c r="H23" s="16">
        <v>0</v>
      </c>
      <c r="I23" s="17">
        <v>2.6906055825714998E-4</v>
      </c>
    </row>
    <row r="24" spans="2:9" x14ac:dyDescent="0.25">
      <c r="B24" s="6">
        <f t="shared" si="0"/>
        <v>21</v>
      </c>
      <c r="C24" s="8">
        <v>100</v>
      </c>
      <c r="D24" s="8">
        <v>60</v>
      </c>
      <c r="E24" s="8">
        <v>0.01</v>
      </c>
      <c r="F24" s="16">
        <v>0.71790074515254398</v>
      </c>
      <c r="G24" s="16">
        <v>3.6364692781163401</v>
      </c>
      <c r="H24" s="16">
        <v>9.5054435987251801E-2</v>
      </c>
      <c r="I24" s="17">
        <v>-4.71012492275991E-4</v>
      </c>
    </row>
    <row r="25" spans="2:9" x14ac:dyDescent="0.25">
      <c r="B25" s="6">
        <f t="shared" si="0"/>
        <v>22</v>
      </c>
      <c r="C25" s="8">
        <v>100</v>
      </c>
      <c r="D25" s="8">
        <v>80</v>
      </c>
      <c r="E25" s="8">
        <v>0.01</v>
      </c>
      <c r="F25" s="16">
        <v>0.65444817121167198</v>
      </c>
      <c r="G25" s="16">
        <v>1.97448260562947</v>
      </c>
      <c r="H25" s="16">
        <v>0.28470255188333099</v>
      </c>
      <c r="I25" s="17">
        <v>1.4300169681802401E-4</v>
      </c>
    </row>
    <row r="26" spans="2:9" x14ac:dyDescent="0.25">
      <c r="B26" s="6">
        <f t="shared" si="0"/>
        <v>23</v>
      </c>
      <c r="C26" s="8">
        <v>100</v>
      </c>
      <c r="D26" s="8">
        <v>50</v>
      </c>
      <c r="E26" s="8">
        <v>0.01</v>
      </c>
      <c r="F26" s="16">
        <v>1.7582727363637101</v>
      </c>
      <c r="G26" s="16">
        <v>5.7732398382369503</v>
      </c>
      <c r="H26" s="16">
        <v>0</v>
      </c>
      <c r="I26" s="17">
        <v>1.02389930915603E-4</v>
      </c>
    </row>
    <row r="27" spans="2:9" x14ac:dyDescent="0.25">
      <c r="B27" s="6">
        <f t="shared" si="0"/>
        <v>24</v>
      </c>
      <c r="C27" s="8">
        <v>100</v>
      </c>
      <c r="D27" s="8">
        <v>250</v>
      </c>
      <c r="E27" s="8">
        <v>0.01</v>
      </c>
      <c r="F27" s="16">
        <v>0.678367014364614</v>
      </c>
      <c r="G27" s="16">
        <v>4.0561400544797497</v>
      </c>
      <c r="H27" s="16">
        <v>3.7083691117738602</v>
      </c>
      <c r="I27" s="17">
        <v>2.9126826120506898E-4</v>
      </c>
    </row>
    <row r="28" spans="2:9" x14ac:dyDescent="0.25">
      <c r="B28" s="6">
        <f t="shared" si="0"/>
        <v>25</v>
      </c>
      <c r="C28" s="8">
        <v>100</v>
      </c>
      <c r="D28" s="8">
        <v>500</v>
      </c>
      <c r="E28" s="8">
        <v>0.01</v>
      </c>
      <c r="F28" s="16">
        <v>0.65964285083917296</v>
      </c>
      <c r="G28" s="16">
        <v>3.91351357277791</v>
      </c>
      <c r="H28" s="16">
        <v>4.0202338536613897</v>
      </c>
      <c r="I28" s="17">
        <v>6.6208746375484605E-4</v>
      </c>
    </row>
    <row r="29" spans="2:9" x14ac:dyDescent="0.25">
      <c r="B29" s="6">
        <f t="shared" si="0"/>
        <v>26</v>
      </c>
      <c r="C29" s="8">
        <v>100</v>
      </c>
      <c r="D29" s="8">
        <v>750</v>
      </c>
      <c r="E29" s="8">
        <v>0.01</v>
      </c>
      <c r="F29" s="16">
        <v>0.67181716297641703</v>
      </c>
      <c r="G29" s="16">
        <v>3.7893002343777802</v>
      </c>
      <c r="H29" s="16">
        <v>4.1273231664773</v>
      </c>
      <c r="I29" s="17">
        <v>9.8940847193706993E-4</v>
      </c>
    </row>
    <row r="30" spans="2:9" x14ac:dyDescent="0.25">
      <c r="B30" s="6">
        <f t="shared" si="0"/>
        <v>27</v>
      </c>
      <c r="C30" s="8">
        <v>100</v>
      </c>
      <c r="D30" s="8">
        <v>1000</v>
      </c>
      <c r="E30" s="8">
        <v>0.01</v>
      </c>
      <c r="F30" s="16">
        <v>0.65260461613368104</v>
      </c>
      <c r="G30" s="16">
        <v>3.7817039152313301</v>
      </c>
      <c r="H30" s="16">
        <v>4.0084891782176104</v>
      </c>
      <c r="I30" s="17">
        <v>-9.8554120940175198E-5</v>
      </c>
    </row>
    <row r="31" spans="2:9" x14ac:dyDescent="0.25">
      <c r="B31" s="6">
        <f t="shared" si="0"/>
        <v>28</v>
      </c>
      <c r="C31" s="8">
        <v>100</v>
      </c>
      <c r="D31" s="8">
        <v>850</v>
      </c>
      <c r="E31" s="8">
        <v>0.01</v>
      </c>
      <c r="F31" s="16">
        <v>0.65737028736032799</v>
      </c>
      <c r="G31" s="16">
        <v>3.7759718137331002</v>
      </c>
      <c r="H31" s="16">
        <v>4.0801167124731297</v>
      </c>
      <c r="I31" s="17">
        <v>-2.4416471038568601E-5</v>
      </c>
    </row>
  </sheetData>
  <mergeCells count="1"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zoomScale="85" zoomScaleNormal="85" workbookViewId="0">
      <selection activeCell="D11" sqref="C4:D11"/>
    </sheetView>
  </sheetViews>
  <sheetFormatPr defaultRowHeight="15" x14ac:dyDescent="0.25"/>
  <cols>
    <col min="1" max="1" width="8.5703125"/>
    <col min="2" max="2" width="13"/>
    <col min="3" max="5" width="19"/>
    <col min="6" max="6" width="9.5703125" bestFit="1" customWidth="1"/>
    <col min="7" max="7" width="12.7109375" bestFit="1" customWidth="1"/>
    <col min="8" max="8" width="17.85546875" bestFit="1" customWidth="1"/>
    <col min="9" max="9" width="16.85546875" bestFit="1" customWidth="1"/>
    <col min="10" max="10" width="9.5703125" bestFit="1" customWidth="1"/>
    <col min="11" max="11" width="12.7109375" bestFit="1" customWidth="1"/>
    <col min="12" max="12" width="17.85546875" bestFit="1" customWidth="1"/>
    <col min="13" max="13" width="16.85546875" bestFit="1" customWidth="1"/>
    <col min="14" max="14" width="15.28515625" bestFit="1" customWidth="1"/>
    <col min="15" max="1025" width="8.5703125"/>
  </cols>
  <sheetData>
    <row r="2" spans="2:17" ht="15.75" thickBot="1" x14ac:dyDescent="0.3">
      <c r="B2" s="27" t="s">
        <v>19</v>
      </c>
      <c r="C2" s="27"/>
      <c r="D2" s="27"/>
      <c r="E2" s="27"/>
      <c r="F2" s="27"/>
      <c r="G2" s="27"/>
      <c r="H2" s="27"/>
      <c r="I2" s="27"/>
      <c r="N2" t="s">
        <v>22</v>
      </c>
    </row>
    <row r="3" spans="2:17" x14ac:dyDescent="0.25">
      <c r="B3" s="1" t="s">
        <v>17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4" t="s">
        <v>6</v>
      </c>
      <c r="K3" s="4" t="s">
        <v>7</v>
      </c>
      <c r="L3" s="4" t="s">
        <v>8</v>
      </c>
      <c r="M3" s="5" t="s">
        <v>9</v>
      </c>
      <c r="N3" t="s">
        <v>6</v>
      </c>
    </row>
    <row r="4" spans="2:17" x14ac:dyDescent="0.25">
      <c r="B4" s="6">
        <v>1</v>
      </c>
      <c r="C4" s="8">
        <f>1</f>
        <v>1</v>
      </c>
      <c r="D4" s="8">
        <f>0</f>
        <v>0</v>
      </c>
      <c r="E4" s="8">
        <f>0</f>
        <v>0</v>
      </c>
      <c r="F4" s="21">
        <v>50.974882163925102</v>
      </c>
      <c r="G4" s="21">
        <v>70.042680850308699</v>
      </c>
      <c r="H4" s="21">
        <v>1.98416217121795</v>
      </c>
      <c r="I4" s="17">
        <v>-0.38746559397880298</v>
      </c>
      <c r="J4" s="22">
        <v>13.424130772498099</v>
      </c>
      <c r="K4" s="22">
        <v>26.772032824919702</v>
      </c>
      <c r="L4" s="22">
        <v>3.1852238696350699</v>
      </c>
      <c r="M4" s="23">
        <v>0.182709544579119</v>
      </c>
      <c r="N4">
        <f>((F4-J4)/F4)*100</f>
        <v>73.665204895758734</v>
      </c>
      <c r="O4">
        <f t="shared" ref="O4:Q4" si="0">((G4-K4)/G4)*100</f>
        <v>61.777544063261381</v>
      </c>
      <c r="P4">
        <f t="shared" si="0"/>
        <v>-60.532436100213772</v>
      </c>
      <c r="Q4">
        <f t="shared" si="0"/>
        <v>147.15503709707824</v>
      </c>
    </row>
    <row r="5" spans="2:17" x14ac:dyDescent="0.25">
      <c r="B5" s="6">
        <f t="shared" ref="B5:B31" si="1">B4+1</f>
        <v>2</v>
      </c>
      <c r="C5" s="8">
        <v>10</v>
      </c>
      <c r="D5" s="8">
        <v>0</v>
      </c>
      <c r="E5" s="8">
        <v>0</v>
      </c>
      <c r="F5" s="21">
        <v>9.9361060222379791</v>
      </c>
      <c r="G5" s="21">
        <v>31.863924449476499</v>
      </c>
      <c r="H5" s="21">
        <v>2.3700777038207801</v>
      </c>
      <c r="I5" s="17">
        <v>-0.20217416437209601</v>
      </c>
      <c r="J5" s="22">
        <v>4.2783885385575804</v>
      </c>
      <c r="K5" s="22">
        <v>9.0038425359318897</v>
      </c>
      <c r="L5" s="22">
        <v>3.0249069733354199</v>
      </c>
      <c r="M5" s="23">
        <v>7.4001732028008901E-2</v>
      </c>
      <c r="N5">
        <f t="shared" ref="N5:N16" si="2">((F5-J5)/F5)*100</f>
        <v>56.940993494009348</v>
      </c>
      <c r="O5">
        <f>((G5-K5)/G5)*100</f>
        <v>71.74283239903987</v>
      </c>
      <c r="P5">
        <f t="shared" ref="P5:P16" si="3">((H5-L5)/H5)*100</f>
        <v>-27.629021126986498</v>
      </c>
      <c r="Q5">
        <f t="shared" ref="Q5:Q16" si="4">((I5-M5)/I5)*100</f>
        <v>136.6029617373913</v>
      </c>
    </row>
    <row r="6" spans="2:17" x14ac:dyDescent="0.25">
      <c r="B6" s="6">
        <f t="shared" si="1"/>
        <v>3</v>
      </c>
      <c r="C6" s="8">
        <v>100</v>
      </c>
      <c r="D6" s="8">
        <v>0</v>
      </c>
      <c r="E6" s="8">
        <v>0</v>
      </c>
      <c r="F6" s="21">
        <v>2.2011023917399801</v>
      </c>
      <c r="G6" s="21">
        <v>7.6620958843960203</v>
      </c>
      <c r="H6" s="21">
        <v>3.8962896700652299</v>
      </c>
      <c r="I6" s="17">
        <v>0.10648024969841401</v>
      </c>
      <c r="J6" s="22">
        <v>2.2032956946349498</v>
      </c>
      <c r="K6" s="22">
        <v>4.6254193860835402</v>
      </c>
      <c r="L6" s="22">
        <v>2.8862825677550701</v>
      </c>
      <c r="M6" s="23">
        <v>7.2135465537257901E-2</v>
      </c>
      <c r="N6">
        <f t="shared" si="2"/>
        <v>-9.9645654977270154E-2</v>
      </c>
      <c r="O6">
        <f t="shared" ref="O6:O16" si="5">((G6-K6)/G6)*100</f>
        <v>39.632452322826182</v>
      </c>
      <c r="P6">
        <f t="shared" si="3"/>
        <v>25.922279600254942</v>
      </c>
      <c r="Q6">
        <f t="shared" si="4"/>
        <v>32.254605204656713</v>
      </c>
    </row>
    <row r="7" spans="2:17" x14ac:dyDescent="0.25">
      <c r="B7" s="6">
        <f t="shared" si="1"/>
        <v>4</v>
      </c>
      <c r="C7" s="8">
        <v>1</v>
      </c>
      <c r="D7" s="8">
        <v>1</v>
      </c>
      <c r="E7" s="8">
        <v>0</v>
      </c>
      <c r="F7" s="21">
        <v>9.0670673648440197</v>
      </c>
      <c r="G7" s="21">
        <v>99.638263005219201</v>
      </c>
      <c r="H7" s="21">
        <v>24.593850321264</v>
      </c>
      <c r="I7" s="17">
        <v>-24.5760554327356</v>
      </c>
      <c r="J7" s="22">
        <v>4.2300943110776599</v>
      </c>
      <c r="K7" s="22">
        <v>99.774624025697904</v>
      </c>
      <c r="L7" s="22">
        <v>123.498627599901</v>
      </c>
      <c r="M7" s="23">
        <v>7.4009091713391904</v>
      </c>
      <c r="N7">
        <f t="shared" si="2"/>
        <v>53.346609869922034</v>
      </c>
      <c r="O7">
        <f t="shared" si="5"/>
        <v>-0.13685607954803414</v>
      </c>
      <c r="P7">
        <f t="shared" si="3"/>
        <v>-402.15247302340168</v>
      </c>
      <c r="Q7">
        <f t="shared" si="4"/>
        <v>130.11430858623916</v>
      </c>
    </row>
    <row r="8" spans="2:17" x14ac:dyDescent="0.25">
      <c r="B8" s="6">
        <f t="shared" si="1"/>
        <v>5</v>
      </c>
      <c r="C8" s="8">
        <v>1</v>
      </c>
      <c r="D8" s="8">
        <v>0.01</v>
      </c>
      <c r="E8" s="8">
        <v>0</v>
      </c>
      <c r="F8" s="21">
        <v>55.846245211721197</v>
      </c>
      <c r="G8" s="21">
        <v>75.453630602513002</v>
      </c>
      <c r="H8" s="21">
        <v>1.95286601864273</v>
      </c>
      <c r="I8" s="17">
        <v>-9.9865216014681604</v>
      </c>
      <c r="J8" s="22">
        <v>13.1694820691726</v>
      </c>
      <c r="K8" s="22">
        <v>62.8467782051097</v>
      </c>
      <c r="L8" s="22">
        <v>7.0034943557638396</v>
      </c>
      <c r="M8" s="23">
        <v>-1.2379175974018299</v>
      </c>
      <c r="N8">
        <f t="shared" si="2"/>
        <v>76.418321376405544</v>
      </c>
      <c r="O8">
        <f t="shared" si="5"/>
        <v>16.708079249116249</v>
      </c>
      <c r="P8">
        <f t="shared" si="3"/>
        <v>-258.62646433017301</v>
      </c>
      <c r="Q8">
        <f t="shared" si="4"/>
        <v>87.604116359996269</v>
      </c>
    </row>
    <row r="9" spans="2:17" x14ac:dyDescent="0.25">
      <c r="B9" s="6">
        <f t="shared" si="1"/>
        <v>6</v>
      </c>
      <c r="C9" s="8">
        <v>1</v>
      </c>
      <c r="D9" s="8">
        <v>0.1</v>
      </c>
      <c r="E9" s="8">
        <v>0</v>
      </c>
      <c r="F9" s="21">
        <v>24.7258090057739</v>
      </c>
      <c r="G9" s="21">
        <v>99.1697388164892</v>
      </c>
      <c r="H9" s="21">
        <v>70.935383402444401</v>
      </c>
      <c r="I9" s="17">
        <v>1.02298026278973E-2</v>
      </c>
      <c r="J9" s="22">
        <v>9.4085397730824898</v>
      </c>
      <c r="K9" s="22">
        <v>96.610266475504503</v>
      </c>
      <c r="L9" s="22">
        <v>40.904888729760799</v>
      </c>
      <c r="M9" s="23">
        <v>-0.68982753078355297</v>
      </c>
      <c r="N9">
        <f t="shared" si="2"/>
        <v>61.948505826905667</v>
      </c>
      <c r="O9">
        <f t="shared" si="5"/>
        <v>2.5809005564902505</v>
      </c>
      <c r="P9">
        <f t="shared" si="3"/>
        <v>42.335000154025764</v>
      </c>
      <c r="Q9">
        <f t="shared" si="4"/>
        <v>6843.3122209254652</v>
      </c>
    </row>
    <row r="10" spans="2:17" x14ac:dyDescent="0.25">
      <c r="B10" s="6">
        <f t="shared" si="1"/>
        <v>7</v>
      </c>
      <c r="C10" s="8">
        <v>1</v>
      </c>
      <c r="D10" s="8">
        <v>10</v>
      </c>
      <c r="E10" s="8">
        <v>0</v>
      </c>
      <c r="F10" s="21">
        <v>2.4270103469121298</v>
      </c>
      <c r="G10" s="21">
        <v>99.896189820117797</v>
      </c>
      <c r="H10" s="21">
        <v>179.57576372259399</v>
      </c>
      <c r="I10" s="17">
        <v>-0.49329950059053801</v>
      </c>
      <c r="J10" s="22">
        <v>20.766878030689401</v>
      </c>
      <c r="K10" s="22">
        <v>99.837465975564996</v>
      </c>
      <c r="L10" s="22">
        <v>22.546699787357198</v>
      </c>
      <c r="M10" s="23">
        <v>-57.797733179962897</v>
      </c>
      <c r="N10">
        <f t="shared" si="2"/>
        <v>-755.65675717497334</v>
      </c>
      <c r="O10">
        <f t="shared" si="5"/>
        <v>5.8784869231294078E-2</v>
      </c>
      <c r="P10">
        <f t="shared" si="3"/>
        <v>87.444463929894795</v>
      </c>
      <c r="Q10">
        <f t="shared" si="4"/>
        <v>-11616.560246011228</v>
      </c>
    </row>
    <row r="11" spans="2:17" x14ac:dyDescent="0.25">
      <c r="B11" s="6">
        <f t="shared" si="1"/>
        <v>8</v>
      </c>
      <c r="C11" s="8">
        <v>1</v>
      </c>
      <c r="D11" s="8">
        <v>100</v>
      </c>
      <c r="E11" s="8">
        <v>0</v>
      </c>
      <c r="F11" s="21">
        <v>3.62110255733463</v>
      </c>
      <c r="G11" s="21">
        <v>99.854284787536699</v>
      </c>
      <c r="H11" s="21">
        <v>86.137484887646707</v>
      </c>
      <c r="I11" s="17">
        <v>-30.5340405902651</v>
      </c>
      <c r="J11" s="22">
        <v>2.96328891277108</v>
      </c>
      <c r="K11" s="22">
        <v>99.871804420832206</v>
      </c>
      <c r="L11" s="22">
        <v>126.16942914556201</v>
      </c>
      <c r="M11" s="23">
        <v>-16.803821223736701</v>
      </c>
      <c r="N11">
        <f t="shared" si="2"/>
        <v>18.166114716390254</v>
      </c>
      <c r="O11">
        <f t="shared" si="5"/>
        <v>-1.7545199319972973E-2</v>
      </c>
      <c r="P11">
        <f t="shared" si="3"/>
        <v>-46.474475439038997</v>
      </c>
      <c r="Q11">
        <f t="shared" si="4"/>
        <v>44.966925769090267</v>
      </c>
    </row>
    <row r="12" spans="2:17" x14ac:dyDescent="0.25">
      <c r="B12" s="6">
        <f t="shared" si="1"/>
        <v>9</v>
      </c>
      <c r="C12" s="8">
        <v>1</v>
      </c>
      <c r="D12" s="8">
        <v>0</v>
      </c>
      <c r="E12" s="8">
        <v>1</v>
      </c>
      <c r="F12" s="21">
        <v>52.353748380701298</v>
      </c>
      <c r="G12" s="21">
        <v>72.470940958915506</v>
      </c>
      <c r="H12" s="21">
        <v>1.34646901530895</v>
      </c>
      <c r="I12" s="17">
        <v>-0.50930159321569601</v>
      </c>
      <c r="J12" s="22">
        <v>14.60090001172</v>
      </c>
      <c r="K12" s="22">
        <v>21.023385447539599</v>
      </c>
      <c r="L12" s="22">
        <v>1.42296487979678</v>
      </c>
      <c r="M12" s="23">
        <v>1.7732846137903399E-3</v>
      </c>
      <c r="N12">
        <f t="shared" si="2"/>
        <v>72.111070432729136</v>
      </c>
      <c r="O12">
        <f t="shared" si="5"/>
        <v>70.990599584655641</v>
      </c>
      <c r="P12">
        <f t="shared" si="3"/>
        <v>-5.6812198140540078</v>
      </c>
      <c r="Q12">
        <f t="shared" si="4"/>
        <v>100.34817967141905</v>
      </c>
    </row>
    <row r="13" spans="2:17" x14ac:dyDescent="0.25">
      <c r="B13" s="6">
        <f t="shared" si="1"/>
        <v>10</v>
      </c>
      <c r="C13" s="8">
        <v>1</v>
      </c>
      <c r="D13" s="8">
        <v>0</v>
      </c>
      <c r="E13" s="8">
        <v>0.01</v>
      </c>
      <c r="F13" s="21">
        <v>50.989576628257197</v>
      </c>
      <c r="G13" s="21">
        <v>70.068908696591507</v>
      </c>
      <c r="H13" s="21">
        <v>1.97631150701798</v>
      </c>
      <c r="I13" s="17">
        <v>-0.38889387036066803</v>
      </c>
      <c r="J13" s="22">
        <v>13.4397933827871</v>
      </c>
      <c r="K13" s="22">
        <v>26.740623531168499</v>
      </c>
      <c r="L13" s="22">
        <v>3.1380111356381</v>
      </c>
      <c r="M13" s="23">
        <v>0.17708764343414901</v>
      </c>
      <c r="N13">
        <f t="shared" si="2"/>
        <v>73.642076927269301</v>
      </c>
      <c r="O13">
        <f t="shared" si="5"/>
        <v>61.836677595537758</v>
      </c>
      <c r="P13">
        <f t="shared" si="3"/>
        <v>-58.781200458271229</v>
      </c>
      <c r="Q13">
        <f t="shared" si="4"/>
        <v>145.53623930094716</v>
      </c>
    </row>
    <row r="14" spans="2:17" x14ac:dyDescent="0.25">
      <c r="B14" s="6">
        <f t="shared" si="1"/>
        <v>11</v>
      </c>
      <c r="C14" s="8">
        <v>1</v>
      </c>
      <c r="D14" s="8">
        <v>0</v>
      </c>
      <c r="E14" s="8">
        <v>0.1</v>
      </c>
      <c r="F14" s="21">
        <v>51.115981589947197</v>
      </c>
      <c r="G14" s="21">
        <v>70.284633045847897</v>
      </c>
      <c r="H14" s="21">
        <v>1.9147985226035</v>
      </c>
      <c r="I14" s="17">
        <v>-0.401663128774153</v>
      </c>
      <c r="J14" s="22">
        <v>13.5345303304869</v>
      </c>
      <c r="K14" s="22">
        <v>26.591098163487601</v>
      </c>
      <c r="L14" s="22">
        <v>2.9892767493930701</v>
      </c>
      <c r="M14" s="23">
        <v>0.13159739491032199</v>
      </c>
      <c r="N14">
        <f t="shared" si="2"/>
        <v>73.521920328047287</v>
      </c>
      <c r="O14">
        <f t="shared" si="5"/>
        <v>62.166554748686295</v>
      </c>
      <c r="P14">
        <f t="shared" si="3"/>
        <v>-56.114427398274302</v>
      </c>
      <c r="Q14">
        <f t="shared" si="4"/>
        <v>132.76312548576411</v>
      </c>
    </row>
    <row r="15" spans="2:17" x14ac:dyDescent="0.25">
      <c r="B15" s="6">
        <f t="shared" si="1"/>
        <v>12</v>
      </c>
      <c r="C15" s="8">
        <v>1</v>
      </c>
      <c r="D15" s="8">
        <v>0</v>
      </c>
      <c r="E15" s="8">
        <v>10</v>
      </c>
      <c r="F15" s="21">
        <v>61.649348733108901</v>
      </c>
      <c r="G15" s="21">
        <v>88.203530283442106</v>
      </c>
      <c r="H15" s="21">
        <v>0</v>
      </c>
      <c r="I15" s="17">
        <v>7.7937759016265304E-2</v>
      </c>
      <c r="J15" s="22">
        <v>28.727779012975699</v>
      </c>
      <c r="K15" s="22">
        <v>48.437287824430904</v>
      </c>
      <c r="L15" s="22">
        <v>0</v>
      </c>
      <c r="M15" s="23">
        <v>4.8567625983437796E-3</v>
      </c>
      <c r="N15">
        <f t="shared" si="2"/>
        <v>53.401326042642552</v>
      </c>
      <c r="O15">
        <f t="shared" si="5"/>
        <v>45.084638144553118</v>
      </c>
      <c r="P15" t="e">
        <f t="shared" si="3"/>
        <v>#DIV/0!</v>
      </c>
      <c r="Q15">
        <f t="shared" si="4"/>
        <v>93.768408715305512</v>
      </c>
    </row>
    <row r="16" spans="2:17" x14ac:dyDescent="0.25">
      <c r="B16" s="6">
        <f t="shared" si="1"/>
        <v>13</v>
      </c>
      <c r="C16" s="8">
        <v>1</v>
      </c>
      <c r="D16" s="8">
        <v>0</v>
      </c>
      <c r="E16" s="8">
        <v>100</v>
      </c>
      <c r="F16" s="21">
        <v>76.922617549981197</v>
      </c>
      <c r="G16" s="21">
        <v>96.973880508853</v>
      </c>
      <c r="H16" s="21">
        <v>0</v>
      </c>
      <c r="I16" s="17">
        <v>18.395091568430399</v>
      </c>
      <c r="J16" s="22">
        <v>76.892380732399502</v>
      </c>
      <c r="K16" s="22">
        <v>96.700950464185198</v>
      </c>
      <c r="L16" s="22">
        <v>0</v>
      </c>
      <c r="M16" s="23">
        <v>16.863521137137301</v>
      </c>
      <c r="N16">
        <f t="shared" si="2"/>
        <v>3.9308097598275964E-2</v>
      </c>
      <c r="O16">
        <f t="shared" si="5"/>
        <v>0.28144696616826215</v>
      </c>
      <c r="P16" t="e">
        <f t="shared" si="3"/>
        <v>#DIV/0!</v>
      </c>
      <c r="Q16">
        <f t="shared" si="4"/>
        <v>8.3259734021741654</v>
      </c>
    </row>
    <row r="17" spans="2:9" x14ac:dyDescent="0.25">
      <c r="B17" s="6">
        <f t="shared" si="1"/>
        <v>14</v>
      </c>
      <c r="C17" s="8">
        <v>100</v>
      </c>
      <c r="D17" s="8">
        <v>1</v>
      </c>
      <c r="E17" s="8">
        <v>0.01</v>
      </c>
      <c r="F17" s="21">
        <v>2.1982705720228299</v>
      </c>
      <c r="G17" s="21">
        <v>11.586758793368899</v>
      </c>
      <c r="H17" s="21">
        <v>4.9290134432558901</v>
      </c>
      <c r="I17" s="17">
        <v>-0.124921208540499</v>
      </c>
    </row>
    <row r="18" spans="2:9" x14ac:dyDescent="0.25">
      <c r="B18" s="6">
        <f t="shared" si="1"/>
        <v>15</v>
      </c>
      <c r="C18" s="8">
        <v>100</v>
      </c>
      <c r="D18" s="8">
        <v>0.01</v>
      </c>
      <c r="E18" s="8">
        <v>0.01</v>
      </c>
      <c r="F18" s="21">
        <v>2.2014520196674701</v>
      </c>
      <c r="G18" s="21">
        <v>7.72845548361376</v>
      </c>
      <c r="H18" s="21">
        <v>3.92276495512183</v>
      </c>
      <c r="I18" s="17">
        <v>0.100002466228254</v>
      </c>
    </row>
    <row r="19" spans="2:9" x14ac:dyDescent="0.25">
      <c r="B19" s="6">
        <f t="shared" si="1"/>
        <v>16</v>
      </c>
      <c r="C19" s="8">
        <v>100</v>
      </c>
      <c r="D19" s="8">
        <v>0.1</v>
      </c>
      <c r="E19" s="8">
        <v>0.01</v>
      </c>
      <c r="F19" s="21">
        <v>2.20350800644824</v>
      </c>
      <c r="G19" s="21">
        <v>7.6478863765872802</v>
      </c>
      <c r="H19" s="21">
        <v>3.8433814144283001</v>
      </c>
      <c r="I19" s="17">
        <v>4.8806152366971403E-2</v>
      </c>
    </row>
    <row r="20" spans="2:9" x14ac:dyDescent="0.25">
      <c r="B20" s="6">
        <f t="shared" si="1"/>
        <v>17</v>
      </c>
      <c r="C20" s="8">
        <v>100</v>
      </c>
      <c r="D20" s="8">
        <v>10</v>
      </c>
      <c r="E20" s="8">
        <v>0.01</v>
      </c>
      <c r="F20" s="21">
        <v>2.1432124701236801</v>
      </c>
      <c r="G20" s="21">
        <v>36.078597976242797</v>
      </c>
      <c r="H20" s="21">
        <v>18.1212284713441</v>
      </c>
      <c r="I20" s="17">
        <v>0.33173151311515198</v>
      </c>
    </row>
    <row r="21" spans="2:9" x14ac:dyDescent="0.25">
      <c r="B21" s="6">
        <f t="shared" si="1"/>
        <v>18</v>
      </c>
      <c r="C21" s="8">
        <v>100</v>
      </c>
      <c r="D21" s="8">
        <v>100</v>
      </c>
      <c r="E21" s="8">
        <v>0.01</v>
      </c>
      <c r="F21" s="21">
        <v>2.1578086835397499</v>
      </c>
      <c r="G21" s="21">
        <v>99.723473579664898</v>
      </c>
      <c r="H21" s="21">
        <v>74.654630944431702</v>
      </c>
      <c r="I21" s="17">
        <v>1.39928833825209E-2</v>
      </c>
    </row>
    <row r="22" spans="2:9" x14ac:dyDescent="0.25">
      <c r="B22" s="6">
        <f t="shared" si="1"/>
        <v>19</v>
      </c>
      <c r="C22" s="8">
        <v>100</v>
      </c>
      <c r="D22" s="8">
        <v>0.01</v>
      </c>
      <c r="E22" s="8">
        <v>10</v>
      </c>
      <c r="F22" s="21">
        <v>2.2618255649323298</v>
      </c>
      <c r="G22" s="21">
        <v>5.9569592549934303</v>
      </c>
      <c r="H22" s="21">
        <v>3.4412222987902701</v>
      </c>
      <c r="I22" s="17">
        <v>-1.3638935242099101E-2</v>
      </c>
    </row>
    <row r="23" spans="2:9" x14ac:dyDescent="0.25">
      <c r="B23" s="6">
        <f t="shared" si="1"/>
        <v>20</v>
      </c>
      <c r="C23" s="8">
        <v>250</v>
      </c>
      <c r="D23" s="8">
        <v>0.01</v>
      </c>
      <c r="E23" s="8">
        <v>10</v>
      </c>
      <c r="F23" s="21">
        <v>2.1571711547659702</v>
      </c>
      <c r="G23" s="21">
        <v>4.4714486305665</v>
      </c>
      <c r="H23" s="21">
        <v>2.6420213913514101</v>
      </c>
      <c r="I23" s="17">
        <v>3.6533195833193602E-2</v>
      </c>
    </row>
    <row r="24" spans="2:9" x14ac:dyDescent="0.25">
      <c r="B24" s="6">
        <f t="shared" si="1"/>
        <v>21</v>
      </c>
      <c r="C24" s="8">
        <v>500</v>
      </c>
      <c r="D24" s="8">
        <v>0.01</v>
      </c>
      <c r="E24" s="8">
        <v>10</v>
      </c>
      <c r="F24" s="21">
        <v>2.1565693455461599</v>
      </c>
      <c r="G24" s="21">
        <v>4.0583983288358301</v>
      </c>
      <c r="H24" s="21">
        <v>2.0803193148554202</v>
      </c>
      <c r="I24" s="17">
        <v>4.0564902865519101E-2</v>
      </c>
    </row>
    <row r="25" spans="2:9" x14ac:dyDescent="0.25">
      <c r="B25" s="6">
        <f t="shared" si="1"/>
        <v>22</v>
      </c>
      <c r="C25" s="8">
        <v>1000</v>
      </c>
      <c r="D25" s="8">
        <v>0.01</v>
      </c>
      <c r="E25" s="8">
        <v>10</v>
      </c>
      <c r="F25" s="21">
        <v>2.15986106941225</v>
      </c>
      <c r="G25" s="21">
        <v>3.75204254641341</v>
      </c>
      <c r="H25" s="21">
        <v>1.8274700268833901</v>
      </c>
      <c r="I25" s="17">
        <v>-2.8963910363096101E-2</v>
      </c>
    </row>
    <row r="26" spans="2:9" x14ac:dyDescent="0.25">
      <c r="B26" s="6">
        <f t="shared" si="1"/>
        <v>23</v>
      </c>
      <c r="C26" s="8">
        <v>100</v>
      </c>
      <c r="D26" s="8">
        <v>0.01</v>
      </c>
      <c r="E26" s="8">
        <v>25</v>
      </c>
      <c r="F26" s="21">
        <v>2.3821030767410099</v>
      </c>
      <c r="G26" s="21">
        <v>6.6033564324445297</v>
      </c>
      <c r="H26" s="21">
        <v>2.55819505254982</v>
      </c>
      <c r="I26" s="17">
        <v>-6.5297354740394596E-3</v>
      </c>
    </row>
    <row r="27" spans="2:9" x14ac:dyDescent="0.25">
      <c r="B27" s="6">
        <f t="shared" si="1"/>
        <v>24</v>
      </c>
      <c r="C27" s="8">
        <v>100</v>
      </c>
      <c r="D27" s="8">
        <v>0.01</v>
      </c>
      <c r="E27" s="8">
        <v>50</v>
      </c>
      <c r="F27" s="21">
        <v>2.6582034243426902</v>
      </c>
      <c r="G27" s="21">
        <v>5.2076271945484196</v>
      </c>
      <c r="H27" s="21">
        <v>1.77156691176326</v>
      </c>
      <c r="I27" s="17">
        <v>-6.9723944994990496E-3</v>
      </c>
    </row>
    <row r="28" spans="2:9" x14ac:dyDescent="0.25">
      <c r="B28" s="6">
        <f t="shared" si="1"/>
        <v>25</v>
      </c>
      <c r="C28" s="8">
        <v>100</v>
      </c>
      <c r="D28" s="8">
        <v>0.01</v>
      </c>
      <c r="E28" s="8">
        <v>100</v>
      </c>
      <c r="F28" s="21">
        <v>3.4084507434795301</v>
      </c>
      <c r="G28" s="21">
        <v>6.7403479254296199</v>
      </c>
      <c r="H28" s="21">
        <v>0.13869107782298301</v>
      </c>
      <c r="I28" s="17">
        <v>-7.9681853095294707E-3</v>
      </c>
    </row>
    <row r="29" spans="2:9" x14ac:dyDescent="0.25">
      <c r="B29" s="6">
        <f t="shared" si="1"/>
        <v>26</v>
      </c>
      <c r="C29" s="8">
        <v>1000</v>
      </c>
      <c r="D29" s="8">
        <v>0.01</v>
      </c>
      <c r="E29" s="8">
        <v>50</v>
      </c>
      <c r="F29" s="21">
        <v>2.1582749507880301</v>
      </c>
      <c r="G29" s="21">
        <v>3.7542772707700101</v>
      </c>
      <c r="H29" s="21">
        <v>1.1776513465671801</v>
      </c>
      <c r="I29" s="17">
        <v>4.2338286729659601E-3</v>
      </c>
    </row>
    <row r="30" spans="2:9" x14ac:dyDescent="0.25">
      <c r="B30" s="6">
        <f t="shared" si="1"/>
        <v>27</v>
      </c>
      <c r="C30" s="8"/>
      <c r="D30" s="8"/>
      <c r="E30" s="8"/>
      <c r="F30" s="18"/>
      <c r="G30" s="18"/>
      <c r="H30" s="18"/>
      <c r="I30" s="19"/>
    </row>
    <row r="31" spans="2:9" x14ac:dyDescent="0.25">
      <c r="B31" s="6">
        <f t="shared" si="1"/>
        <v>28</v>
      </c>
      <c r="C31" s="8"/>
      <c r="D31" s="8"/>
      <c r="E31" s="8"/>
      <c r="F31" s="18"/>
      <c r="G31" s="18"/>
      <c r="H31" s="18"/>
      <c r="I31" s="19"/>
    </row>
  </sheetData>
  <mergeCells count="1"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4" zoomScale="85" zoomScaleNormal="85" workbookViewId="0">
      <selection activeCell="D25" sqref="D25"/>
    </sheetView>
  </sheetViews>
  <sheetFormatPr defaultRowHeight="15" x14ac:dyDescent="0.25"/>
  <cols>
    <col min="1" max="1" width="8.5703125"/>
    <col min="2" max="2" width="13"/>
    <col min="3" max="9" width="19"/>
    <col min="10" max="1025" width="8.5703125"/>
  </cols>
  <sheetData>
    <row r="2" spans="2:9" x14ac:dyDescent="0.25">
      <c r="B2" s="27" t="s">
        <v>20</v>
      </c>
      <c r="C2" s="27"/>
      <c r="D2" s="27"/>
      <c r="E2" s="27"/>
      <c r="F2" s="27"/>
      <c r="G2" s="27"/>
      <c r="H2" s="27"/>
      <c r="I2" s="27"/>
    </row>
    <row r="3" spans="2:9" x14ac:dyDescent="0.25">
      <c r="B3" s="1" t="s">
        <v>17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6">
        <v>1</v>
      </c>
      <c r="C4" s="8">
        <f>1</f>
        <v>1</v>
      </c>
      <c r="D4" s="8">
        <f>0</f>
        <v>0</v>
      </c>
      <c r="E4" s="8">
        <f>0</f>
        <v>0</v>
      </c>
      <c r="F4" s="16">
        <v>19.262152074917498</v>
      </c>
      <c r="G4" s="16">
        <v>33.378501059598499</v>
      </c>
      <c r="H4" s="16">
        <v>0</v>
      </c>
      <c r="I4" s="17">
        <v>0.14274029560217699</v>
      </c>
    </row>
    <row r="5" spans="2:9" x14ac:dyDescent="0.25">
      <c r="B5" s="6">
        <f t="shared" ref="B5:B31" si="0">B4+1</f>
        <v>2</v>
      </c>
      <c r="C5" s="8">
        <v>10</v>
      </c>
      <c r="D5" s="8">
        <v>0</v>
      </c>
      <c r="E5" s="8">
        <v>0</v>
      </c>
      <c r="F5" s="16">
        <v>7.80874633322939</v>
      </c>
      <c r="G5" s="16">
        <v>14.8172547191419</v>
      </c>
      <c r="H5" s="16">
        <v>0</v>
      </c>
      <c r="I5" s="17">
        <v>9.2279734984305098E-2</v>
      </c>
    </row>
    <row r="6" spans="2:9" x14ac:dyDescent="0.25">
      <c r="B6" s="6">
        <f t="shared" si="0"/>
        <v>3</v>
      </c>
      <c r="C6" s="8">
        <v>100</v>
      </c>
      <c r="D6" s="8">
        <v>0</v>
      </c>
      <c r="E6" s="8">
        <v>0</v>
      </c>
      <c r="F6" s="16">
        <v>0.284100362366068</v>
      </c>
      <c r="G6" s="16">
        <v>1.8890807930775799</v>
      </c>
      <c r="H6" s="16">
        <v>3.0671462154163699E-2</v>
      </c>
      <c r="I6" s="17">
        <v>1.9111500528178098E-2</v>
      </c>
    </row>
    <row r="7" spans="2:9" x14ac:dyDescent="0.25">
      <c r="B7" s="6">
        <f t="shared" si="0"/>
        <v>4</v>
      </c>
      <c r="C7" s="8">
        <v>1</v>
      </c>
      <c r="D7" s="8">
        <v>1</v>
      </c>
      <c r="E7" s="8">
        <v>0</v>
      </c>
      <c r="F7" s="16">
        <v>13.3560053878281</v>
      </c>
      <c r="G7" s="16">
        <v>20.536749334095301</v>
      </c>
      <c r="H7" s="16">
        <v>1.39141616289655</v>
      </c>
      <c r="I7" s="17">
        <v>-2.2753010026077499E-7</v>
      </c>
    </row>
    <row r="8" spans="2:9" x14ac:dyDescent="0.25">
      <c r="B8" s="6">
        <f t="shared" si="0"/>
        <v>5</v>
      </c>
      <c r="C8" s="8">
        <v>1</v>
      </c>
      <c r="D8" s="8">
        <v>0.01</v>
      </c>
      <c r="E8" s="8">
        <v>0</v>
      </c>
      <c r="F8" s="16">
        <v>25.075347868435401</v>
      </c>
      <c r="G8" s="16">
        <v>74.955471992957399</v>
      </c>
      <c r="H8" s="16">
        <v>0</v>
      </c>
      <c r="I8" s="17">
        <v>0.132957842101011</v>
      </c>
    </row>
    <row r="9" spans="2:9" x14ac:dyDescent="0.25">
      <c r="B9" s="6">
        <f t="shared" si="0"/>
        <v>6</v>
      </c>
      <c r="C9" s="8">
        <v>1</v>
      </c>
      <c r="D9" s="8">
        <v>0.1</v>
      </c>
      <c r="E9" s="8">
        <v>0</v>
      </c>
      <c r="F9" s="16">
        <v>59.039692594268899</v>
      </c>
      <c r="G9" s="16">
        <v>91.447128732484998</v>
      </c>
      <c r="H9" s="16">
        <v>0</v>
      </c>
      <c r="I9" s="17">
        <v>7.8670312904217096E-2</v>
      </c>
    </row>
    <row r="10" spans="2:9" x14ac:dyDescent="0.25">
      <c r="B10" s="6">
        <f t="shared" si="0"/>
        <v>7</v>
      </c>
      <c r="C10" s="8">
        <v>1</v>
      </c>
      <c r="D10" s="8">
        <v>10</v>
      </c>
      <c r="E10" s="8">
        <v>0</v>
      </c>
      <c r="F10" s="16">
        <v>1.9352487791646</v>
      </c>
      <c r="G10" s="16">
        <v>21.250469709442498</v>
      </c>
      <c r="H10" s="16">
        <v>46.100915468072799</v>
      </c>
      <c r="I10" s="17">
        <v>1.6292066917777998E-8</v>
      </c>
    </row>
    <row r="11" spans="2:9" x14ac:dyDescent="0.25">
      <c r="B11" s="6">
        <f t="shared" si="0"/>
        <v>8</v>
      </c>
      <c r="C11" s="8">
        <v>1</v>
      </c>
      <c r="D11" s="8">
        <v>100</v>
      </c>
      <c r="E11" s="8">
        <v>0</v>
      </c>
      <c r="F11" s="16">
        <v>0.344410568241937</v>
      </c>
      <c r="G11" s="16">
        <v>24.0794994815172</v>
      </c>
      <c r="H11" s="16">
        <v>79.571248132147005</v>
      </c>
      <c r="I11" s="17">
        <v>-5.2453471102664696E-4</v>
      </c>
    </row>
    <row r="12" spans="2:9" x14ac:dyDescent="0.25">
      <c r="B12" s="6">
        <f t="shared" si="0"/>
        <v>9</v>
      </c>
      <c r="C12" s="8">
        <v>1</v>
      </c>
      <c r="D12" s="8">
        <v>0</v>
      </c>
      <c r="E12" s="8">
        <v>1</v>
      </c>
      <c r="F12" s="16">
        <v>19.466826078488999</v>
      </c>
      <c r="G12" s="16">
        <v>33.744090352632902</v>
      </c>
      <c r="H12" s="16">
        <v>0</v>
      </c>
      <c r="I12" s="17">
        <v>0.14274032747135301</v>
      </c>
    </row>
    <row r="13" spans="2:9" x14ac:dyDescent="0.25">
      <c r="B13" s="6">
        <f t="shared" si="0"/>
        <v>10</v>
      </c>
      <c r="C13" s="8">
        <v>1</v>
      </c>
      <c r="D13" s="8">
        <v>0</v>
      </c>
      <c r="E13" s="8">
        <v>0.01</v>
      </c>
      <c r="F13" s="16">
        <v>19.273399607138199</v>
      </c>
      <c r="G13" s="16">
        <v>33.408948823460101</v>
      </c>
      <c r="H13" s="16">
        <v>0</v>
      </c>
      <c r="I13" s="17">
        <v>0.142740295900879</v>
      </c>
    </row>
    <row r="14" spans="2:9" x14ac:dyDescent="0.25">
      <c r="B14" s="6">
        <f t="shared" si="0"/>
        <v>11</v>
      </c>
      <c r="C14" s="8">
        <v>1</v>
      </c>
      <c r="D14" s="8">
        <v>0</v>
      </c>
      <c r="E14" s="8">
        <v>0.1</v>
      </c>
      <c r="F14" s="16">
        <v>19.291216702092601</v>
      </c>
      <c r="G14" s="16">
        <v>33.440094136562898</v>
      </c>
      <c r="H14" s="16">
        <v>0</v>
      </c>
      <c r="I14" s="17">
        <v>0.142740298606785</v>
      </c>
    </row>
    <row r="15" spans="2:9" x14ac:dyDescent="0.25">
      <c r="B15" s="6">
        <f t="shared" si="0"/>
        <v>12</v>
      </c>
      <c r="C15" s="8">
        <v>1</v>
      </c>
      <c r="D15" s="8">
        <v>0</v>
      </c>
      <c r="E15" s="8">
        <v>10</v>
      </c>
      <c r="F15" s="16">
        <v>21.3407209134512</v>
      </c>
      <c r="G15" s="16">
        <v>36.930663123246099</v>
      </c>
      <c r="H15" s="16">
        <v>0</v>
      </c>
      <c r="I15" s="17">
        <v>0.142740871421425</v>
      </c>
    </row>
    <row r="16" spans="2:9" x14ac:dyDescent="0.25">
      <c r="B16" s="6">
        <f t="shared" si="0"/>
        <v>13</v>
      </c>
      <c r="C16" s="8">
        <v>1</v>
      </c>
      <c r="D16" s="8">
        <v>0</v>
      </c>
      <c r="E16" s="8">
        <v>100</v>
      </c>
      <c r="F16" s="16">
        <v>2.9279580081652501</v>
      </c>
      <c r="G16" s="16">
        <v>5.9321135101938598</v>
      </c>
      <c r="H16" s="16">
        <v>8.7395891421593297E-4</v>
      </c>
      <c r="I16" s="17">
        <v>-0.64850113639499196</v>
      </c>
    </row>
    <row r="17" spans="2:9" x14ac:dyDescent="0.25">
      <c r="B17" s="6">
        <f t="shared" si="0"/>
        <v>14</v>
      </c>
      <c r="C17" s="8">
        <v>100</v>
      </c>
      <c r="D17" s="8">
        <v>1</v>
      </c>
      <c r="E17" s="8">
        <v>0.01</v>
      </c>
      <c r="F17" s="16">
        <v>0.44146399997458302</v>
      </c>
      <c r="G17" s="16">
        <v>44.735551129170197</v>
      </c>
      <c r="H17" s="16">
        <v>0</v>
      </c>
      <c r="I17" s="17">
        <v>7.75032922005522E-3</v>
      </c>
    </row>
    <row r="18" spans="2:9" x14ac:dyDescent="0.25">
      <c r="B18" s="6">
        <f t="shared" si="0"/>
        <v>15</v>
      </c>
      <c r="C18" s="8">
        <v>100</v>
      </c>
      <c r="D18" s="8">
        <v>0.01</v>
      </c>
      <c r="E18" s="8">
        <v>0.01</v>
      </c>
      <c r="F18" s="16">
        <v>0.28445082813228401</v>
      </c>
      <c r="G18" s="16">
        <v>1.88807794057824</v>
      </c>
      <c r="H18" s="16">
        <v>9.1419790117863706E-2</v>
      </c>
      <c r="I18" s="17">
        <v>1.9113687800556198E-2</v>
      </c>
    </row>
    <row r="19" spans="2:9" x14ac:dyDescent="0.25">
      <c r="B19" s="6">
        <f t="shared" si="0"/>
        <v>16</v>
      </c>
      <c r="C19" s="8">
        <v>100</v>
      </c>
      <c r="D19" s="8">
        <v>0.1</v>
      </c>
      <c r="E19" s="8">
        <v>0.01</v>
      </c>
      <c r="F19" s="16">
        <v>0.29399299052842998</v>
      </c>
      <c r="G19" s="16">
        <v>1.9928366899235701</v>
      </c>
      <c r="H19" s="16">
        <v>9.0355442549094903E-2</v>
      </c>
      <c r="I19" s="17">
        <v>1.7609708944859401E-2</v>
      </c>
    </row>
    <row r="20" spans="2:9" x14ac:dyDescent="0.25">
      <c r="B20" s="6">
        <f t="shared" si="0"/>
        <v>17</v>
      </c>
      <c r="C20" s="8">
        <v>100</v>
      </c>
      <c r="D20" s="8">
        <v>10</v>
      </c>
      <c r="E20" s="8">
        <v>0.01</v>
      </c>
      <c r="F20" s="16">
        <v>0.57760222010612605</v>
      </c>
      <c r="G20" s="16">
        <v>14.182257317903</v>
      </c>
      <c r="H20" s="16">
        <v>3.3423036750024298E-3</v>
      </c>
      <c r="I20" s="17">
        <v>4.3099586279376997E-5</v>
      </c>
    </row>
    <row r="21" spans="2:9" x14ac:dyDescent="0.25">
      <c r="B21" s="6">
        <f t="shared" si="0"/>
        <v>18</v>
      </c>
      <c r="C21" s="8">
        <v>100</v>
      </c>
      <c r="D21" s="8">
        <v>100</v>
      </c>
      <c r="E21" s="8">
        <v>0.01</v>
      </c>
      <c r="F21" s="16">
        <v>0.25455437394417602</v>
      </c>
      <c r="G21" s="16">
        <v>2.34974352422668</v>
      </c>
      <c r="H21" s="16">
        <v>2.0977405660942399</v>
      </c>
      <c r="I21" s="17">
        <v>-3.3399744697737401E-7</v>
      </c>
    </row>
    <row r="22" spans="2:9" x14ac:dyDescent="0.25">
      <c r="B22" s="6">
        <f t="shared" si="0"/>
        <v>19</v>
      </c>
      <c r="C22" s="8">
        <v>100</v>
      </c>
      <c r="D22" s="8">
        <v>20</v>
      </c>
      <c r="E22" s="8">
        <v>0.01</v>
      </c>
      <c r="F22" s="16">
        <v>0.35417694185999399</v>
      </c>
      <c r="G22" s="16">
        <v>2.4731381393129599</v>
      </c>
      <c r="H22" s="16">
        <v>0</v>
      </c>
      <c r="I22" s="17">
        <v>6.5586260804118002E-3</v>
      </c>
    </row>
    <row r="23" spans="2:9" x14ac:dyDescent="0.25">
      <c r="B23" s="6">
        <f t="shared" si="0"/>
        <v>20</v>
      </c>
      <c r="C23" s="8">
        <v>100</v>
      </c>
      <c r="D23" s="8">
        <v>40</v>
      </c>
      <c r="E23" s="8">
        <v>0.01</v>
      </c>
      <c r="F23" s="16">
        <v>0.34619733146993698</v>
      </c>
      <c r="G23" s="16">
        <v>2.2271652870941501</v>
      </c>
      <c r="H23" s="16">
        <v>0</v>
      </c>
      <c r="I23" s="17">
        <v>1.3779736713578901E-3</v>
      </c>
    </row>
    <row r="24" spans="2:9" x14ac:dyDescent="0.25">
      <c r="B24" s="6">
        <f t="shared" si="0"/>
        <v>21</v>
      </c>
      <c r="C24" s="8">
        <v>100</v>
      </c>
      <c r="D24" s="8">
        <v>60</v>
      </c>
      <c r="E24" s="8">
        <v>0.01</v>
      </c>
      <c r="F24" s="16">
        <v>0.30849739552139299</v>
      </c>
      <c r="G24" s="16">
        <v>1.88016486032182</v>
      </c>
      <c r="H24" s="16">
        <v>0.121987098261145</v>
      </c>
      <c r="I24" s="17">
        <v>-2.3122491103660901E-4</v>
      </c>
    </row>
    <row r="25" spans="2:9" x14ac:dyDescent="0.25">
      <c r="B25" s="6">
        <f t="shared" si="0"/>
        <v>22</v>
      </c>
      <c r="C25" s="8">
        <v>100</v>
      </c>
      <c r="D25" s="8">
        <v>80</v>
      </c>
      <c r="E25" s="8">
        <v>0.01</v>
      </c>
      <c r="F25" s="16">
        <v>0.27848490213961402</v>
      </c>
      <c r="G25" s="16">
        <v>1.65093415130578</v>
      </c>
      <c r="H25" s="16">
        <v>1.0457583916620301</v>
      </c>
      <c r="I25" s="17">
        <v>-4.1559989682882198E-4</v>
      </c>
    </row>
    <row r="26" spans="2:9" x14ac:dyDescent="0.25">
      <c r="B26" s="6">
        <f t="shared" si="0"/>
        <v>23</v>
      </c>
      <c r="C26" s="8">
        <v>100</v>
      </c>
      <c r="D26" s="8">
        <v>50</v>
      </c>
      <c r="E26" s="8">
        <v>0.01</v>
      </c>
      <c r="F26" s="16">
        <v>0.32331829425888597</v>
      </c>
      <c r="G26" s="16">
        <v>2.03827762430259</v>
      </c>
      <c r="H26" s="16">
        <v>0</v>
      </c>
      <c r="I26" s="17">
        <v>2.9519890427620599E-4</v>
      </c>
    </row>
    <row r="27" spans="2:9" x14ac:dyDescent="0.25">
      <c r="B27" s="6">
        <f t="shared" si="0"/>
        <v>24</v>
      </c>
      <c r="C27" s="8"/>
      <c r="D27" s="8"/>
      <c r="E27" s="8"/>
      <c r="F27" s="18"/>
      <c r="G27" s="18"/>
      <c r="H27" s="18"/>
      <c r="I27" s="19"/>
    </row>
    <row r="28" spans="2:9" x14ac:dyDescent="0.25">
      <c r="B28" s="6">
        <f t="shared" si="0"/>
        <v>25</v>
      </c>
      <c r="C28" s="8"/>
      <c r="D28" s="8"/>
      <c r="E28" s="8"/>
      <c r="F28" s="18"/>
      <c r="G28" s="18"/>
      <c r="H28" s="18"/>
      <c r="I28" s="19"/>
    </row>
    <row r="29" spans="2:9" x14ac:dyDescent="0.25">
      <c r="B29" s="6">
        <f t="shared" si="0"/>
        <v>26</v>
      </c>
      <c r="C29" s="8"/>
      <c r="D29" s="8"/>
      <c r="E29" s="8"/>
      <c r="F29" s="18"/>
      <c r="G29" s="18"/>
      <c r="H29" s="18"/>
      <c r="I29" s="19"/>
    </row>
    <row r="30" spans="2:9" x14ac:dyDescent="0.25">
      <c r="B30" s="6">
        <f t="shared" si="0"/>
        <v>27</v>
      </c>
      <c r="C30" s="8"/>
      <c r="D30" s="8"/>
      <c r="E30" s="8"/>
      <c r="F30" s="18"/>
      <c r="G30" s="18"/>
      <c r="H30" s="18"/>
      <c r="I30" s="19"/>
    </row>
    <row r="31" spans="2:9" x14ac:dyDescent="0.25">
      <c r="B31" s="6">
        <f t="shared" si="0"/>
        <v>28</v>
      </c>
      <c r="C31" s="8"/>
      <c r="D31" s="8"/>
      <c r="E31" s="8"/>
      <c r="F31" s="18"/>
      <c r="G31" s="18"/>
      <c r="H31" s="18"/>
      <c r="I31" s="19"/>
    </row>
  </sheetData>
  <mergeCells count="1"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10" zoomScale="85" zoomScaleNormal="85" workbookViewId="0">
      <selection activeCell="C22" sqref="C22"/>
    </sheetView>
  </sheetViews>
  <sheetFormatPr defaultRowHeight="15" x14ac:dyDescent="0.25"/>
  <cols>
    <col min="1" max="1" width="8.5703125"/>
    <col min="2" max="2" width="13"/>
    <col min="3" max="9" width="19"/>
    <col min="10" max="1025" width="8.5703125"/>
  </cols>
  <sheetData>
    <row r="2" spans="2:9" x14ac:dyDescent="0.25">
      <c r="B2" s="27" t="s">
        <v>21</v>
      </c>
      <c r="C2" s="27"/>
      <c r="D2" s="27"/>
      <c r="E2" s="27"/>
      <c r="F2" s="27"/>
      <c r="G2" s="27"/>
      <c r="H2" s="27"/>
      <c r="I2" s="27"/>
    </row>
    <row r="3" spans="2:9" x14ac:dyDescent="0.25">
      <c r="B3" s="1" t="s">
        <v>17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2:9" x14ac:dyDescent="0.25">
      <c r="B4" s="6">
        <v>1</v>
      </c>
      <c r="C4" s="8">
        <f>1</f>
        <v>1</v>
      </c>
      <c r="D4" s="8">
        <f>0</f>
        <v>0</v>
      </c>
      <c r="E4" s="8">
        <f>0</f>
        <v>0</v>
      </c>
      <c r="F4" s="16">
        <v>1.8670458099256999</v>
      </c>
      <c r="G4" s="16">
        <v>2.9231200824563199</v>
      </c>
      <c r="H4" s="16">
        <v>2.1727844099794801E-2</v>
      </c>
      <c r="I4" s="17">
        <v>-6.2627465263100507E-2</v>
      </c>
    </row>
    <row r="5" spans="2:9" x14ac:dyDescent="0.25">
      <c r="B5" s="6">
        <f t="shared" ref="B5:B31" si="0">B4+1</f>
        <v>2</v>
      </c>
      <c r="C5" s="8">
        <v>10</v>
      </c>
      <c r="D5" s="8">
        <v>0</v>
      </c>
      <c r="E5" s="8">
        <v>0</v>
      </c>
      <c r="F5" s="16">
        <v>1.9558443837209101</v>
      </c>
      <c r="G5" s="16">
        <v>3.0969493127590599</v>
      </c>
      <c r="H5" s="16">
        <v>6.4284334242881202E-3</v>
      </c>
      <c r="I5" s="17">
        <v>-6.2365262443688799E-2</v>
      </c>
    </row>
    <row r="6" spans="2:9" x14ac:dyDescent="0.25">
      <c r="B6" s="6">
        <f t="shared" si="0"/>
        <v>3</v>
      </c>
      <c r="C6" s="8">
        <v>100</v>
      </c>
      <c r="D6" s="8">
        <v>0</v>
      </c>
      <c r="E6" s="8">
        <v>0</v>
      </c>
      <c r="F6" s="16">
        <v>0.932217797733494</v>
      </c>
      <c r="G6" s="16">
        <v>2.33499010642418</v>
      </c>
      <c r="H6" s="16">
        <v>0</v>
      </c>
      <c r="I6" s="17">
        <v>-3.82739134788843E-2</v>
      </c>
    </row>
    <row r="7" spans="2:9" x14ac:dyDescent="0.25">
      <c r="B7" s="6">
        <f t="shared" si="0"/>
        <v>4</v>
      </c>
      <c r="C7" s="8">
        <v>1</v>
      </c>
      <c r="D7" s="8">
        <v>1</v>
      </c>
      <c r="E7" s="8">
        <v>0</v>
      </c>
      <c r="F7" s="16">
        <v>1.4025628752431201</v>
      </c>
      <c r="G7" s="16">
        <v>95.675558116927903</v>
      </c>
      <c r="H7" s="16">
        <v>3.3874161456223701</v>
      </c>
      <c r="I7" s="17">
        <v>-1.1640029837007E-2</v>
      </c>
    </row>
    <row r="8" spans="2:9" x14ac:dyDescent="0.25">
      <c r="B8" s="6">
        <f t="shared" si="0"/>
        <v>5</v>
      </c>
      <c r="C8" s="8">
        <v>1</v>
      </c>
      <c r="D8" s="8">
        <v>0.01</v>
      </c>
      <c r="E8" s="8">
        <v>0</v>
      </c>
      <c r="F8" s="16">
        <v>1.87347505270568</v>
      </c>
      <c r="G8" s="16">
        <v>2.8873548746752502</v>
      </c>
      <c r="H8" s="16">
        <v>4.6464954995606399E-3</v>
      </c>
      <c r="I8" s="17">
        <v>-6.3045220580404404E-2</v>
      </c>
    </row>
    <row r="9" spans="2:9" x14ac:dyDescent="0.25">
      <c r="B9" s="6">
        <f t="shared" si="0"/>
        <v>6</v>
      </c>
      <c r="C9" s="8">
        <v>1</v>
      </c>
      <c r="D9" s="8">
        <v>0.1</v>
      </c>
      <c r="E9" s="8">
        <v>0</v>
      </c>
      <c r="F9" s="16">
        <v>1.86835707068821</v>
      </c>
      <c r="G9" s="16">
        <v>2.8527367460655202</v>
      </c>
      <c r="H9" s="16">
        <v>3.6003261151806902E-2</v>
      </c>
      <c r="I9" s="17">
        <v>-6.2475952998884497E-2</v>
      </c>
    </row>
    <row r="10" spans="2:9" x14ac:dyDescent="0.25">
      <c r="B10" s="6">
        <f t="shared" si="0"/>
        <v>7</v>
      </c>
      <c r="C10" s="8">
        <v>1</v>
      </c>
      <c r="D10" s="8">
        <v>10</v>
      </c>
      <c r="E10" s="8">
        <v>0</v>
      </c>
      <c r="F10" s="16">
        <v>1.3967121214360101</v>
      </c>
      <c r="G10" s="16">
        <v>12.405522767089099</v>
      </c>
      <c r="H10" s="16">
        <v>4.1066555684252002</v>
      </c>
      <c r="I10" s="17">
        <v>-2.2204460492503101E-16</v>
      </c>
    </row>
    <row r="11" spans="2:9" x14ac:dyDescent="0.25">
      <c r="B11" s="6">
        <f t="shared" si="0"/>
        <v>8</v>
      </c>
      <c r="C11" s="8">
        <v>1</v>
      </c>
      <c r="D11" s="8">
        <v>100</v>
      </c>
      <c r="E11" s="8">
        <v>0</v>
      </c>
      <c r="F11" s="16">
        <v>1.6266836922307599</v>
      </c>
      <c r="G11" s="16">
        <v>61.597707100091299</v>
      </c>
      <c r="H11" s="16">
        <v>4.0729925384312997</v>
      </c>
      <c r="I11" s="17">
        <v>-1.5618574557207899E-4</v>
      </c>
    </row>
    <row r="12" spans="2:9" x14ac:dyDescent="0.25">
      <c r="B12" s="6">
        <f t="shared" si="0"/>
        <v>9</v>
      </c>
      <c r="C12" s="8">
        <v>1</v>
      </c>
      <c r="D12" s="8">
        <v>0</v>
      </c>
      <c r="E12" s="8">
        <v>1</v>
      </c>
      <c r="F12" s="16">
        <v>1.87939683670391</v>
      </c>
      <c r="G12" s="16">
        <v>2.9131721096598899</v>
      </c>
      <c r="H12" s="16">
        <v>4.8845241077466503E-2</v>
      </c>
      <c r="I12" s="17">
        <v>-6.2206261380328497E-2</v>
      </c>
    </row>
    <row r="13" spans="2:9" x14ac:dyDescent="0.25">
      <c r="B13" s="6">
        <f t="shared" si="0"/>
        <v>10</v>
      </c>
      <c r="C13" s="8">
        <v>1</v>
      </c>
      <c r="D13" s="8">
        <v>0</v>
      </c>
      <c r="E13" s="8">
        <v>0.01</v>
      </c>
      <c r="F13" s="16">
        <v>1.8655773883012701</v>
      </c>
      <c r="G13" s="16">
        <v>2.9197109311548601</v>
      </c>
      <c r="H13" s="16">
        <v>2.3325035141974499E-2</v>
      </c>
      <c r="I13" s="17">
        <v>-6.2603151941546406E-2</v>
      </c>
    </row>
    <row r="14" spans="2:9" x14ac:dyDescent="0.25">
      <c r="B14" s="6">
        <f t="shared" si="0"/>
        <v>11</v>
      </c>
      <c r="C14" s="8">
        <v>1</v>
      </c>
      <c r="D14" s="8">
        <v>0</v>
      </c>
      <c r="E14" s="8">
        <v>0.1</v>
      </c>
      <c r="F14" s="16">
        <v>1.8517028896907901</v>
      </c>
      <c r="G14" s="16">
        <v>2.8876645511638701</v>
      </c>
      <c r="H14" s="16">
        <v>4.0922524263753403E-2</v>
      </c>
      <c r="I14" s="17">
        <v>-6.2333052252167502E-2</v>
      </c>
    </row>
    <row r="15" spans="2:9" x14ac:dyDescent="0.25">
      <c r="B15" s="6">
        <f t="shared" si="0"/>
        <v>12</v>
      </c>
      <c r="C15" s="8">
        <v>1</v>
      </c>
      <c r="D15" s="8">
        <v>0</v>
      </c>
      <c r="E15" s="8">
        <v>10</v>
      </c>
      <c r="F15" s="16">
        <v>1.40689373809794</v>
      </c>
      <c r="G15" s="16">
        <v>3.3776018040958302</v>
      </c>
      <c r="H15" s="16">
        <v>1.2572892170426E-2</v>
      </c>
      <c r="I15" s="17">
        <v>-6.2763143661013196E-2</v>
      </c>
    </row>
    <row r="16" spans="2:9" x14ac:dyDescent="0.25">
      <c r="B16" s="6">
        <f t="shared" si="0"/>
        <v>13</v>
      </c>
      <c r="C16" s="8">
        <v>1</v>
      </c>
      <c r="D16" s="8">
        <v>0</v>
      </c>
      <c r="E16" s="8">
        <v>100</v>
      </c>
      <c r="F16" s="16">
        <v>1.7412457786875299</v>
      </c>
      <c r="G16" s="16">
        <v>3.1618864838131202</v>
      </c>
      <c r="H16" s="16">
        <v>25.517835725830601</v>
      </c>
      <c r="I16" s="17">
        <v>0.50412559476377306</v>
      </c>
    </row>
    <row r="17" spans="2:9" x14ac:dyDescent="0.25">
      <c r="B17" s="6">
        <f t="shared" si="0"/>
        <v>14</v>
      </c>
      <c r="C17" s="8">
        <v>100</v>
      </c>
      <c r="D17" s="8">
        <v>1</v>
      </c>
      <c r="E17" s="8">
        <v>0.01</v>
      </c>
      <c r="F17" s="16">
        <v>0.77010620487711001</v>
      </c>
      <c r="G17" s="16">
        <v>72.419220918228802</v>
      </c>
      <c r="H17" s="16">
        <v>1.29549102233391</v>
      </c>
      <c r="I17" s="17">
        <v>-1.8867405487908599E-2</v>
      </c>
    </row>
    <row r="18" spans="2:9" x14ac:dyDescent="0.25">
      <c r="B18" s="6">
        <f t="shared" si="0"/>
        <v>15</v>
      </c>
      <c r="C18" s="8">
        <v>100</v>
      </c>
      <c r="D18" s="8">
        <v>0.01</v>
      </c>
      <c r="E18" s="8">
        <v>0.01</v>
      </c>
      <c r="F18" s="16">
        <v>0.91813146626887898</v>
      </c>
      <c r="G18" s="16">
        <v>2.3137677838738</v>
      </c>
      <c r="H18" s="16">
        <v>2.26310118289774E-2</v>
      </c>
      <c r="I18" s="17">
        <v>-3.80470462792886E-2</v>
      </c>
    </row>
    <row r="19" spans="2:9" x14ac:dyDescent="0.25">
      <c r="B19" s="6">
        <f t="shared" si="0"/>
        <v>16</v>
      </c>
      <c r="C19" s="8">
        <v>100</v>
      </c>
      <c r="D19" s="8">
        <v>0.1</v>
      </c>
      <c r="E19" s="8">
        <v>0.01</v>
      </c>
      <c r="F19" s="16">
        <v>0.90052542532735103</v>
      </c>
      <c r="G19" s="16">
        <v>2.2553732963181101</v>
      </c>
      <c r="H19" s="16">
        <v>0.150938432674597</v>
      </c>
      <c r="I19" s="17">
        <v>-3.6044404675828798E-2</v>
      </c>
    </row>
    <row r="20" spans="2:9" x14ac:dyDescent="0.25">
      <c r="B20" s="6">
        <f t="shared" si="0"/>
        <v>17</v>
      </c>
      <c r="C20" s="8">
        <v>100</v>
      </c>
      <c r="D20" s="8">
        <v>10</v>
      </c>
      <c r="E20" s="8">
        <v>0.01</v>
      </c>
      <c r="F20" s="16">
        <v>0.66977561403652397</v>
      </c>
      <c r="G20" s="16">
        <v>38.0664150786302</v>
      </c>
      <c r="H20" s="16">
        <v>2.7542498472821202</v>
      </c>
      <c r="I20" s="17">
        <v>8.3257376030809705E-4</v>
      </c>
    </row>
    <row r="21" spans="2:9" x14ac:dyDescent="0.25">
      <c r="B21" s="6">
        <f t="shared" si="0"/>
        <v>18</v>
      </c>
      <c r="C21" s="8">
        <v>100</v>
      </c>
      <c r="D21" s="8">
        <v>100</v>
      </c>
      <c r="E21" s="8">
        <v>0.01</v>
      </c>
      <c r="F21" s="16">
        <v>0.68103535907085799</v>
      </c>
      <c r="G21" s="16">
        <v>5.90691222591391</v>
      </c>
      <c r="H21" s="16">
        <v>3.6655006550942102</v>
      </c>
      <c r="I21" s="17">
        <v>2.6869013563968203E-4</v>
      </c>
    </row>
    <row r="22" spans="2:9" x14ac:dyDescent="0.25">
      <c r="B22" s="6">
        <f t="shared" si="0"/>
        <v>19</v>
      </c>
      <c r="C22" s="8">
        <v>100</v>
      </c>
      <c r="D22" s="8">
        <v>20</v>
      </c>
      <c r="E22" s="8">
        <v>0.01</v>
      </c>
      <c r="F22" s="16">
        <v>0.86968802832616399</v>
      </c>
      <c r="G22" s="16">
        <v>3.7770275039613099</v>
      </c>
      <c r="H22" s="16">
        <v>0.63793947217456504</v>
      </c>
      <c r="I22" s="17">
        <v>-3.3358517401968601E-2</v>
      </c>
    </row>
    <row r="23" spans="2:9" x14ac:dyDescent="0.25">
      <c r="B23" s="6">
        <f t="shared" si="0"/>
        <v>20</v>
      </c>
      <c r="C23" s="8">
        <v>100</v>
      </c>
      <c r="D23" s="8">
        <v>40</v>
      </c>
      <c r="E23" s="8">
        <v>0.01</v>
      </c>
      <c r="F23" s="16">
        <v>0.82689704500442596</v>
      </c>
      <c r="G23" s="16">
        <v>4.4129585182635003</v>
      </c>
      <c r="H23" s="16">
        <v>1.3302502529990701</v>
      </c>
      <c r="I23" s="17">
        <v>-2.75888693060224E-2</v>
      </c>
    </row>
    <row r="24" spans="2:9" x14ac:dyDescent="0.25">
      <c r="B24" s="6">
        <f t="shared" si="0"/>
        <v>21</v>
      </c>
      <c r="C24" s="8">
        <v>100</v>
      </c>
      <c r="D24" s="8">
        <v>60</v>
      </c>
      <c r="E24" s="8">
        <v>0.01</v>
      </c>
      <c r="F24" s="16">
        <v>0.78011696827771104</v>
      </c>
      <c r="G24" s="16">
        <v>4.5906362211346297</v>
      </c>
      <c r="H24" s="16">
        <v>2.00500219517992</v>
      </c>
      <c r="I24" s="17">
        <v>-2.0989731051512799E-2</v>
      </c>
    </row>
    <row r="25" spans="2:9" x14ac:dyDescent="0.25">
      <c r="B25" s="6">
        <f t="shared" si="0"/>
        <v>22</v>
      </c>
      <c r="C25" s="8">
        <v>100</v>
      </c>
      <c r="D25" s="8">
        <v>80</v>
      </c>
      <c r="E25" s="8">
        <v>0.01</v>
      </c>
      <c r="F25" s="16">
        <v>0.74680244296476805</v>
      </c>
      <c r="G25" s="16">
        <v>4.6186964865610598</v>
      </c>
      <c r="H25" s="16">
        <v>2.5063148964780799</v>
      </c>
      <c r="I25" s="17">
        <v>-1.59029109324005E-2</v>
      </c>
    </row>
    <row r="26" spans="2:9" x14ac:dyDescent="0.25">
      <c r="B26" s="6">
        <f t="shared" si="0"/>
        <v>23</v>
      </c>
      <c r="C26" s="8">
        <v>100</v>
      </c>
      <c r="D26" s="8">
        <v>50</v>
      </c>
      <c r="E26" s="8">
        <v>0.01</v>
      </c>
      <c r="F26" s="16">
        <v>0.80201498918057701</v>
      </c>
      <c r="G26" s="16">
        <v>4.5589287722873397</v>
      </c>
      <c r="H26" s="16">
        <v>1.6880571875039101</v>
      </c>
      <c r="I26" s="17">
        <v>-2.4086877823461101E-2</v>
      </c>
    </row>
    <row r="27" spans="2:9" x14ac:dyDescent="0.25">
      <c r="B27" s="6">
        <f t="shared" si="0"/>
        <v>24</v>
      </c>
      <c r="C27" s="8">
        <v>100</v>
      </c>
      <c r="D27" s="8">
        <v>250</v>
      </c>
      <c r="E27" s="8">
        <v>0.01</v>
      </c>
      <c r="F27" s="16">
        <v>0.66258486255504201</v>
      </c>
      <c r="G27" s="16">
        <v>4.4133427755791397</v>
      </c>
      <c r="H27" s="16">
        <v>3.8923752316390798</v>
      </c>
      <c r="I27" s="17">
        <v>-1.37586935563938E-3</v>
      </c>
    </row>
    <row r="28" spans="2:9" x14ac:dyDescent="0.25">
      <c r="B28" s="6">
        <f t="shared" si="0"/>
        <v>25</v>
      </c>
      <c r="C28" s="8">
        <v>100</v>
      </c>
      <c r="D28" s="8">
        <v>500</v>
      </c>
      <c r="E28" s="8">
        <v>0.01</v>
      </c>
      <c r="F28" s="16">
        <v>0.65492431422834496</v>
      </c>
      <c r="G28" s="16">
        <v>4.0633679918264303</v>
      </c>
      <c r="H28" s="16">
        <v>4.08787026894879</v>
      </c>
      <c r="I28" s="17">
        <v>-7.1546087001550501E-6</v>
      </c>
    </row>
    <row r="29" spans="2:9" x14ac:dyDescent="0.25">
      <c r="B29" s="6">
        <f t="shared" si="0"/>
        <v>26</v>
      </c>
      <c r="C29" s="8">
        <v>100</v>
      </c>
      <c r="D29" s="8">
        <v>750</v>
      </c>
      <c r="E29" s="8">
        <v>0.01</v>
      </c>
      <c r="F29" s="16">
        <v>0.65488161008033097</v>
      </c>
      <c r="G29" s="16">
        <v>3.9230419197370598</v>
      </c>
      <c r="H29" s="16">
        <v>4.1061908361883503</v>
      </c>
      <c r="I29" s="17">
        <v>-6.9545628145206706E-8</v>
      </c>
    </row>
    <row r="30" spans="2:9" x14ac:dyDescent="0.25">
      <c r="B30" s="6">
        <f t="shared" si="0"/>
        <v>27</v>
      </c>
      <c r="C30" s="8">
        <v>100</v>
      </c>
      <c r="D30" s="8">
        <v>1000</v>
      </c>
      <c r="E30" s="8">
        <v>0.01</v>
      </c>
      <c r="F30" s="16">
        <v>0.65488163882499995</v>
      </c>
      <c r="G30" s="16">
        <v>3.8703254001150098</v>
      </c>
      <c r="H30" s="16">
        <v>4.1308611079461999</v>
      </c>
      <c r="I30" s="17">
        <v>-5.0761303826973898E-8</v>
      </c>
    </row>
    <row r="31" spans="2:9" x14ac:dyDescent="0.25">
      <c r="B31" s="6">
        <f t="shared" si="0"/>
        <v>28</v>
      </c>
      <c r="C31" s="8">
        <v>100</v>
      </c>
      <c r="D31" s="8">
        <v>850</v>
      </c>
      <c r="E31" s="8">
        <v>0.01</v>
      </c>
      <c r="F31" s="16">
        <v>0.65487958200721896</v>
      </c>
      <c r="G31" s="16">
        <v>3.89171323852913</v>
      </c>
      <c r="H31" s="16">
        <v>4.1214658971269902</v>
      </c>
      <c r="I31" s="17">
        <v>1.0369349068284401E-7</v>
      </c>
    </row>
  </sheetData>
  <mergeCells count="1"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7"/>
  <sheetViews>
    <sheetView tabSelected="1" topLeftCell="A3" zoomScale="85" zoomScaleNormal="85" workbookViewId="0">
      <selection activeCell="W26" sqref="O20:W26"/>
    </sheetView>
  </sheetViews>
  <sheetFormatPr defaultRowHeight="15" x14ac:dyDescent="0.25"/>
  <cols>
    <col min="2" max="2" width="5.7109375" bestFit="1" customWidth="1"/>
    <col min="3" max="3" width="6.7109375" bestFit="1" customWidth="1"/>
    <col min="4" max="5" width="5.7109375" bestFit="1" customWidth="1"/>
    <col min="6" max="6" width="6.42578125" bestFit="1" customWidth="1"/>
    <col min="7" max="8" width="5.7109375" bestFit="1" customWidth="1"/>
    <col min="9" max="9" width="6.42578125" bestFit="1" customWidth="1"/>
    <col min="10" max="11" width="4.7109375" bestFit="1" customWidth="1"/>
    <col min="12" max="12" width="7.42578125" bestFit="1" customWidth="1"/>
    <col min="13" max="13" width="15.28515625" bestFit="1" customWidth="1"/>
  </cols>
  <sheetData>
    <row r="3" spans="2:23" x14ac:dyDescent="0.25">
      <c r="B3" s="24"/>
      <c r="C3" s="24"/>
      <c r="D3" s="28" t="s">
        <v>25</v>
      </c>
      <c r="E3" s="28"/>
      <c r="F3" s="28"/>
      <c r="G3" s="28" t="s">
        <v>26</v>
      </c>
      <c r="H3" s="28"/>
      <c r="I3" s="28"/>
      <c r="J3" s="28" t="s">
        <v>28</v>
      </c>
      <c r="K3" s="28"/>
      <c r="L3" s="28"/>
    </row>
    <row r="4" spans="2:23" x14ac:dyDescent="0.25">
      <c r="B4" s="25" t="s">
        <v>3</v>
      </c>
      <c r="C4" s="25" t="s">
        <v>5</v>
      </c>
      <c r="D4" s="25" t="s">
        <v>23</v>
      </c>
      <c r="E4" s="25" t="s">
        <v>24</v>
      </c>
      <c r="F4" s="25" t="s">
        <v>27</v>
      </c>
      <c r="G4" s="25" t="s">
        <v>23</v>
      </c>
      <c r="H4" s="25" t="s">
        <v>24</v>
      </c>
      <c r="I4" s="25" t="s">
        <v>27</v>
      </c>
      <c r="J4" s="25" t="s">
        <v>23</v>
      </c>
      <c r="K4" s="25" t="s">
        <v>24</v>
      </c>
      <c r="L4" s="25"/>
      <c r="O4" s="16">
        <v>33.176929202652502</v>
      </c>
      <c r="P4" s="16">
        <v>56.726367482998299</v>
      </c>
      <c r="Q4" s="16">
        <v>0</v>
      </c>
      <c r="R4" s="17">
        <v>0.192587853849019</v>
      </c>
      <c r="T4" s="22">
        <v>11.493408019901</v>
      </c>
      <c r="U4" s="22">
        <v>20.713331036955498</v>
      </c>
      <c r="V4" s="22">
        <v>0</v>
      </c>
      <c r="W4" s="23">
        <v>0.12729755344909899</v>
      </c>
    </row>
    <row r="5" spans="2:23" x14ac:dyDescent="0.25">
      <c r="B5" s="26">
        <f>1</f>
        <v>1</v>
      </c>
      <c r="C5" s="29">
        <f>0</f>
        <v>0</v>
      </c>
      <c r="D5" s="29">
        <v>0.65444817121167198</v>
      </c>
      <c r="E5" s="29">
        <v>0.29645256596478697</v>
      </c>
      <c r="F5" s="29">
        <f>(E5-D5)</f>
        <v>-0.35799560524688501</v>
      </c>
      <c r="G5" s="29">
        <v>1.97448260562947</v>
      </c>
      <c r="H5" s="29">
        <v>1.5264451953727001</v>
      </c>
      <c r="I5" s="30">
        <f>100*(H5-G5)/G5</f>
        <v>-22.691382997214831</v>
      </c>
      <c r="J5" s="29">
        <v>0</v>
      </c>
      <c r="K5" s="29">
        <v>0</v>
      </c>
      <c r="L5" s="29">
        <f>(K5-J5)</f>
        <v>0</v>
      </c>
      <c r="O5" s="16">
        <v>9.0747463171421696</v>
      </c>
      <c r="P5" s="16">
        <v>16.666327084093101</v>
      </c>
      <c r="Q5" s="16">
        <v>0</v>
      </c>
      <c r="R5" s="17">
        <v>0.11165612727350201</v>
      </c>
      <c r="T5" s="22">
        <v>2.3638734735790301</v>
      </c>
      <c r="U5" s="22">
        <v>5.3657340031624097</v>
      </c>
      <c r="V5" s="22">
        <v>0</v>
      </c>
      <c r="W5" s="23">
        <v>3.8000111888778602E-2</v>
      </c>
    </row>
    <row r="6" spans="2:23" x14ac:dyDescent="0.25">
      <c r="B6" s="26">
        <v>10</v>
      </c>
      <c r="C6" s="29">
        <v>0</v>
      </c>
      <c r="D6" s="29">
        <v>9.0747463171421696</v>
      </c>
      <c r="E6" s="29">
        <v>2.3638734735790301</v>
      </c>
      <c r="F6" s="30">
        <f t="shared" ref="F6:F12" si="0">100*(E6-D6)/D6</f>
        <v>-73.951079281261229</v>
      </c>
      <c r="G6" s="29">
        <v>16.666327084093101</v>
      </c>
      <c r="H6" s="29">
        <v>5.3657340031624097</v>
      </c>
      <c r="I6" s="30">
        <f t="shared" ref="I6:I12" si="1">100*(H6-G6)/G6</f>
        <v>-67.804940008145849</v>
      </c>
      <c r="J6" s="29">
        <v>0.11165612727350201</v>
      </c>
      <c r="K6" s="29">
        <v>3.8000111888778602E-2</v>
      </c>
      <c r="L6" s="29">
        <f t="shared" ref="L6:L12" si="2">(K6-J6)</f>
        <v>-7.3656015384723411E-2</v>
      </c>
      <c r="O6" s="16">
        <v>0.28312185327323303</v>
      </c>
      <c r="P6" s="16">
        <v>1.8711750471519999</v>
      </c>
      <c r="Q6" s="16">
        <v>0.103429416102596</v>
      </c>
      <c r="R6" s="17">
        <v>2.4080654091245299E-2</v>
      </c>
      <c r="T6" s="22">
        <v>0.29554769685817101</v>
      </c>
      <c r="U6" s="22">
        <v>1.55456814348734</v>
      </c>
      <c r="V6" s="22">
        <v>2.2772608379906202E-3</v>
      </c>
      <c r="W6" s="23">
        <v>5.1011514320866199E-3</v>
      </c>
    </row>
    <row r="7" spans="2:23" x14ac:dyDescent="0.25">
      <c r="B7" s="26">
        <v>100</v>
      </c>
      <c r="C7" s="29">
        <v>0</v>
      </c>
      <c r="D7" s="29">
        <v>0.28312185327323303</v>
      </c>
      <c r="E7" s="29">
        <v>0.29554769685817101</v>
      </c>
      <c r="F7" s="30">
        <f t="shared" si="0"/>
        <v>4.3888677052937144</v>
      </c>
      <c r="G7" s="29">
        <v>1.8711750471519999</v>
      </c>
      <c r="H7" s="29">
        <v>1.55456814348734</v>
      </c>
      <c r="I7" s="30">
        <f t="shared" si="1"/>
        <v>-16.92021834870809</v>
      </c>
      <c r="J7" s="29">
        <v>2.4080654091245299E-2</v>
      </c>
      <c r="K7" s="29">
        <v>5.1011514320866199E-3</v>
      </c>
      <c r="L7" s="29">
        <f t="shared" si="2"/>
        <v>-1.8979502659158681E-2</v>
      </c>
      <c r="O7" s="16">
        <v>14.8920843333986</v>
      </c>
      <c r="P7" s="16">
        <v>23.962884948403701</v>
      </c>
      <c r="Q7" s="16">
        <v>0.90121737568649196</v>
      </c>
      <c r="R7" s="17">
        <v>-2.8785102695883001E-7</v>
      </c>
      <c r="T7" s="22">
        <v>5.0904614229205798</v>
      </c>
      <c r="U7" s="22">
        <v>21.7535086659223</v>
      </c>
      <c r="V7" s="22">
        <v>14.628548879354801</v>
      </c>
      <c r="W7" s="23">
        <v>3.6004892123298099E-9</v>
      </c>
    </row>
    <row r="8" spans="2:23" x14ac:dyDescent="0.25">
      <c r="B8" s="26">
        <v>1</v>
      </c>
      <c r="C8" s="29">
        <v>0.01</v>
      </c>
      <c r="D8" s="29">
        <v>58.465054900757004</v>
      </c>
      <c r="E8" s="29">
        <v>45.261746024611597</v>
      </c>
      <c r="F8" s="30">
        <f>100*(E8-D8)/D8</f>
        <v>-22.583248914343276</v>
      </c>
      <c r="G8" s="29">
        <v>91.620427757906199</v>
      </c>
      <c r="H8" s="29">
        <v>88.425909645583502</v>
      </c>
      <c r="I8" s="30">
        <f>100*(H8-G8)/G8</f>
        <v>-3.4866876203238779</v>
      </c>
      <c r="J8" s="29">
        <v>0.17300151168004699</v>
      </c>
      <c r="K8" s="29">
        <v>9.4112600359017598E-2</v>
      </c>
      <c r="L8" s="29">
        <f t="shared" si="2"/>
        <v>-7.888891132102939E-2</v>
      </c>
      <c r="O8" s="16">
        <v>58.465054900757004</v>
      </c>
      <c r="P8" s="16">
        <v>91.620427757906199</v>
      </c>
      <c r="Q8" s="16">
        <v>0</v>
      </c>
      <c r="R8" s="17">
        <v>0.17300151168004699</v>
      </c>
      <c r="T8" s="22">
        <v>45.261746024611597</v>
      </c>
      <c r="U8" s="22">
        <v>88.425909645583502</v>
      </c>
      <c r="V8" s="22">
        <v>0</v>
      </c>
      <c r="W8" s="23">
        <v>9.4112600359017598E-2</v>
      </c>
    </row>
    <row r="9" spans="2:23" x14ac:dyDescent="0.25">
      <c r="B9" s="26">
        <v>1</v>
      </c>
      <c r="C9" s="29">
        <v>0.1</v>
      </c>
      <c r="D9" s="29">
        <v>66.675418015939101</v>
      </c>
      <c r="E9" s="29">
        <v>43.361495342697197</v>
      </c>
      <c r="F9" s="30">
        <f>100*(E9-D9)/D9</f>
        <v>-34.966293976092643</v>
      </c>
      <c r="G9" s="29">
        <v>93.922698927846199</v>
      </c>
      <c r="H9" s="29">
        <v>82.238963123326101</v>
      </c>
      <c r="I9" s="30">
        <f>100*(H9-G9)/G9</f>
        <v>-12.439736014715505</v>
      </c>
      <c r="J9" s="29">
        <v>9.2845109300889697E-2</v>
      </c>
      <c r="K9" s="29">
        <v>1.04255204866685E-2</v>
      </c>
      <c r="L9" s="29">
        <f t="shared" si="2"/>
        <v>-8.2419588814221192E-2</v>
      </c>
      <c r="O9" s="16">
        <v>66.675418015939101</v>
      </c>
      <c r="P9" s="16">
        <v>93.922698927846199</v>
      </c>
      <c r="Q9" s="16">
        <v>0</v>
      </c>
      <c r="R9" s="17">
        <v>9.2845109300889697E-2</v>
      </c>
      <c r="T9" s="22">
        <v>43.361495342697197</v>
      </c>
      <c r="U9" s="22">
        <v>82.238963123326101</v>
      </c>
      <c r="V9" s="22">
        <v>0</v>
      </c>
      <c r="W9" s="23">
        <v>1.04255204866685E-2</v>
      </c>
    </row>
    <row r="10" spans="2:23" x14ac:dyDescent="0.25">
      <c r="B10" s="26">
        <v>1</v>
      </c>
      <c r="C10" s="29">
        <v>1</v>
      </c>
      <c r="D10" s="29">
        <v>14.8920843333986</v>
      </c>
      <c r="E10" s="29">
        <v>5.0904614229205798</v>
      </c>
      <c r="F10" s="30">
        <f t="shared" ref="F10" si="3">100*(E10-D10)/D10</f>
        <v>-65.817669918077485</v>
      </c>
      <c r="G10" s="29">
        <v>23.962884948403701</v>
      </c>
      <c r="H10" s="29">
        <v>21.7535086659223</v>
      </c>
      <c r="I10" s="30">
        <f t="shared" ref="I10" si="4">100*(H10-G10)/G10</f>
        <v>-9.2199928649600231</v>
      </c>
      <c r="J10" s="29">
        <v>0</v>
      </c>
      <c r="K10" s="29">
        <v>0</v>
      </c>
      <c r="L10" s="29">
        <f t="shared" si="2"/>
        <v>0</v>
      </c>
      <c r="O10" s="16">
        <v>1.6985657258910201</v>
      </c>
      <c r="P10" s="16">
        <v>21.5229589092088</v>
      </c>
      <c r="Q10" s="16">
        <v>44.088325335223097</v>
      </c>
      <c r="R10" s="17">
        <v>1.53856340445735E-8</v>
      </c>
      <c r="T10" s="22">
        <v>1.4703070329633501</v>
      </c>
      <c r="U10" s="22">
        <v>20.817305826883899</v>
      </c>
      <c r="V10" s="22">
        <v>50.4529059304434</v>
      </c>
      <c r="W10" s="23">
        <v>1.4522290869845E-9</v>
      </c>
    </row>
    <row r="11" spans="2:23" x14ac:dyDescent="0.25">
      <c r="B11" s="26">
        <v>1</v>
      </c>
      <c r="C11" s="29">
        <v>10</v>
      </c>
      <c r="D11" s="29">
        <v>1.6985657258910201</v>
      </c>
      <c r="E11" s="29">
        <v>1.4703070329633501</v>
      </c>
      <c r="F11" s="30">
        <f>100*(E11-D11)/D11</f>
        <v>-13.438319721654095</v>
      </c>
      <c r="G11" s="29">
        <v>21.5229589092088</v>
      </c>
      <c r="H11" s="29">
        <v>20.817305826883899</v>
      </c>
      <c r="I11" s="30">
        <f>100*(H11-G11)/G11</f>
        <v>-3.2786062794692241</v>
      </c>
      <c r="J11" s="29">
        <v>0</v>
      </c>
      <c r="K11" s="29">
        <v>0</v>
      </c>
      <c r="L11" s="29">
        <f t="shared" si="2"/>
        <v>0</v>
      </c>
      <c r="O11" s="16">
        <v>0.34634086691993099</v>
      </c>
      <c r="P11" s="16">
        <v>23.933625095330498</v>
      </c>
      <c r="Q11" s="16">
        <v>81.154781514771202</v>
      </c>
      <c r="R11" s="17">
        <v>-6.1877095574047801E-4</v>
      </c>
      <c r="T11" s="22">
        <v>0.41428124847793202</v>
      </c>
      <c r="U11" s="22">
        <v>21.9646696652466</v>
      </c>
      <c r="V11" s="22">
        <v>77.0438253649871</v>
      </c>
      <c r="W11" s="23">
        <v>-8.9927954906610097E-4</v>
      </c>
    </row>
    <row r="12" spans="2:23" x14ac:dyDescent="0.25">
      <c r="B12" s="26">
        <v>1</v>
      </c>
      <c r="C12" s="29">
        <v>100</v>
      </c>
      <c r="D12" s="29">
        <v>0.34634086691993099</v>
      </c>
      <c r="E12" s="29">
        <v>0.41428124847793202</v>
      </c>
      <c r="F12" s="30">
        <f>100*(E12-D12)/D12</f>
        <v>19.616622826583114</v>
      </c>
      <c r="G12" s="29">
        <v>23.933625095330498</v>
      </c>
      <c r="H12" s="29">
        <v>21.9646696652466</v>
      </c>
      <c r="I12" s="30">
        <f>100*(H12-G12)/G12</f>
        <v>-8.2267329844154933</v>
      </c>
      <c r="J12" s="29">
        <v>0</v>
      </c>
      <c r="K12" s="29">
        <v>0</v>
      </c>
      <c r="L12" s="29">
        <f t="shared" si="2"/>
        <v>0</v>
      </c>
    </row>
    <row r="13" spans="2:23" x14ac:dyDescent="0.25">
      <c r="N13" t="s">
        <v>24</v>
      </c>
      <c r="O13" s="22">
        <v>0.29645256596478697</v>
      </c>
      <c r="P13" s="22">
        <v>1.5264451953727001</v>
      </c>
      <c r="Q13" s="22">
        <v>0.56854231846368297</v>
      </c>
      <c r="R13" s="23">
        <v>8.8508227125139199E-5</v>
      </c>
    </row>
    <row r="14" spans="2:23" x14ac:dyDescent="0.25">
      <c r="N14" t="s">
        <v>23</v>
      </c>
      <c r="O14" s="16">
        <v>0.65444817121167198</v>
      </c>
      <c r="P14" s="16">
        <v>1.97448260562947</v>
      </c>
      <c r="Q14" s="16">
        <v>0.28470255188333099</v>
      </c>
      <c r="R14" s="17">
        <v>1.4300169681802401E-4</v>
      </c>
    </row>
    <row r="20" spans="15:23" x14ac:dyDescent="0.25">
      <c r="O20" s="26">
        <v>51</v>
      </c>
      <c r="P20" s="29">
        <v>13.4</v>
      </c>
      <c r="Q20" s="29">
        <f>ABS(O20-P20)</f>
        <v>37.6</v>
      </c>
      <c r="R20" s="29">
        <v>70</v>
      </c>
      <c r="S20" s="29">
        <v>26.8</v>
      </c>
      <c r="T20" s="29">
        <f>ABS(R20-S20)</f>
        <v>43.2</v>
      </c>
      <c r="U20" s="29">
        <v>2</v>
      </c>
      <c r="V20" s="29">
        <v>3.2</v>
      </c>
      <c r="W20" s="29">
        <f>ABS(U20-V20)</f>
        <v>1.2000000000000002</v>
      </c>
    </row>
    <row r="21" spans="15:23" x14ac:dyDescent="0.25">
      <c r="O21" s="26">
        <v>9.9</v>
      </c>
      <c r="P21" s="29">
        <v>4.3</v>
      </c>
      <c r="Q21" s="29">
        <f t="shared" ref="Q21:Q26" si="5">ABS(O21-P21)</f>
        <v>5.6000000000000005</v>
      </c>
      <c r="R21" s="29">
        <v>31.9</v>
      </c>
      <c r="S21" s="29">
        <v>9</v>
      </c>
      <c r="T21" s="29">
        <f t="shared" ref="T21:T26" si="6">ABS(R21-S21)</f>
        <v>22.9</v>
      </c>
      <c r="U21" s="29">
        <v>2.4</v>
      </c>
      <c r="V21" s="29">
        <v>3</v>
      </c>
      <c r="W21" s="29">
        <f t="shared" ref="W21:W26" si="7">ABS(U21-V21)</f>
        <v>0.60000000000000009</v>
      </c>
    </row>
    <row r="22" spans="15:23" x14ac:dyDescent="0.25">
      <c r="O22" s="26">
        <v>2.2000000000000002</v>
      </c>
      <c r="P22" s="29">
        <v>2.2000000000000002</v>
      </c>
      <c r="Q22" s="29">
        <f t="shared" si="5"/>
        <v>0</v>
      </c>
      <c r="R22" s="29">
        <v>7.7</v>
      </c>
      <c r="S22" s="29">
        <v>4.5999999999999996</v>
      </c>
      <c r="T22" s="29">
        <f t="shared" si="6"/>
        <v>3.1000000000000005</v>
      </c>
      <c r="U22" s="29">
        <v>3.9</v>
      </c>
      <c r="V22" s="29">
        <v>2.9</v>
      </c>
      <c r="W22" s="29">
        <f t="shared" si="7"/>
        <v>1</v>
      </c>
    </row>
    <row r="23" spans="15:23" x14ac:dyDescent="0.25">
      <c r="O23" s="26">
        <v>51</v>
      </c>
      <c r="P23" s="29">
        <v>13.4</v>
      </c>
      <c r="Q23" s="29">
        <f t="shared" si="5"/>
        <v>37.6</v>
      </c>
      <c r="R23" s="29">
        <v>70.099999999999994</v>
      </c>
      <c r="S23" s="29">
        <v>26.7</v>
      </c>
      <c r="T23" s="29">
        <f t="shared" si="6"/>
        <v>43.399999999999991</v>
      </c>
      <c r="U23" s="29">
        <v>2</v>
      </c>
      <c r="V23" s="29">
        <v>3.1</v>
      </c>
      <c r="W23" s="29">
        <f t="shared" si="7"/>
        <v>1.1000000000000001</v>
      </c>
    </row>
    <row r="24" spans="15:23" x14ac:dyDescent="0.25">
      <c r="O24" s="26">
        <v>51.1</v>
      </c>
      <c r="P24" s="29">
        <v>13.5</v>
      </c>
      <c r="Q24" s="29">
        <f t="shared" si="5"/>
        <v>37.6</v>
      </c>
      <c r="R24" s="29">
        <v>70.3</v>
      </c>
      <c r="S24" s="29">
        <v>26.6</v>
      </c>
      <c r="T24" s="29">
        <f t="shared" si="6"/>
        <v>43.699999999999996</v>
      </c>
      <c r="U24" s="29">
        <v>1.9</v>
      </c>
      <c r="V24" s="29">
        <v>3</v>
      </c>
      <c r="W24" s="29">
        <f t="shared" si="7"/>
        <v>1.1000000000000001</v>
      </c>
    </row>
    <row r="25" spans="15:23" x14ac:dyDescent="0.25">
      <c r="O25" s="26">
        <v>61.6</v>
      </c>
      <c r="P25" s="29">
        <v>28.7</v>
      </c>
      <c r="Q25" s="29">
        <f t="shared" si="5"/>
        <v>32.900000000000006</v>
      </c>
      <c r="R25" s="29">
        <v>88.2</v>
      </c>
      <c r="S25" s="29">
        <v>48.4</v>
      </c>
      <c r="T25" s="29">
        <f t="shared" si="6"/>
        <v>39.800000000000004</v>
      </c>
      <c r="U25" s="29">
        <v>0</v>
      </c>
      <c r="V25" s="29">
        <v>0</v>
      </c>
      <c r="W25" s="29">
        <f t="shared" si="7"/>
        <v>0</v>
      </c>
    </row>
    <row r="26" spans="15:23" x14ac:dyDescent="0.25">
      <c r="O26" s="26">
        <v>76.900000000000006</v>
      </c>
      <c r="P26" s="29">
        <v>76.900000000000006</v>
      </c>
      <c r="Q26" s="29">
        <f t="shared" si="5"/>
        <v>0</v>
      </c>
      <c r="R26" s="29">
        <v>97</v>
      </c>
      <c r="S26" s="29">
        <v>96.7</v>
      </c>
      <c r="T26" s="29">
        <f t="shared" si="6"/>
        <v>0.29999999999999716</v>
      </c>
      <c r="U26" s="29">
        <v>0</v>
      </c>
      <c r="V26" s="29">
        <v>0</v>
      </c>
      <c r="W26" s="29">
        <f t="shared" si="7"/>
        <v>0</v>
      </c>
    </row>
    <row r="27" spans="15:23" x14ac:dyDescent="0.25">
      <c r="O27" s="26"/>
      <c r="P27" s="29"/>
      <c r="Q27" s="29"/>
      <c r="R27" s="29"/>
      <c r="S27" s="30"/>
      <c r="T27" s="29"/>
      <c r="U27" s="29"/>
      <c r="V27" s="30"/>
      <c r="W27" s="29"/>
    </row>
  </sheetData>
  <mergeCells count="3">
    <mergeCell ref="D3:F3"/>
    <mergeCell ref="G3:I3"/>
    <mergeCell ref="J3:L3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Surge_PID_0_25</vt:lpstr>
      <vt:lpstr>Surge_PID_125_15</vt:lpstr>
      <vt:lpstr>Yaw_PID_0_45</vt:lpstr>
      <vt:lpstr>Surge_PID_FF_0_25</vt:lpstr>
      <vt:lpstr>Surge_PID_FF_125_15</vt:lpstr>
      <vt:lpstr>Thesis 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revision>0</cp:revision>
  <dcterms:created xsi:type="dcterms:W3CDTF">2018-01-03T18:09:32Z</dcterms:created>
  <dcterms:modified xsi:type="dcterms:W3CDTF">2018-05-02T16:16:28Z</dcterms:modified>
  <dc:language>en-US</dc:language>
</cp:coreProperties>
</file>