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filterPrivacy="1" defaultThemeVersion="124226"/>
  <bookViews>
    <workbookView xWindow="0" yWindow="0" windowWidth="38400" windowHeight="17610" activeTab="1"/>
  </bookViews>
  <sheets>
    <sheet name="Part 1" sheetId="8" r:id="rId1"/>
    <sheet name="Part 2" sheetId="15" r:id="rId2"/>
    <sheet name="Student" sheetId="5" r:id="rId3"/>
  </sheets>
  <calcPr calcId="171027"/>
</workbook>
</file>

<file path=xl/calcChain.xml><?xml version="1.0" encoding="utf-8"?>
<calcChain xmlns="http://schemas.openxmlformats.org/spreadsheetml/2006/main">
  <c r="F2" i="15" l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23" i="8" l="1"/>
  <c r="F26" i="8" l="1"/>
  <c r="F25" i="8"/>
  <c r="F24" i="8"/>
  <c r="F22" i="8"/>
  <c r="F21" i="8"/>
  <c r="F20" i="8"/>
  <c r="F19" i="8"/>
  <c r="F18" i="8"/>
  <c r="F17" i="8"/>
  <c r="F16" i="8"/>
  <c r="F13" i="8"/>
  <c r="F12" i="8"/>
  <c r="F11" i="8"/>
  <c r="F10" i="8"/>
  <c r="F9" i="8"/>
  <c r="F8" i="8"/>
  <c r="F7" i="8"/>
  <c r="F6" i="8"/>
</calcChain>
</file>

<file path=xl/sharedStrings.xml><?xml version="1.0" encoding="utf-8"?>
<sst xmlns="http://schemas.openxmlformats.org/spreadsheetml/2006/main" count="280" uniqueCount="227">
  <si>
    <t>Brian</t>
  </si>
  <si>
    <t>Temperature</t>
  </si>
  <si>
    <t>Condition</t>
  </si>
  <si>
    <t>Sunny</t>
  </si>
  <si>
    <t>Cloudy</t>
  </si>
  <si>
    <t>Rainy</t>
  </si>
  <si>
    <t>Last Name</t>
  </si>
  <si>
    <t>First Name</t>
  </si>
  <si>
    <t>Day of the Month</t>
  </si>
  <si>
    <t>Temperature Statistics
June 2010</t>
  </si>
  <si>
    <t>What was the temperature on June 4?</t>
  </si>
  <si>
    <t>What day in June had the highest temperature?</t>
  </si>
  <si>
    <t>What day in June had the lowest temperature?</t>
  </si>
  <si>
    <t>How many days in June were Sunny?</t>
  </si>
  <si>
    <t>What percentage of the month was Rainy?</t>
  </si>
  <si>
    <t>What was the average temperature for the first half of the month (i.e., days 1-15)?</t>
  </si>
  <si>
    <t>What was the average temperature for the second half of the month (i.e., days 16-30)?</t>
  </si>
  <si>
    <t>How many days in June were above 80 degrees?</t>
  </si>
  <si>
    <t>How many days in June were below 75 degrees?</t>
  </si>
  <si>
    <t>How many days in June were Cloudy?</t>
  </si>
  <si>
    <t>What was the average temperature in June?</t>
  </si>
  <si>
    <t>What was the highest temperature in June?</t>
  </si>
  <si>
    <t>What was the average temperature of the Rainy days in June?</t>
  </si>
  <si>
    <t>What was the 2nd highest temperature in June?</t>
  </si>
  <si>
    <t>What was the 3rd lowest temperature in June?</t>
  </si>
  <si>
    <r>
      <rPr>
        <b/>
        <u/>
        <sz val="11"/>
        <rFont val="Calibri"/>
        <family val="2"/>
      </rPr>
      <t>Instructions</t>
    </r>
    <r>
      <rPr>
        <sz val="11"/>
        <rFont val="Calibri"/>
        <family val="2"/>
      </rPr>
      <t>:  
Review the Temperature Statistics Table for June 2010 below.  Write formulas (in cells G6:G26) that will answer the questions listed in cells H6:H26.</t>
    </r>
  </si>
  <si>
    <t>How many days in June were between 73 degrees and 83 degrees? (inclusive)</t>
  </si>
  <si>
    <t>What was the average temperature of the Sunny days in June?</t>
  </si>
  <si>
    <t>What percentage of the month was Sunny?</t>
  </si>
  <si>
    <t>Your Name</t>
  </si>
  <si>
    <t>CIS 300</t>
  </si>
  <si>
    <t>Time Spent in Hours</t>
  </si>
  <si>
    <t>Homework Assignment 3</t>
  </si>
  <si>
    <t>ID</t>
  </si>
  <si>
    <t>Starting Salary</t>
  </si>
  <si>
    <t>Current Salary</t>
  </si>
  <si>
    <t>Hillary</t>
  </si>
  <si>
    <t>Bednarczyk</t>
  </si>
  <si>
    <t>Christopher</t>
  </si>
  <si>
    <t>Bader</t>
  </si>
  <si>
    <t>Maria</t>
  </si>
  <si>
    <t>Appelt</t>
  </si>
  <si>
    <t>Dean</t>
  </si>
  <si>
    <t>Ortega-Molina</t>
  </si>
  <si>
    <t>West</t>
  </si>
  <si>
    <t>Sharad</t>
  </si>
  <si>
    <t>Coffman</t>
  </si>
  <si>
    <t>Roberta</t>
  </si>
  <si>
    <t>Kartashev</t>
  </si>
  <si>
    <t>Charlton</t>
  </si>
  <si>
    <t>Hubbuch</t>
  </si>
  <si>
    <t>Dana</t>
  </si>
  <si>
    <t>Kristin</t>
  </si>
  <si>
    <t>Johnston</t>
  </si>
  <si>
    <t>Jennifer</t>
  </si>
  <si>
    <t>Goodwin</t>
  </si>
  <si>
    <t>Barbara</t>
  </si>
  <si>
    <t>Doninger</t>
  </si>
  <si>
    <t>James</t>
  </si>
  <si>
    <t>Anderson</t>
  </si>
  <si>
    <t>Indira</t>
  </si>
  <si>
    <t>Saylor</t>
  </si>
  <si>
    <t>Artie</t>
  </si>
  <si>
    <t>Lawrence</t>
  </si>
  <si>
    <t>Rovik</t>
  </si>
  <si>
    <t>Nils</t>
  </si>
  <si>
    <t>Gerstle</t>
  </si>
  <si>
    <t>Martin</t>
  </si>
  <si>
    <t>Hendershot</t>
  </si>
  <si>
    <t>Michael</t>
  </si>
  <si>
    <t>Callaway</t>
  </si>
  <si>
    <t>Melinda</t>
  </si>
  <si>
    <t>Carpenter</t>
  </si>
  <si>
    <t>Lindsey</t>
  </si>
  <si>
    <t>House</t>
  </si>
  <si>
    <t>Bird</t>
  </si>
  <si>
    <t>Edgar</t>
  </si>
  <si>
    <t>Hennig</t>
  </si>
  <si>
    <t>Conner</t>
  </si>
  <si>
    <t>Luca</t>
  </si>
  <si>
    <t>Huber</t>
  </si>
  <si>
    <t>Andrew</t>
  </si>
  <si>
    <t>Canada</t>
  </si>
  <si>
    <t>Yuan</t>
  </si>
  <si>
    <t>Wooden</t>
  </si>
  <si>
    <t>Chris</t>
  </si>
  <si>
    <t>Williams</t>
  </si>
  <si>
    <t>Nadia</t>
  </si>
  <si>
    <t>Madison</t>
  </si>
  <si>
    <t>Jacob</t>
  </si>
  <si>
    <t>Smith</t>
  </si>
  <si>
    <t>Audrey</t>
  </si>
  <si>
    <t>Donthi</t>
  </si>
  <si>
    <t>Nemesha</t>
  </si>
  <si>
    <t>Stubblefield</t>
  </si>
  <si>
    <t>Shereese</t>
  </si>
  <si>
    <t>Browning</t>
  </si>
  <si>
    <t>Heather</t>
  </si>
  <si>
    <t>Beckman</t>
  </si>
  <si>
    <t>Moock</t>
  </si>
  <si>
    <t>Sean</t>
  </si>
  <si>
    <t>Cancelado</t>
  </si>
  <si>
    <t>Shepherd</t>
  </si>
  <si>
    <t>Francine</t>
  </si>
  <si>
    <t>Klinglesmith</t>
  </si>
  <si>
    <t>Eric</t>
  </si>
  <si>
    <t>Gregg</t>
  </si>
  <si>
    <t>Koshi</t>
  </si>
  <si>
    <t>Keane</t>
  </si>
  <si>
    <t>Phyllis</t>
  </si>
  <si>
    <t>Ottembrajt</t>
  </si>
  <si>
    <t>Samuel</t>
  </si>
  <si>
    <t>Probus</t>
  </si>
  <si>
    <t>Jeremy</t>
  </si>
  <si>
    <t>Kidwell</t>
  </si>
  <si>
    <t>Lurie</t>
  </si>
  <si>
    <t>Alterman</t>
  </si>
  <si>
    <t>David</t>
  </si>
  <si>
    <t>Lee</t>
  </si>
  <si>
    <t>Hong</t>
  </si>
  <si>
    <t>Bolin</t>
  </si>
  <si>
    <t>Patti</t>
  </si>
  <si>
    <t>Higgins</t>
  </si>
  <si>
    <t>Christina</t>
  </si>
  <si>
    <t>Kalmukhanuly</t>
  </si>
  <si>
    <t>Joseph</t>
  </si>
  <si>
    <t>Dunn</t>
  </si>
  <si>
    <t>Zilich</t>
  </si>
  <si>
    <t>Frederich</t>
  </si>
  <si>
    <t>Binkley</t>
  </si>
  <si>
    <t>Candice</t>
  </si>
  <si>
    <t>Myers</t>
  </si>
  <si>
    <t>Jennie</t>
  </si>
  <si>
    <t>Wawrysh</t>
  </si>
  <si>
    <t>Carmen</t>
  </si>
  <si>
    <t>Bell</t>
  </si>
  <si>
    <t>Lanisha</t>
  </si>
  <si>
    <t>Bray</t>
  </si>
  <si>
    <t>Svetlana</t>
  </si>
  <si>
    <t>Collins</t>
  </si>
  <si>
    <t>Dominick</t>
  </si>
  <si>
    <t>Recktenwald</t>
  </si>
  <si>
    <t>Rod</t>
  </si>
  <si>
    <t>Welander</t>
  </si>
  <si>
    <t>Adam</t>
  </si>
  <si>
    <t>Mouser</t>
  </si>
  <si>
    <t>Fernando</t>
  </si>
  <si>
    <t>Ashby</t>
  </si>
  <si>
    <t>Cissell</t>
  </si>
  <si>
    <t>Tammy</t>
  </si>
  <si>
    <t>Daniel</t>
  </si>
  <si>
    <t>Cunningham</t>
  </si>
  <si>
    <t>Alice</t>
  </si>
  <si>
    <t>Tran</t>
  </si>
  <si>
    <t>Kari</t>
  </si>
  <si>
    <t>Schaber</t>
  </si>
  <si>
    <t>Laura</t>
  </si>
  <si>
    <t>Talarovich</t>
  </si>
  <si>
    <t>Isa</t>
  </si>
  <si>
    <t>Amy</t>
  </si>
  <si>
    <t>Rakes</t>
  </si>
  <si>
    <t>Kail</t>
  </si>
  <si>
    <t>Francis</t>
  </si>
  <si>
    <t>Keesee</t>
  </si>
  <si>
    <t>Handel</t>
  </si>
  <si>
    <t>Asset</t>
  </si>
  <si>
    <t>Mullins</t>
  </si>
  <si>
    <t>Jessica</t>
  </si>
  <si>
    <t>Grogan Baer</t>
  </si>
  <si>
    <t>Matthews</t>
  </si>
  <si>
    <t>Mary</t>
  </si>
  <si>
    <t>Aicken</t>
  </si>
  <si>
    <t>Niki</t>
  </si>
  <si>
    <t>Lopp</t>
  </si>
  <si>
    <t>Stevens</t>
  </si>
  <si>
    <t>Carter</t>
  </si>
  <si>
    <t>Nicole</t>
  </si>
  <si>
    <t>Boylan</t>
  </si>
  <si>
    <t>Maya</t>
  </si>
  <si>
    <t>Tichenor</t>
  </si>
  <si>
    <t>Matthew</t>
  </si>
  <si>
    <t>Alexander</t>
  </si>
  <si>
    <t>Kevin</t>
  </si>
  <si>
    <t>Sageser</t>
  </si>
  <si>
    <t>Vincent</t>
  </si>
  <si>
    <t>Johnson</t>
  </si>
  <si>
    <t>Amanda</t>
  </si>
  <si>
    <t>Lively</t>
  </si>
  <si>
    <t>John</t>
  </si>
  <si>
    <t>Carney</t>
  </si>
  <si>
    <t>Shamika</t>
  </si>
  <si>
    <t>Forcht</t>
  </si>
  <si>
    <t>Fishback</t>
  </si>
  <si>
    <t>Justin</t>
  </si>
  <si>
    <t>McDermott</t>
  </si>
  <si>
    <t>Leslie</t>
  </si>
  <si>
    <t>Corder</t>
  </si>
  <si>
    <t>William</t>
  </si>
  <si>
    <t>Pereiro</t>
  </si>
  <si>
    <t>Hieu</t>
  </si>
  <si>
    <t>Jason</t>
  </si>
  <si>
    <t>Cantrell</t>
  </si>
  <si>
    <t>Brandon</t>
  </si>
  <si>
    <t>Pham</t>
  </si>
  <si>
    <t>Holihan</t>
  </si>
  <si>
    <t>Pamela</t>
  </si>
  <si>
    <t>Brad</t>
  </si>
  <si>
    <t>Kalajdzic</t>
  </si>
  <si>
    <t>Guy</t>
  </si>
  <si>
    <t>Duncan</t>
  </si>
  <si>
    <t>Britt</t>
  </si>
  <si>
    <t>Kyle</t>
  </si>
  <si>
    <t>Brown</t>
  </si>
  <si>
    <t>A. If the salary increase is greater than 50%, the employee gets no salary increase.</t>
  </si>
  <si>
    <t>B. If the salary increase is greater than 40% but less than 50%, the salary increase is 3%.</t>
  </si>
  <si>
    <t>C. If the salary increase is greater than 30% but less than 40%, the salary increase is 5%.</t>
  </si>
  <si>
    <t>D. If the salary increase is greater than 20% but less than 30%, the salary increase is 7%.</t>
  </si>
  <si>
    <t>Next Year's Salary</t>
  </si>
  <si>
    <t>In cell F2, write a formula that computes next year's salary based on the salary increase from the starting to the current salary: (all salaries are rounded to the nearest dollar)</t>
  </si>
  <si>
    <t>Important Note:  
This assignment is made up of 
2 Parts!</t>
  </si>
  <si>
    <t>How many days in June did the temperature exceed 85 degrees?</t>
  </si>
  <si>
    <t>How many days in June did the not exceed 75 degrees?</t>
  </si>
  <si>
    <t>What was the temperature on June 17?</t>
  </si>
  <si>
    <t>E. Else, the employee gets a 10% salary increase.</t>
  </si>
  <si>
    <t>Benoit</t>
  </si>
  <si>
    <t>Benjamin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</si>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</sst>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.00"/>
    <numFmt numFmtId="165" formatCode="0.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2" fillId="0" borderId="0" xfId="0" applyFont="1"/>
    <xf numFmtId="49" fontId="0" fillId="0" borderId="0" xfId="0" applyNumberForma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 applyFill="1"/>
    <xf numFmtId="49" fontId="2" fillId="0" borderId="0" xfId="0" applyNumberFormat="1" applyFont="1" applyAlignment="1"/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left"/>
    </xf>
    <xf numFmtId="0" fontId="8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7" fillId="0" borderId="0" xfId="0" applyNumberFormat="1" applyFont="1" applyProtection="1">
      <protection locked="0"/>
    </xf>
    <xf numFmtId="0" fontId="9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 vertical="center"/>
      <protection locked="0"/>
    </xf>
    <xf numFmtId="0" fontId="8" fillId="3" borderId="9" xfId="0" applyFont="1" applyFill="1" applyBorder="1" applyAlignment="1" applyProtection="1">
      <alignment horizontal="center" vertic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165" fontId="7" fillId="0" borderId="0" xfId="0" applyNumberFormat="1" applyFont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2" fillId="8" borderId="8" xfId="0" applyFont="1" applyFill="1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0" borderId="8" xfId="0" applyBorder="1" applyAlignment="1" applyProtection="1">
      <protection locked="0"/>
    </xf>
    <xf numFmtId="6" fontId="0" fillId="0" borderId="8" xfId="0" applyNumberFormat="1" applyBorder="1" applyAlignment="1" applyProtection="1">
      <protection locked="0"/>
    </xf>
    <xf numFmtId="164" fontId="1" fillId="0" borderId="8" xfId="0" applyNumberFormat="1" applyFont="1" applyBorder="1" applyAlignment="1" applyProtection="1">
      <alignment horizontal="center"/>
      <protection locked="0"/>
    </xf>
    <xf numFmtId="10" fontId="7" fillId="0" borderId="6" xfId="0" applyNumberFormat="1" applyFont="1" applyBorder="1" applyAlignment="1" applyProtection="1">
      <alignment horizontal="center"/>
      <protection locked="0"/>
    </xf>
    <xf numFmtId="0" fontId="5" fillId="6" borderId="17" xfId="0" applyFont="1" applyFill="1" applyBorder="1" applyAlignment="1" applyProtection="1">
      <alignment horizontal="left" vertical="center" wrapText="1"/>
      <protection locked="0"/>
    </xf>
    <xf numFmtId="0" fontId="7" fillId="6" borderId="21" xfId="0" applyFont="1" applyFill="1" applyBorder="1" applyAlignment="1" applyProtection="1">
      <alignment horizontal="left" vertical="center"/>
      <protection locked="0"/>
    </xf>
    <xf numFmtId="0" fontId="7" fillId="6" borderId="18" xfId="0" applyFont="1" applyFill="1" applyBorder="1" applyAlignment="1" applyProtection="1">
      <alignment horizontal="left" vertical="center"/>
      <protection locked="0"/>
    </xf>
    <xf numFmtId="0" fontId="10" fillId="7" borderId="15" xfId="0" applyFont="1" applyFill="1" applyBorder="1" applyAlignment="1" applyProtection="1">
      <alignment horizontal="center" vertical="center" wrapText="1"/>
      <protection locked="0"/>
    </xf>
    <xf numFmtId="0" fontId="10" fillId="7" borderId="22" xfId="0" applyFont="1" applyFill="1" applyBorder="1" applyAlignment="1" applyProtection="1">
      <alignment horizontal="center" vertical="center" wrapText="1"/>
      <protection locked="0"/>
    </xf>
    <xf numFmtId="0" fontId="10" fillId="7" borderId="16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 applyProtection="1">
      <alignment horizontal="center" vertical="center" wrapText="1"/>
      <protection locked="0"/>
    </xf>
    <xf numFmtId="0" fontId="10" fillId="7" borderId="23" xfId="0" applyFont="1" applyFill="1" applyBorder="1" applyAlignment="1" applyProtection="1">
      <alignment horizontal="center" vertical="center" wrapText="1"/>
      <protection locked="0"/>
    </xf>
    <xf numFmtId="0" fontId="10" fillId="7" borderId="19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protection locked="0"/>
    </xf>
    <xf numFmtId="0" fontId="1" fillId="0" borderId="8" xfId="0" applyFont="1" applyBorder="1" applyAlignment="1" applyProtection="1">
      <alignment wrapText="1"/>
      <protection locked="0"/>
    </xf>
    <xf numFmtId="49" fontId="2" fillId="2" borderId="1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4" borderId="15" xfId="0" applyNumberFormat="1" applyFont="1" applyFill="1" applyBorder="1" applyAlignment="1">
      <alignment horizontal="center"/>
    </xf>
    <xf numFmtId="49" fontId="2" fillId="4" borderId="16" xfId="0" applyNumberFormat="1" applyFont="1" applyFill="1" applyBorder="1" applyAlignment="1">
      <alignment horizontal="center"/>
    </xf>
    <xf numFmtId="49" fontId="2" fillId="4" borderId="14" xfId="0" applyNumberFormat="1" applyFont="1" applyFill="1" applyBorder="1" applyAlignment="1">
      <alignment horizontal="center"/>
    </xf>
    <xf numFmtId="49" fontId="2" fillId="4" borderId="19" xfId="0" applyNumberFormat="1" applyFont="1" applyFill="1" applyBorder="1" applyAlignment="1">
      <alignment horizontal="center"/>
    </xf>
    <xf numFmtId="49" fontId="11" fillId="5" borderId="17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F26" sqref="F26"/>
    </sheetView>
  </sheetViews>
  <sheetFormatPr defaultColWidth="9.140625" defaultRowHeight="15" x14ac:dyDescent="0.25"/>
  <cols>
    <col min="1" max="1" width="12.5703125" style="15" customWidth="1"/>
    <col min="2" max="2" width="19" style="15" customWidth="1"/>
    <col min="3" max="3" width="14.42578125" style="15" customWidth="1"/>
    <col min="4" max="4" width="13.5703125" style="15" customWidth="1"/>
    <col min="5" max="5" width="16.5703125" style="15" bestFit="1" customWidth="1"/>
    <col min="6" max="6" width="12.5703125" style="15" customWidth="1"/>
    <col min="7" max="7" width="77" style="15" customWidth="1"/>
    <col min="8" max="8" width="17.140625" style="15" customWidth="1"/>
    <col min="9" max="16384" width="9.140625" style="15"/>
  </cols>
  <sheetData>
    <row r="1" spans="1:13" ht="73.5" customHeight="1" thickBot="1" x14ac:dyDescent="0.3">
      <c r="A1" s="14"/>
      <c r="B1" s="38" t="s">
        <v>25</v>
      </c>
      <c r="C1" s="39"/>
      <c r="D1" s="39"/>
      <c r="E1" s="40"/>
      <c r="H1" s="16"/>
    </row>
    <row r="2" spans="1:13" ht="15" customHeight="1" x14ac:dyDescent="0.25">
      <c r="A2" s="14"/>
      <c r="B2" s="17"/>
      <c r="C2" s="16"/>
      <c r="D2" s="16"/>
      <c r="E2" s="16"/>
      <c r="F2" s="16"/>
      <c r="G2" s="16"/>
      <c r="H2" s="16"/>
    </row>
    <row r="3" spans="1:13" ht="15" customHeight="1" thickBot="1" x14ac:dyDescent="0.3">
      <c r="B3" s="16"/>
      <c r="C3" s="16"/>
      <c r="D3" s="16"/>
      <c r="E3" s="16"/>
      <c r="F3" s="16"/>
      <c r="G3" s="16"/>
      <c r="H3" s="18"/>
    </row>
    <row r="4" spans="1:13" ht="15" customHeight="1" x14ac:dyDescent="0.25">
      <c r="B4" s="41" t="s">
        <v>9</v>
      </c>
      <c r="C4" s="42"/>
      <c r="D4" s="42"/>
      <c r="E4" s="43"/>
      <c r="F4" s="16"/>
      <c r="G4" s="16"/>
      <c r="H4" s="16"/>
    </row>
    <row r="5" spans="1:13" s="19" customFormat="1" ht="19.5" customHeight="1" thickBot="1" x14ac:dyDescent="0.3">
      <c r="A5" s="15"/>
      <c r="B5" s="44"/>
      <c r="C5" s="45"/>
      <c r="D5" s="45"/>
      <c r="E5" s="46"/>
      <c r="F5" s="16"/>
      <c r="G5" s="16"/>
      <c r="H5" s="16"/>
    </row>
    <row r="6" spans="1:13" ht="15.75" thickBot="1" x14ac:dyDescent="0.3">
      <c r="B6" s="20" t="s">
        <v>8</v>
      </c>
      <c r="C6" s="21" t="s">
        <v>1</v>
      </c>
      <c r="D6" s="21" t="s">
        <v>2</v>
      </c>
      <c r="E6" s="21" t="s">
        <v>8</v>
      </c>
      <c r="F6" s="22">
        <f>AVERAGE(C7:C37)</f>
        <v>80.967741935483872</v>
      </c>
      <c r="G6" s="15" t="s">
        <v>20</v>
      </c>
      <c r="H6" s="23"/>
    </row>
    <row r="7" spans="1:13" ht="15" customHeight="1" thickBot="1" x14ac:dyDescent="0.3">
      <c r="B7" s="24">
        <v>1</v>
      </c>
      <c r="C7" s="25">
        <v>80</v>
      </c>
      <c r="D7" s="25" t="s">
        <v>3</v>
      </c>
      <c r="E7" s="25">
        <v>1</v>
      </c>
      <c r="F7" s="22">
        <f>MAX(C7:C37)</f>
        <v>92</v>
      </c>
      <c r="G7" s="15" t="s">
        <v>21</v>
      </c>
      <c r="H7" s="23"/>
    </row>
    <row r="8" spans="1:13" ht="15" customHeight="1" thickBot="1" x14ac:dyDescent="0.3">
      <c r="B8" s="26">
        <v>2</v>
      </c>
      <c r="C8" s="27">
        <v>90</v>
      </c>
      <c r="D8" s="27" t="s">
        <v>3</v>
      </c>
      <c r="E8" s="27">
        <v>2</v>
      </c>
      <c r="F8" s="22">
        <f>LARGE(C7:C37,2)</f>
        <v>90</v>
      </c>
      <c r="G8" s="15" t="s">
        <v>23</v>
      </c>
      <c r="H8" s="23"/>
    </row>
    <row r="9" spans="1:13" ht="15" customHeight="1" thickBot="1" x14ac:dyDescent="0.3">
      <c r="B9" s="26">
        <v>3</v>
      </c>
      <c r="C9" s="27">
        <v>87</v>
      </c>
      <c r="D9" s="27" t="s">
        <v>3</v>
      </c>
      <c r="E9" s="27">
        <v>3</v>
      </c>
      <c r="F9" s="22">
        <f>SMALL(C7:C36,3)</f>
        <v>73</v>
      </c>
      <c r="G9" s="15" t="s">
        <v>24</v>
      </c>
      <c r="H9" s="23"/>
    </row>
    <row r="10" spans="1:13" ht="15" customHeight="1" thickBot="1" x14ac:dyDescent="0.3">
      <c r="B10" s="26">
        <v>4</v>
      </c>
      <c r="C10" s="27">
        <v>78</v>
      </c>
      <c r="D10" s="27" t="s">
        <v>4</v>
      </c>
      <c r="E10" s="27">
        <v>4</v>
      </c>
      <c r="F10" s="22">
        <f>C10</f>
        <v>78</v>
      </c>
      <c r="G10" s="15" t="s">
        <v>10</v>
      </c>
      <c r="H10" s="23"/>
      <c r="I10" s="28"/>
      <c r="K10" s="28"/>
      <c r="L10" s="28"/>
      <c r="M10" s="28"/>
    </row>
    <row r="11" spans="1:13" ht="15" customHeight="1" thickBot="1" x14ac:dyDescent="0.3">
      <c r="B11" s="26">
        <v>5</v>
      </c>
      <c r="C11" s="27">
        <v>69</v>
      </c>
      <c r="D11" s="27" t="s">
        <v>5</v>
      </c>
      <c r="E11" s="27">
        <v>5</v>
      </c>
      <c r="F11" s="22">
        <f>C23</f>
        <v>74</v>
      </c>
      <c r="G11" s="15" t="s">
        <v>222</v>
      </c>
      <c r="H11" s="23"/>
    </row>
    <row r="12" spans="1:13" ht="15" customHeight="1" thickBot="1" x14ac:dyDescent="0.3">
      <c r="B12" s="26">
        <v>6</v>
      </c>
      <c r="C12" s="27">
        <v>75</v>
      </c>
      <c r="D12" s="27" t="s">
        <v>5</v>
      </c>
      <c r="E12" s="27">
        <v>6</v>
      </c>
      <c r="F12" s="22">
        <f>COUNTIF(C7:C37,"&gt;85")</f>
        <v>7</v>
      </c>
      <c r="G12" s="15" t="s">
        <v>220</v>
      </c>
      <c r="H12" s="23"/>
    </row>
    <row r="13" spans="1:13" ht="15" customHeight="1" thickBot="1" x14ac:dyDescent="0.3">
      <c r="B13" s="26">
        <v>7</v>
      </c>
      <c r="C13" s="27">
        <v>84</v>
      </c>
      <c r="D13" s="27" t="s">
        <v>4</v>
      </c>
      <c r="E13" s="27">
        <v>7</v>
      </c>
      <c r="F13" s="22">
        <f>COUNTIF(C7:C37,"&lt;75")</f>
        <v>5</v>
      </c>
      <c r="G13" s="15" t="s">
        <v>221</v>
      </c>
      <c r="H13" s="23"/>
    </row>
    <row r="14" spans="1:13" ht="15" customHeight="1" thickBot="1" x14ac:dyDescent="0.3">
      <c r="B14" s="26">
        <v>8</v>
      </c>
      <c r="C14" s="27">
        <v>89</v>
      </c>
      <c r="D14" s="27" t="s">
        <v>3</v>
      </c>
      <c r="E14" s="27">
        <v>8</v>
      </c>
      <c r="F14" s="22">
        <v>24</v>
      </c>
      <c r="G14" s="15" t="s">
        <v>11</v>
      </c>
      <c r="H14" s="23"/>
    </row>
    <row r="15" spans="1:13" ht="15" customHeight="1" thickBot="1" x14ac:dyDescent="0.3">
      <c r="B15" s="26">
        <v>9</v>
      </c>
      <c r="C15" s="27">
        <v>84</v>
      </c>
      <c r="D15" s="27" t="s">
        <v>4</v>
      </c>
      <c r="E15" s="27">
        <v>9</v>
      </c>
      <c r="F15" s="22">
        <v>5</v>
      </c>
      <c r="G15" s="15" t="s">
        <v>12</v>
      </c>
      <c r="H15" s="23"/>
    </row>
    <row r="16" spans="1:13" ht="15" customHeight="1" thickBot="1" x14ac:dyDescent="0.3">
      <c r="B16" s="26">
        <v>10</v>
      </c>
      <c r="C16" s="27">
        <v>85</v>
      </c>
      <c r="D16" s="27" t="s">
        <v>4</v>
      </c>
      <c r="E16" s="27">
        <v>10</v>
      </c>
      <c r="F16" s="22">
        <f>COUNTIF(D7:D37,"Sunny")</f>
        <v>12</v>
      </c>
      <c r="G16" s="15" t="s">
        <v>13</v>
      </c>
    </row>
    <row r="17" spans="2:7" ht="15" customHeight="1" thickBot="1" x14ac:dyDescent="0.3">
      <c r="B17" s="26">
        <v>11</v>
      </c>
      <c r="C17" s="27">
        <v>87</v>
      </c>
      <c r="D17" s="27" t="s">
        <v>5</v>
      </c>
      <c r="E17" s="27">
        <v>11</v>
      </c>
      <c r="F17" s="22">
        <f>COUNTIF(D7:D37,"cloudy")</f>
        <v>11</v>
      </c>
      <c r="G17" s="15" t="s">
        <v>19</v>
      </c>
    </row>
    <row r="18" spans="2:7" ht="15" customHeight="1" thickBot="1" x14ac:dyDescent="0.3">
      <c r="B18" s="26">
        <v>12</v>
      </c>
      <c r="C18" s="27">
        <v>86</v>
      </c>
      <c r="D18" s="27" t="s">
        <v>5</v>
      </c>
      <c r="E18" s="27">
        <v>12</v>
      </c>
      <c r="F18" s="37">
        <f>COUNTIF(D7:D37,"rainy")/100</f>
        <v>0.08</v>
      </c>
      <c r="G18" s="15" t="s">
        <v>14</v>
      </c>
    </row>
    <row r="19" spans="2:7" ht="15" customHeight="1" thickBot="1" x14ac:dyDescent="0.3">
      <c r="B19" s="26">
        <v>13</v>
      </c>
      <c r="C19" s="27">
        <v>82</v>
      </c>
      <c r="D19" s="27" t="s">
        <v>3</v>
      </c>
      <c r="E19" s="27">
        <v>13</v>
      </c>
      <c r="F19" s="22">
        <f>AVERAGE(C7:C21)</f>
        <v>82.2</v>
      </c>
      <c r="G19" s="15" t="s">
        <v>15</v>
      </c>
    </row>
    <row r="20" spans="2:7" ht="15" customHeight="1" thickBot="1" x14ac:dyDescent="0.3">
      <c r="B20" s="26">
        <v>14</v>
      </c>
      <c r="C20" s="27">
        <v>81</v>
      </c>
      <c r="D20" s="27" t="s">
        <v>3</v>
      </c>
      <c r="E20" s="27">
        <v>14</v>
      </c>
      <c r="F20" s="22">
        <f>AVERAGE(C22:C37)</f>
        <v>79.8125</v>
      </c>
      <c r="G20" s="15" t="s">
        <v>16</v>
      </c>
    </row>
    <row r="21" spans="2:7" ht="15" customHeight="1" thickBot="1" x14ac:dyDescent="0.3">
      <c r="B21" s="26">
        <v>15</v>
      </c>
      <c r="C21" s="27">
        <v>76</v>
      </c>
      <c r="D21" s="27" t="s">
        <v>4</v>
      </c>
      <c r="E21" s="27">
        <v>15</v>
      </c>
      <c r="F21" s="22">
        <f>COUNTIF(C7:C37,"&gt;80")</f>
        <v>18</v>
      </c>
      <c r="G21" s="15" t="s">
        <v>17</v>
      </c>
    </row>
    <row r="22" spans="2:7" ht="15" customHeight="1" thickBot="1" x14ac:dyDescent="0.3">
      <c r="B22" s="26">
        <v>16</v>
      </c>
      <c r="C22" s="27">
        <v>78</v>
      </c>
      <c r="D22" s="27" t="s">
        <v>4</v>
      </c>
      <c r="E22" s="27">
        <v>16</v>
      </c>
      <c r="F22" s="22">
        <f>COUNTIF(C7:C37,"&lt;75")</f>
        <v>5</v>
      </c>
      <c r="G22" s="15" t="s">
        <v>18</v>
      </c>
    </row>
    <row r="23" spans="2:7" ht="15" customHeight="1" thickBot="1" x14ac:dyDescent="0.3">
      <c r="B23" s="26">
        <v>17</v>
      </c>
      <c r="C23" s="27">
        <v>74</v>
      </c>
      <c r="D23" s="27" t="s">
        <v>3</v>
      </c>
      <c r="E23" s="27">
        <v>17</v>
      </c>
      <c r="F23" s="22">
        <f>COUNTIFS(C7:C37,"&gt;73",C7:C37,"&lt;83")</f>
        <v>15</v>
      </c>
      <c r="G23" s="15" t="s">
        <v>26</v>
      </c>
    </row>
    <row r="24" spans="2:7" ht="15" customHeight="1" thickBot="1" x14ac:dyDescent="0.3">
      <c r="B24" s="26">
        <v>18</v>
      </c>
      <c r="C24" s="27">
        <v>73</v>
      </c>
      <c r="D24" s="27" t="s">
        <v>4</v>
      </c>
      <c r="E24" s="27">
        <v>18</v>
      </c>
      <c r="F24" s="22">
        <f>AVERAGEIF(D7:D37,"Rainy",C7:C37)</f>
        <v>79.5</v>
      </c>
      <c r="G24" s="15" t="s">
        <v>22</v>
      </c>
    </row>
    <row r="25" spans="2:7" ht="15" customHeight="1" thickBot="1" x14ac:dyDescent="0.3">
      <c r="B25" s="26">
        <v>19</v>
      </c>
      <c r="C25" s="27">
        <v>79</v>
      </c>
      <c r="D25" s="27" t="s">
        <v>5</v>
      </c>
      <c r="E25" s="27">
        <v>19</v>
      </c>
      <c r="F25" s="22">
        <f>AVERAGEIF(D7:D37,"Sunny",C7:C37)</f>
        <v>83</v>
      </c>
      <c r="G25" s="15" t="s">
        <v>27</v>
      </c>
    </row>
    <row r="26" spans="2:7" ht="15" customHeight="1" thickBot="1" x14ac:dyDescent="0.3">
      <c r="B26" s="26">
        <v>20</v>
      </c>
      <c r="C26" s="27">
        <v>81</v>
      </c>
      <c r="D26" s="27" t="s">
        <v>4</v>
      </c>
      <c r="E26" s="27">
        <v>20</v>
      </c>
      <c r="F26" s="37">
        <f>COUNTIF(D7:D37,"Sunny")/30</f>
        <v>0.4</v>
      </c>
      <c r="G26" s="15" t="s">
        <v>28</v>
      </c>
    </row>
    <row r="27" spans="2:7" ht="15" customHeight="1" x14ac:dyDescent="0.25">
      <c r="B27" s="26">
        <v>21</v>
      </c>
      <c r="C27" s="27">
        <v>84</v>
      </c>
      <c r="D27" s="27" t="s">
        <v>3</v>
      </c>
      <c r="E27" s="27">
        <v>21</v>
      </c>
    </row>
    <row r="28" spans="2:7" ht="15" customHeight="1" x14ac:dyDescent="0.25">
      <c r="B28" s="26">
        <v>22</v>
      </c>
      <c r="C28" s="27">
        <v>75</v>
      </c>
      <c r="D28" s="27" t="s">
        <v>3</v>
      </c>
      <c r="E28" s="27">
        <v>22</v>
      </c>
    </row>
    <row r="29" spans="2:7" ht="15" customHeight="1" x14ac:dyDescent="0.25">
      <c r="B29" s="26">
        <v>23</v>
      </c>
      <c r="C29" s="27">
        <v>71</v>
      </c>
      <c r="D29" s="27" t="s">
        <v>4</v>
      </c>
      <c r="E29" s="27">
        <v>23</v>
      </c>
    </row>
    <row r="30" spans="2:7" ht="15" customHeight="1" x14ac:dyDescent="0.25">
      <c r="B30" s="26">
        <v>24</v>
      </c>
      <c r="C30" s="27">
        <v>92</v>
      </c>
      <c r="D30" s="27" t="s">
        <v>3</v>
      </c>
      <c r="E30" s="27">
        <v>24</v>
      </c>
    </row>
    <row r="31" spans="2:7" ht="15" customHeight="1" x14ac:dyDescent="0.25">
      <c r="B31" s="26">
        <v>25</v>
      </c>
      <c r="C31" s="27">
        <v>84</v>
      </c>
      <c r="D31" s="27" t="s">
        <v>3</v>
      </c>
      <c r="E31" s="27">
        <v>25</v>
      </c>
    </row>
    <row r="32" spans="2:7" ht="15" customHeight="1" x14ac:dyDescent="0.25">
      <c r="B32" s="26">
        <v>26</v>
      </c>
      <c r="C32" s="27">
        <v>86</v>
      </c>
      <c r="D32" s="27" t="s">
        <v>4</v>
      </c>
      <c r="E32" s="27">
        <v>26</v>
      </c>
    </row>
    <row r="33" spans="2:5" ht="15" customHeight="1" x14ac:dyDescent="0.25">
      <c r="B33" s="26">
        <v>27</v>
      </c>
      <c r="C33" s="27">
        <v>82</v>
      </c>
      <c r="D33" s="27" t="s">
        <v>4</v>
      </c>
      <c r="E33" s="27">
        <v>27</v>
      </c>
    </row>
    <row r="34" spans="2:5" ht="15" customHeight="1" x14ac:dyDescent="0.25">
      <c r="B34" s="26">
        <v>28</v>
      </c>
      <c r="C34" s="27">
        <v>85</v>
      </c>
      <c r="D34" s="27" t="s">
        <v>5</v>
      </c>
      <c r="E34" s="27">
        <v>28</v>
      </c>
    </row>
    <row r="35" spans="2:5" ht="15" customHeight="1" x14ac:dyDescent="0.25">
      <c r="B35" s="26">
        <v>29</v>
      </c>
      <c r="C35" s="27">
        <v>81</v>
      </c>
      <c r="D35" s="27" t="s">
        <v>5</v>
      </c>
      <c r="E35" s="27">
        <v>29</v>
      </c>
    </row>
    <row r="36" spans="2:5" ht="15" customHeight="1" x14ac:dyDescent="0.25">
      <c r="B36" s="26">
        <v>30</v>
      </c>
      <c r="C36" s="27">
        <v>74</v>
      </c>
      <c r="D36" s="27" t="s">
        <v>5</v>
      </c>
      <c r="E36" s="27">
        <v>30</v>
      </c>
    </row>
    <row r="37" spans="2:5" ht="15" customHeight="1" thickBot="1" x14ac:dyDescent="0.3">
      <c r="B37" s="30">
        <v>31</v>
      </c>
      <c r="C37" s="31">
        <v>78</v>
      </c>
      <c r="D37" s="31" t="s">
        <v>3</v>
      </c>
      <c r="E37" s="31">
        <v>31</v>
      </c>
    </row>
    <row r="38" spans="2:5" ht="15" customHeight="1" x14ac:dyDescent="0.25"/>
    <row r="39" spans="2:5" ht="15" customHeight="1" x14ac:dyDescent="0.25"/>
    <row r="40" spans="2:5" ht="15" customHeight="1" x14ac:dyDescent="0.25"/>
    <row r="41" spans="2:5" ht="15" customHeight="1" x14ac:dyDescent="0.25"/>
    <row r="42" spans="2:5" ht="15" customHeight="1" x14ac:dyDescent="0.25"/>
    <row r="53" spans="4:5" x14ac:dyDescent="0.25">
      <c r="D53" s="19"/>
      <c r="E53" s="29"/>
    </row>
  </sheetData>
  <sheetProtection formatCells="0" formatColumns="0" formatRows="0" insertColumns="0" insertRows="0" deleteColumns="0" deleteRows="0"/>
  <mergeCells count="2">
    <mergeCell ref="B1:E1"/>
    <mergeCell ref="B4:E5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U12" sqref="U12"/>
    </sheetView>
  </sheetViews>
  <sheetFormatPr defaultColWidth="8.7109375" defaultRowHeight="12.75" x14ac:dyDescent="0.2"/>
  <cols>
    <col min="1" max="1" width="5.5703125" style="34" customWidth="1"/>
    <col min="2" max="3" width="10.28515625" style="34" customWidth="1"/>
    <col min="4" max="5" width="8.42578125" style="34" customWidth="1"/>
    <col min="6" max="6" width="11.140625" style="34" customWidth="1"/>
    <col min="7" max="16384" width="8.7109375" style="34"/>
  </cols>
  <sheetData>
    <row r="1" spans="1:16" s="33" customFormat="1" ht="25.5" x14ac:dyDescent="0.2">
      <c r="A1" s="32" t="s">
        <v>33</v>
      </c>
      <c r="B1" s="32" t="s">
        <v>7</v>
      </c>
      <c r="C1" s="32" t="s">
        <v>6</v>
      </c>
      <c r="D1" s="32" t="s">
        <v>34</v>
      </c>
      <c r="E1" s="32" t="s">
        <v>35</v>
      </c>
      <c r="F1" s="32" t="s">
        <v>217</v>
      </c>
      <c r="G1" s="48" t="s">
        <v>218</v>
      </c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">
      <c r="A2" s="34">
        <v>1078</v>
      </c>
      <c r="B2" s="34" t="s">
        <v>170</v>
      </c>
      <c r="C2" s="34" t="s">
        <v>171</v>
      </c>
      <c r="D2" s="35">
        <v>45042</v>
      </c>
      <c r="E2" s="35">
        <v>58400</v>
      </c>
      <c r="F2" s="36">
        <f>IF(D2/E2&gt;0.5,E2,IF(AND(D2/E2&gt;0.4,D2/E2&lt;0.5),E2*0.03+E2,IF(AND(D2/E2&gt;0.3,D2/E2&lt;0.4),E2*0.05+E2,IF(AND(D2/E2&gt;0.2,D2/E2&lt;0.3),E2*0.07+E2,E2*0.1+E2))))</f>
        <v>58400</v>
      </c>
      <c r="G2" s="47" t="s">
        <v>213</v>
      </c>
      <c r="H2" s="47"/>
      <c r="I2" s="47"/>
      <c r="J2" s="47"/>
      <c r="K2" s="47"/>
      <c r="L2" s="47"/>
      <c r="M2" s="47"/>
      <c r="N2" s="47"/>
      <c r="O2" s="47"/>
      <c r="P2" s="47"/>
    </row>
    <row r="3" spans="1:16" x14ac:dyDescent="0.2">
      <c r="A3" s="34">
        <v>1084</v>
      </c>
      <c r="B3" s="34" t="s">
        <v>180</v>
      </c>
      <c r="C3" s="34" t="s">
        <v>181</v>
      </c>
      <c r="D3" s="35">
        <v>38966</v>
      </c>
      <c r="E3" s="35">
        <v>59700</v>
      </c>
      <c r="F3" s="36">
        <f t="shared" ref="F3:F66" si="0">IF(D3/E3&gt;0.5,E3,IF(AND(D3/E3&gt;0.4,D3/E3&lt;0.5),E3*0.03+E3,IF(AND(D3/E3&gt;0.3,D3/E3&lt;0.4),E3*0.05+E3,IF(AND(D3/E3&gt;0.2,D3/E3&lt;0.3),E3*0.07+E3,E3*0.1+E3))))</f>
        <v>59700</v>
      </c>
      <c r="G3" s="47" t="s">
        <v>214</v>
      </c>
      <c r="H3" s="47"/>
      <c r="I3" s="47"/>
      <c r="J3" s="47"/>
      <c r="K3" s="47"/>
      <c r="L3" s="47"/>
      <c r="M3" s="47"/>
      <c r="N3" s="47"/>
      <c r="O3" s="47"/>
      <c r="P3" s="47"/>
    </row>
    <row r="4" spans="1:16" x14ac:dyDescent="0.2">
      <c r="A4" s="34">
        <v>1046</v>
      </c>
      <c r="B4" s="34" t="s">
        <v>97</v>
      </c>
      <c r="C4" s="34" t="s">
        <v>116</v>
      </c>
      <c r="D4" s="35">
        <v>53917</v>
      </c>
      <c r="E4" s="35">
        <v>76800</v>
      </c>
      <c r="F4" s="36">
        <f t="shared" si="0"/>
        <v>76800</v>
      </c>
      <c r="G4" s="47" t="s">
        <v>215</v>
      </c>
      <c r="H4" s="47"/>
      <c r="I4" s="47"/>
      <c r="J4" s="47"/>
      <c r="K4" s="47"/>
      <c r="L4" s="47"/>
      <c r="M4" s="47"/>
      <c r="N4" s="47"/>
      <c r="O4" s="47"/>
      <c r="P4" s="47"/>
    </row>
    <row r="5" spans="1:16" x14ac:dyDescent="0.2">
      <c r="A5" s="34">
        <v>1014</v>
      </c>
      <c r="B5" s="34" t="s">
        <v>58</v>
      </c>
      <c r="C5" s="34" t="s">
        <v>59</v>
      </c>
      <c r="D5" s="35">
        <v>27497</v>
      </c>
      <c r="E5" s="35">
        <v>55600</v>
      </c>
      <c r="F5" s="36">
        <f t="shared" si="0"/>
        <v>57268</v>
      </c>
      <c r="G5" s="47" t="s">
        <v>216</v>
      </c>
      <c r="H5" s="47"/>
      <c r="I5" s="47"/>
      <c r="J5" s="47"/>
      <c r="K5" s="47"/>
      <c r="L5" s="47"/>
      <c r="M5" s="47"/>
      <c r="N5" s="47"/>
      <c r="O5" s="47"/>
      <c r="P5" s="47"/>
    </row>
    <row r="6" spans="1:16" x14ac:dyDescent="0.2">
      <c r="A6" s="34">
        <v>1005</v>
      </c>
      <c r="B6" s="34" t="s">
        <v>40</v>
      </c>
      <c r="C6" s="34" t="s">
        <v>41</v>
      </c>
      <c r="D6" s="35">
        <v>43112</v>
      </c>
      <c r="E6" s="35">
        <v>66200</v>
      </c>
      <c r="F6" s="36">
        <f t="shared" si="0"/>
        <v>66200</v>
      </c>
      <c r="G6" s="47" t="s">
        <v>223</v>
      </c>
      <c r="H6" s="47"/>
      <c r="I6" s="47"/>
      <c r="J6" s="47"/>
      <c r="K6" s="47"/>
      <c r="L6" s="47"/>
      <c r="M6" s="47"/>
      <c r="N6" s="47"/>
      <c r="O6" s="47"/>
      <c r="P6" s="47"/>
    </row>
    <row r="7" spans="1:16" x14ac:dyDescent="0.2">
      <c r="A7" s="34">
        <v>1063</v>
      </c>
      <c r="B7" s="34" t="s">
        <v>146</v>
      </c>
      <c r="C7" s="34" t="s">
        <v>147</v>
      </c>
      <c r="D7" s="35">
        <v>43452</v>
      </c>
      <c r="E7" s="35">
        <v>69500</v>
      </c>
      <c r="F7" s="36">
        <f t="shared" si="0"/>
        <v>69500</v>
      </c>
    </row>
    <row r="8" spans="1:16" x14ac:dyDescent="0.2">
      <c r="A8" s="34">
        <v>1004</v>
      </c>
      <c r="B8" s="34" t="s">
        <v>38</v>
      </c>
      <c r="C8" s="34" t="s">
        <v>39</v>
      </c>
      <c r="D8" s="35">
        <v>51900</v>
      </c>
      <c r="E8" s="35">
        <v>70200</v>
      </c>
      <c r="F8" s="36">
        <f t="shared" si="0"/>
        <v>70200</v>
      </c>
    </row>
    <row r="9" spans="1:16" x14ac:dyDescent="0.2">
      <c r="A9" s="34">
        <v>1035</v>
      </c>
      <c r="B9" s="34" t="s">
        <v>97</v>
      </c>
      <c r="C9" s="34" t="s">
        <v>98</v>
      </c>
      <c r="D9" s="35">
        <v>41570</v>
      </c>
      <c r="E9" s="35">
        <v>63300</v>
      </c>
      <c r="F9" s="36">
        <f t="shared" si="0"/>
        <v>63300</v>
      </c>
    </row>
    <row r="10" spans="1:16" x14ac:dyDescent="0.2">
      <c r="A10" s="34">
        <v>1003</v>
      </c>
      <c r="B10" s="34" t="s">
        <v>36</v>
      </c>
      <c r="C10" s="34" t="s">
        <v>37</v>
      </c>
      <c r="D10" s="35">
        <v>56413</v>
      </c>
      <c r="E10" s="35">
        <v>70100</v>
      </c>
      <c r="F10" s="36">
        <f t="shared" si="0"/>
        <v>70100</v>
      </c>
    </row>
    <row r="11" spans="1:16" x14ac:dyDescent="0.2">
      <c r="A11" s="34">
        <v>1056</v>
      </c>
      <c r="B11" s="34" t="s">
        <v>134</v>
      </c>
      <c r="C11" s="34" t="s">
        <v>135</v>
      </c>
      <c r="D11" s="35">
        <v>38805</v>
      </c>
      <c r="E11" s="35">
        <v>73800</v>
      </c>
      <c r="F11" s="36">
        <f t="shared" si="0"/>
        <v>73800</v>
      </c>
    </row>
    <row r="12" spans="1:16" x14ac:dyDescent="0.2">
      <c r="A12" s="34">
        <v>1053</v>
      </c>
      <c r="B12" s="34" t="s">
        <v>128</v>
      </c>
      <c r="C12" s="34" t="s">
        <v>129</v>
      </c>
      <c r="D12" s="35">
        <v>31862</v>
      </c>
      <c r="E12" s="35">
        <v>58700</v>
      </c>
      <c r="F12" s="36">
        <f t="shared" si="0"/>
        <v>58700</v>
      </c>
    </row>
    <row r="13" spans="1:16" x14ac:dyDescent="0.2">
      <c r="A13" s="34">
        <v>1023</v>
      </c>
      <c r="B13" s="34" t="s">
        <v>73</v>
      </c>
      <c r="C13" s="34" t="s">
        <v>75</v>
      </c>
      <c r="D13" s="35">
        <v>47054</v>
      </c>
      <c r="E13" s="35">
        <v>69800</v>
      </c>
      <c r="F13" s="36">
        <f t="shared" si="0"/>
        <v>69800</v>
      </c>
    </row>
    <row r="14" spans="1:16" x14ac:dyDescent="0.2">
      <c r="A14" s="34">
        <v>1048</v>
      </c>
      <c r="B14" s="34" t="s">
        <v>119</v>
      </c>
      <c r="C14" s="34" t="s">
        <v>120</v>
      </c>
      <c r="D14" s="35">
        <v>36969</v>
      </c>
      <c r="E14" s="35">
        <v>67800</v>
      </c>
      <c r="F14" s="36">
        <f t="shared" si="0"/>
        <v>67800</v>
      </c>
    </row>
    <row r="15" spans="1:16" x14ac:dyDescent="0.2">
      <c r="A15" s="34">
        <v>1082</v>
      </c>
      <c r="B15" s="34" t="s">
        <v>176</v>
      </c>
      <c r="C15" s="34" t="s">
        <v>177</v>
      </c>
      <c r="D15" s="35">
        <v>45807</v>
      </c>
      <c r="E15" s="35">
        <v>70700</v>
      </c>
      <c r="F15" s="36">
        <f t="shared" si="0"/>
        <v>70700</v>
      </c>
    </row>
    <row r="16" spans="1:16" x14ac:dyDescent="0.2">
      <c r="A16" s="34">
        <v>1057</v>
      </c>
      <c r="B16" s="34" t="s">
        <v>136</v>
      </c>
      <c r="C16" s="34" t="s">
        <v>137</v>
      </c>
      <c r="D16" s="35">
        <v>37209</v>
      </c>
      <c r="E16" s="35">
        <v>61100</v>
      </c>
      <c r="F16" s="36">
        <f t="shared" si="0"/>
        <v>61100</v>
      </c>
    </row>
    <row r="17" spans="1:6" x14ac:dyDescent="0.2">
      <c r="A17" s="34">
        <v>1101</v>
      </c>
      <c r="B17" s="34" t="s">
        <v>69</v>
      </c>
      <c r="C17" s="34" t="s">
        <v>210</v>
      </c>
      <c r="D17" s="35">
        <v>55192</v>
      </c>
      <c r="E17" s="35">
        <v>79700</v>
      </c>
      <c r="F17" s="36">
        <f t="shared" si="0"/>
        <v>79700</v>
      </c>
    </row>
    <row r="18" spans="1:6" x14ac:dyDescent="0.2">
      <c r="A18" s="34">
        <v>1102</v>
      </c>
      <c r="B18" s="34" t="s">
        <v>211</v>
      </c>
      <c r="C18" s="34" t="s">
        <v>212</v>
      </c>
      <c r="D18" s="35">
        <v>22320</v>
      </c>
      <c r="E18" s="35">
        <v>55900</v>
      </c>
      <c r="F18" s="36">
        <f t="shared" si="0"/>
        <v>58695</v>
      </c>
    </row>
    <row r="19" spans="1:6" x14ac:dyDescent="0.2">
      <c r="A19" s="34">
        <v>1034</v>
      </c>
      <c r="B19" s="34" t="s">
        <v>95</v>
      </c>
      <c r="C19" s="34" t="s">
        <v>96</v>
      </c>
      <c r="D19" s="35">
        <v>34918</v>
      </c>
      <c r="E19" s="35">
        <v>55500</v>
      </c>
      <c r="F19" s="36">
        <f t="shared" si="0"/>
        <v>55500</v>
      </c>
    </row>
    <row r="20" spans="1:6" x14ac:dyDescent="0.2">
      <c r="A20" s="34">
        <v>1020</v>
      </c>
      <c r="B20" s="34" t="s">
        <v>69</v>
      </c>
      <c r="C20" s="34" t="s">
        <v>70</v>
      </c>
      <c r="D20" s="35">
        <v>44438</v>
      </c>
      <c r="E20" s="35">
        <v>67900</v>
      </c>
      <c r="F20" s="36">
        <f t="shared" si="0"/>
        <v>67900</v>
      </c>
    </row>
    <row r="21" spans="1:6" x14ac:dyDescent="0.2">
      <c r="A21" s="34">
        <v>1027</v>
      </c>
      <c r="B21" s="34" t="s">
        <v>81</v>
      </c>
      <c r="C21" s="34" t="s">
        <v>82</v>
      </c>
      <c r="D21" s="35">
        <v>44102</v>
      </c>
      <c r="E21" s="35">
        <v>65200</v>
      </c>
      <c r="F21" s="36">
        <f t="shared" si="0"/>
        <v>65200</v>
      </c>
    </row>
    <row r="22" spans="1:6" x14ac:dyDescent="0.2">
      <c r="A22" s="34">
        <v>1037</v>
      </c>
      <c r="B22" s="34" t="s">
        <v>100</v>
      </c>
      <c r="C22" s="34" t="s">
        <v>101</v>
      </c>
      <c r="D22" s="35">
        <v>62744</v>
      </c>
      <c r="E22" s="35">
        <v>79800</v>
      </c>
      <c r="F22" s="36">
        <f t="shared" si="0"/>
        <v>79800</v>
      </c>
    </row>
    <row r="23" spans="1:6" x14ac:dyDescent="0.2">
      <c r="A23" s="34">
        <v>1095</v>
      </c>
      <c r="B23" s="34" t="s">
        <v>200</v>
      </c>
      <c r="C23" s="34" t="s">
        <v>201</v>
      </c>
      <c r="D23" s="35">
        <v>26299</v>
      </c>
      <c r="E23" s="35">
        <v>54400</v>
      </c>
      <c r="F23" s="36">
        <f t="shared" si="0"/>
        <v>56032</v>
      </c>
    </row>
    <row r="24" spans="1:6" x14ac:dyDescent="0.2">
      <c r="A24" s="34">
        <v>1088</v>
      </c>
      <c r="B24" s="34" t="s">
        <v>188</v>
      </c>
      <c r="C24" s="34" t="s">
        <v>189</v>
      </c>
      <c r="D24" s="35">
        <v>45353</v>
      </c>
      <c r="E24" s="35">
        <v>65700</v>
      </c>
      <c r="F24" s="36">
        <f t="shared" si="0"/>
        <v>65700</v>
      </c>
    </row>
    <row r="25" spans="1:6" x14ac:dyDescent="0.2">
      <c r="A25" s="34">
        <v>1021</v>
      </c>
      <c r="B25" s="34" t="s">
        <v>71</v>
      </c>
      <c r="C25" s="34" t="s">
        <v>72</v>
      </c>
      <c r="D25" s="35">
        <v>50143</v>
      </c>
      <c r="E25" s="35">
        <v>72700</v>
      </c>
      <c r="F25" s="36">
        <f t="shared" si="0"/>
        <v>72700</v>
      </c>
    </row>
    <row r="26" spans="1:6" x14ac:dyDescent="0.2">
      <c r="A26" s="34">
        <v>1081</v>
      </c>
      <c r="B26" s="34" t="s">
        <v>0</v>
      </c>
      <c r="C26" s="34" t="s">
        <v>175</v>
      </c>
      <c r="D26" s="35">
        <v>43629</v>
      </c>
      <c r="E26" s="35">
        <v>74200</v>
      </c>
      <c r="F26" s="36">
        <f t="shared" si="0"/>
        <v>74200</v>
      </c>
    </row>
    <row r="27" spans="1:6" x14ac:dyDescent="0.2">
      <c r="A27" s="34">
        <v>1064</v>
      </c>
      <c r="B27" s="34" t="s">
        <v>40</v>
      </c>
      <c r="C27" s="34" t="s">
        <v>148</v>
      </c>
      <c r="D27" s="35">
        <v>50504</v>
      </c>
      <c r="E27" s="35">
        <v>60800</v>
      </c>
      <c r="F27" s="36">
        <f t="shared" si="0"/>
        <v>60800</v>
      </c>
    </row>
    <row r="28" spans="1:6" x14ac:dyDescent="0.2">
      <c r="A28" s="34">
        <v>1007</v>
      </c>
      <c r="B28" s="34" t="s">
        <v>45</v>
      </c>
      <c r="C28" s="34" t="s">
        <v>46</v>
      </c>
      <c r="D28" s="35">
        <v>41346</v>
      </c>
      <c r="E28" s="35">
        <v>60700</v>
      </c>
      <c r="F28" s="36">
        <f t="shared" si="0"/>
        <v>60700</v>
      </c>
    </row>
    <row r="29" spans="1:6" x14ac:dyDescent="0.2">
      <c r="A29" s="34">
        <v>1094</v>
      </c>
      <c r="B29" s="34" t="s">
        <v>199</v>
      </c>
      <c r="C29" s="34" t="s">
        <v>139</v>
      </c>
      <c r="D29" s="35">
        <v>30350</v>
      </c>
      <c r="E29" s="35">
        <v>66900</v>
      </c>
      <c r="F29" s="36">
        <f t="shared" si="0"/>
        <v>68907</v>
      </c>
    </row>
    <row r="30" spans="1:6" x14ac:dyDescent="0.2">
      <c r="A30" s="34">
        <v>1058</v>
      </c>
      <c r="B30" s="34" t="s">
        <v>138</v>
      </c>
      <c r="C30" s="34" t="s">
        <v>139</v>
      </c>
      <c r="D30" s="35">
        <v>54302</v>
      </c>
      <c r="E30" s="35">
        <v>78400</v>
      </c>
      <c r="F30" s="36">
        <f t="shared" si="0"/>
        <v>78400</v>
      </c>
    </row>
    <row r="31" spans="1:6" x14ac:dyDescent="0.2">
      <c r="A31" s="34">
        <v>1025</v>
      </c>
      <c r="B31" s="34" t="s">
        <v>36</v>
      </c>
      <c r="C31" s="34" t="s">
        <v>78</v>
      </c>
      <c r="D31" s="35">
        <v>59732</v>
      </c>
      <c r="E31" s="35">
        <v>76700</v>
      </c>
      <c r="F31" s="36">
        <f t="shared" si="0"/>
        <v>76700</v>
      </c>
    </row>
    <row r="32" spans="1:6" x14ac:dyDescent="0.2">
      <c r="A32" s="34">
        <v>1092</v>
      </c>
      <c r="B32" s="34" t="s">
        <v>195</v>
      </c>
      <c r="C32" s="34" t="s">
        <v>196</v>
      </c>
      <c r="D32" s="35">
        <v>49666</v>
      </c>
      <c r="E32" s="35">
        <v>71500</v>
      </c>
      <c r="F32" s="36">
        <f t="shared" si="0"/>
        <v>71500</v>
      </c>
    </row>
    <row r="33" spans="1:6" x14ac:dyDescent="0.2">
      <c r="A33" s="34">
        <v>1066</v>
      </c>
      <c r="B33" s="34" t="s">
        <v>150</v>
      </c>
      <c r="C33" s="34" t="s">
        <v>151</v>
      </c>
      <c r="D33" s="35">
        <v>24764</v>
      </c>
      <c r="E33" s="35">
        <v>51100</v>
      </c>
      <c r="F33" s="36">
        <f t="shared" si="0"/>
        <v>52633</v>
      </c>
    </row>
    <row r="34" spans="1:6" x14ac:dyDescent="0.2">
      <c r="A34" s="34">
        <v>1013</v>
      </c>
      <c r="B34" s="34" t="s">
        <v>56</v>
      </c>
      <c r="C34" s="34" t="s">
        <v>57</v>
      </c>
      <c r="D34" s="35">
        <v>42681</v>
      </c>
      <c r="E34" s="35">
        <v>59400</v>
      </c>
      <c r="F34" s="36">
        <f t="shared" si="0"/>
        <v>59400</v>
      </c>
    </row>
    <row r="35" spans="1:6" x14ac:dyDescent="0.2">
      <c r="A35" s="34">
        <v>1032</v>
      </c>
      <c r="B35" s="34" t="s">
        <v>91</v>
      </c>
      <c r="C35" s="34" t="s">
        <v>92</v>
      </c>
      <c r="D35" s="35">
        <v>47704</v>
      </c>
      <c r="E35" s="35">
        <v>66000</v>
      </c>
      <c r="F35" s="36">
        <f t="shared" si="0"/>
        <v>66000</v>
      </c>
    </row>
    <row r="36" spans="1:6" x14ac:dyDescent="0.2">
      <c r="A36" s="34">
        <v>1100</v>
      </c>
      <c r="B36" s="34" t="s">
        <v>208</v>
      </c>
      <c r="C36" s="34" t="s">
        <v>209</v>
      </c>
      <c r="D36" s="35">
        <v>27579</v>
      </c>
      <c r="E36" s="35">
        <v>70300</v>
      </c>
      <c r="F36" s="36">
        <f t="shared" si="0"/>
        <v>73815</v>
      </c>
    </row>
    <row r="37" spans="1:6" x14ac:dyDescent="0.2">
      <c r="A37" s="34">
        <v>1051</v>
      </c>
      <c r="B37" s="34" t="s">
        <v>125</v>
      </c>
      <c r="C37" s="34" t="s">
        <v>126</v>
      </c>
      <c r="D37" s="35">
        <v>38447</v>
      </c>
      <c r="E37" s="35">
        <v>53300</v>
      </c>
      <c r="F37" s="36">
        <f t="shared" si="0"/>
        <v>53300</v>
      </c>
    </row>
    <row r="38" spans="1:6" x14ac:dyDescent="0.2">
      <c r="A38" s="34">
        <v>1090</v>
      </c>
      <c r="B38" s="34" t="s">
        <v>170</v>
      </c>
      <c r="C38" s="34" t="s">
        <v>192</v>
      </c>
      <c r="D38" s="35">
        <v>49548</v>
      </c>
      <c r="E38" s="35">
        <v>70700</v>
      </c>
      <c r="F38" s="36">
        <f t="shared" si="0"/>
        <v>70700</v>
      </c>
    </row>
    <row r="39" spans="1:6" x14ac:dyDescent="0.2">
      <c r="A39" s="34">
        <v>1089</v>
      </c>
      <c r="B39" s="34" t="s">
        <v>190</v>
      </c>
      <c r="C39" s="34" t="s">
        <v>191</v>
      </c>
      <c r="D39" s="35">
        <v>43621</v>
      </c>
      <c r="E39" s="35">
        <v>63600</v>
      </c>
      <c r="F39" s="36">
        <f t="shared" si="0"/>
        <v>63600</v>
      </c>
    </row>
    <row r="40" spans="1:6" x14ac:dyDescent="0.2">
      <c r="A40" s="34">
        <v>1018</v>
      </c>
      <c r="B40" s="34" t="s">
        <v>65</v>
      </c>
      <c r="C40" s="34" t="s">
        <v>66</v>
      </c>
      <c r="D40" s="35">
        <v>42613</v>
      </c>
      <c r="E40" s="35">
        <v>67500</v>
      </c>
      <c r="F40" s="36">
        <f t="shared" si="0"/>
        <v>67500</v>
      </c>
    </row>
    <row r="41" spans="1:6" x14ac:dyDescent="0.2">
      <c r="A41" s="34">
        <v>1012</v>
      </c>
      <c r="B41" s="34" t="s">
        <v>54</v>
      </c>
      <c r="C41" s="34" t="s">
        <v>55</v>
      </c>
      <c r="D41" s="35">
        <v>49499</v>
      </c>
      <c r="E41" s="35">
        <v>66300</v>
      </c>
      <c r="F41" s="36">
        <f t="shared" si="0"/>
        <v>66300</v>
      </c>
    </row>
    <row r="42" spans="1:6" x14ac:dyDescent="0.2">
      <c r="A42" s="34">
        <v>1040</v>
      </c>
      <c r="B42" s="34" t="s">
        <v>105</v>
      </c>
      <c r="C42" s="34" t="s">
        <v>106</v>
      </c>
      <c r="D42" s="35">
        <v>53429</v>
      </c>
      <c r="E42" s="35">
        <v>70900</v>
      </c>
      <c r="F42" s="36">
        <f t="shared" si="0"/>
        <v>70900</v>
      </c>
    </row>
    <row r="43" spans="1:6" x14ac:dyDescent="0.2">
      <c r="A43" s="34">
        <v>1076</v>
      </c>
      <c r="B43" s="34" t="s">
        <v>167</v>
      </c>
      <c r="C43" s="34" t="s">
        <v>168</v>
      </c>
      <c r="D43" s="35">
        <v>44533</v>
      </c>
      <c r="E43" s="35">
        <v>60900</v>
      </c>
      <c r="F43" s="36">
        <f t="shared" si="0"/>
        <v>60900</v>
      </c>
    </row>
    <row r="44" spans="1:6" x14ac:dyDescent="0.2">
      <c r="A44" s="34">
        <v>1074</v>
      </c>
      <c r="B44" s="34" t="s">
        <v>150</v>
      </c>
      <c r="C44" s="34" t="s">
        <v>164</v>
      </c>
      <c r="D44" s="35">
        <v>39957</v>
      </c>
      <c r="E44" s="35">
        <v>79400</v>
      </c>
      <c r="F44" s="36">
        <f t="shared" si="0"/>
        <v>79400</v>
      </c>
    </row>
    <row r="45" spans="1:6" x14ac:dyDescent="0.2">
      <c r="A45" s="34">
        <v>1019</v>
      </c>
      <c r="B45" s="34" t="s">
        <v>67</v>
      </c>
      <c r="C45" s="34" t="s">
        <v>68</v>
      </c>
      <c r="D45" s="35">
        <v>35172</v>
      </c>
      <c r="E45" s="35">
        <v>76000</v>
      </c>
      <c r="F45" s="36">
        <f t="shared" si="0"/>
        <v>78280</v>
      </c>
    </row>
    <row r="46" spans="1:6" x14ac:dyDescent="0.2">
      <c r="A46" s="34">
        <v>1024</v>
      </c>
      <c r="B46" s="34" t="s">
        <v>76</v>
      </c>
      <c r="C46" s="34" t="s">
        <v>77</v>
      </c>
      <c r="D46" s="35">
        <v>41523</v>
      </c>
      <c r="E46" s="35">
        <v>59300</v>
      </c>
      <c r="F46" s="36">
        <f t="shared" si="0"/>
        <v>59300</v>
      </c>
    </row>
    <row r="47" spans="1:6" x14ac:dyDescent="0.2">
      <c r="A47" s="34">
        <v>1049</v>
      </c>
      <c r="B47" s="34" t="s">
        <v>121</v>
      </c>
      <c r="C47" s="34" t="s">
        <v>122</v>
      </c>
      <c r="D47" s="35">
        <v>34377</v>
      </c>
      <c r="E47" s="35">
        <v>63700</v>
      </c>
      <c r="F47" s="36">
        <f t="shared" si="0"/>
        <v>63700</v>
      </c>
    </row>
    <row r="48" spans="1:6" x14ac:dyDescent="0.2">
      <c r="A48" s="34">
        <v>1097</v>
      </c>
      <c r="B48" s="34" t="s">
        <v>97</v>
      </c>
      <c r="C48" s="34" t="s">
        <v>204</v>
      </c>
      <c r="D48" s="35">
        <v>53928</v>
      </c>
      <c r="E48" s="35">
        <v>77000</v>
      </c>
      <c r="F48" s="36">
        <f t="shared" si="0"/>
        <v>77000</v>
      </c>
    </row>
    <row r="49" spans="1:6" x14ac:dyDescent="0.2">
      <c r="A49" s="34">
        <v>1022</v>
      </c>
      <c r="B49" s="34" t="s">
        <v>73</v>
      </c>
      <c r="C49" s="34" t="s">
        <v>74</v>
      </c>
      <c r="D49" s="35">
        <v>33597</v>
      </c>
      <c r="E49" s="35">
        <v>76600</v>
      </c>
      <c r="F49" s="36">
        <f t="shared" si="0"/>
        <v>78898</v>
      </c>
    </row>
    <row r="50" spans="1:6" x14ac:dyDescent="0.2">
      <c r="A50" s="34">
        <v>1009</v>
      </c>
      <c r="B50" s="34" t="s">
        <v>49</v>
      </c>
      <c r="C50" s="34" t="s">
        <v>50</v>
      </c>
      <c r="D50" s="35">
        <v>51014</v>
      </c>
      <c r="E50" s="35">
        <v>73000</v>
      </c>
      <c r="F50" s="36">
        <f t="shared" si="0"/>
        <v>73000</v>
      </c>
    </row>
    <row r="51" spans="1:6" x14ac:dyDescent="0.2">
      <c r="A51" s="34">
        <v>1026</v>
      </c>
      <c r="B51" s="34" t="s">
        <v>79</v>
      </c>
      <c r="C51" s="34" t="s">
        <v>80</v>
      </c>
      <c r="D51" s="35">
        <v>45026</v>
      </c>
      <c r="E51" s="35">
        <v>58200</v>
      </c>
      <c r="F51" s="36">
        <f t="shared" si="0"/>
        <v>58200</v>
      </c>
    </row>
    <row r="52" spans="1:6" x14ac:dyDescent="0.2">
      <c r="A52" s="34">
        <v>1070</v>
      </c>
      <c r="B52" s="34" t="s">
        <v>38</v>
      </c>
      <c r="C52" s="34" t="s">
        <v>158</v>
      </c>
      <c r="D52" s="35">
        <v>33598</v>
      </c>
      <c r="E52" s="35">
        <v>57500</v>
      </c>
      <c r="F52" s="36">
        <f t="shared" si="0"/>
        <v>57500</v>
      </c>
    </row>
    <row r="53" spans="1:6" x14ac:dyDescent="0.2">
      <c r="A53" s="34">
        <v>1086</v>
      </c>
      <c r="B53" s="34" t="s">
        <v>184</v>
      </c>
      <c r="C53" s="34" t="s">
        <v>185</v>
      </c>
      <c r="D53" s="35">
        <v>30759</v>
      </c>
      <c r="E53" s="35">
        <v>68000</v>
      </c>
      <c r="F53" s="36">
        <f t="shared" si="0"/>
        <v>70040</v>
      </c>
    </row>
    <row r="54" spans="1:6" x14ac:dyDescent="0.2">
      <c r="A54" s="34">
        <v>1011</v>
      </c>
      <c r="B54" s="34" t="s">
        <v>52</v>
      </c>
      <c r="C54" s="34" t="s">
        <v>53</v>
      </c>
      <c r="D54" s="35">
        <v>30658</v>
      </c>
      <c r="E54" s="35">
        <v>52700</v>
      </c>
      <c r="F54" s="36">
        <f t="shared" si="0"/>
        <v>52700</v>
      </c>
    </row>
    <row r="55" spans="1:6" x14ac:dyDescent="0.2">
      <c r="A55" s="34">
        <v>1099</v>
      </c>
      <c r="B55" s="34" t="s">
        <v>206</v>
      </c>
      <c r="C55" s="34" t="s">
        <v>207</v>
      </c>
      <c r="D55" s="35">
        <v>47639</v>
      </c>
      <c r="E55" s="35">
        <v>65500</v>
      </c>
      <c r="F55" s="36">
        <f t="shared" si="0"/>
        <v>65500</v>
      </c>
    </row>
    <row r="56" spans="1:6" x14ac:dyDescent="0.2">
      <c r="A56" s="34">
        <v>1050</v>
      </c>
      <c r="B56" s="34" t="s">
        <v>123</v>
      </c>
      <c r="C56" s="34" t="s">
        <v>124</v>
      </c>
      <c r="D56" s="35">
        <v>59739</v>
      </c>
      <c r="E56" s="35">
        <v>79000</v>
      </c>
      <c r="F56" s="36">
        <f t="shared" si="0"/>
        <v>79000</v>
      </c>
    </row>
    <row r="57" spans="1:6" x14ac:dyDescent="0.2">
      <c r="A57" s="34">
        <v>1008</v>
      </c>
      <c r="B57" s="34" t="s">
        <v>47</v>
      </c>
      <c r="C57" s="34" t="s">
        <v>48</v>
      </c>
      <c r="D57" s="35">
        <v>24902</v>
      </c>
      <c r="E57" s="35">
        <v>50400</v>
      </c>
      <c r="F57" s="36">
        <f t="shared" si="0"/>
        <v>51912</v>
      </c>
    </row>
    <row r="58" spans="1:6" x14ac:dyDescent="0.2">
      <c r="A58" s="34">
        <v>1041</v>
      </c>
      <c r="B58" s="34" t="s">
        <v>107</v>
      </c>
      <c r="C58" s="34" t="s">
        <v>108</v>
      </c>
      <c r="D58" s="35">
        <v>48885</v>
      </c>
      <c r="E58" s="35">
        <v>67700</v>
      </c>
      <c r="F58" s="36">
        <f t="shared" si="0"/>
        <v>67700</v>
      </c>
    </row>
    <row r="59" spans="1:6" x14ac:dyDescent="0.2">
      <c r="A59" s="34">
        <v>1073</v>
      </c>
      <c r="B59" s="34" t="s">
        <v>162</v>
      </c>
      <c r="C59" s="34" t="s">
        <v>163</v>
      </c>
      <c r="D59" s="35">
        <v>45454</v>
      </c>
      <c r="E59" s="35">
        <v>74100</v>
      </c>
      <c r="F59" s="36">
        <f t="shared" si="0"/>
        <v>74100</v>
      </c>
    </row>
    <row r="60" spans="1:6" x14ac:dyDescent="0.2">
      <c r="A60" s="34">
        <v>1044</v>
      </c>
      <c r="B60" s="34" t="s">
        <v>113</v>
      </c>
      <c r="C60" s="34" t="s">
        <v>114</v>
      </c>
      <c r="D60" s="35">
        <v>33125</v>
      </c>
      <c r="E60" s="35">
        <v>57200</v>
      </c>
      <c r="F60" s="36">
        <f t="shared" si="0"/>
        <v>57200</v>
      </c>
    </row>
    <row r="61" spans="1:6" x14ac:dyDescent="0.2">
      <c r="A61" s="34">
        <v>1039</v>
      </c>
      <c r="B61" s="34" t="s">
        <v>103</v>
      </c>
      <c r="C61" s="34" t="s">
        <v>104</v>
      </c>
      <c r="D61" s="35">
        <v>39738</v>
      </c>
      <c r="E61" s="35">
        <v>58400</v>
      </c>
      <c r="F61" s="36">
        <f t="shared" si="0"/>
        <v>58400</v>
      </c>
    </row>
    <row r="62" spans="1:6" x14ac:dyDescent="0.2">
      <c r="A62" s="34">
        <v>1016</v>
      </c>
      <c r="B62" s="34" t="s">
        <v>62</v>
      </c>
      <c r="C62" s="34" t="s">
        <v>63</v>
      </c>
      <c r="D62" s="35">
        <v>50951</v>
      </c>
      <c r="E62" s="35">
        <v>73100</v>
      </c>
      <c r="F62" s="36">
        <f t="shared" si="0"/>
        <v>73100</v>
      </c>
    </row>
    <row r="63" spans="1:6" x14ac:dyDescent="0.2">
      <c r="A63" s="34">
        <v>1047</v>
      </c>
      <c r="B63" s="34" t="s">
        <v>117</v>
      </c>
      <c r="C63" s="34" t="s">
        <v>118</v>
      </c>
      <c r="D63" s="35">
        <v>26574</v>
      </c>
      <c r="E63" s="35">
        <v>54700</v>
      </c>
      <c r="F63" s="36">
        <f t="shared" si="0"/>
        <v>56341</v>
      </c>
    </row>
    <row r="64" spans="1:6" x14ac:dyDescent="0.2">
      <c r="A64" s="34">
        <v>1098</v>
      </c>
      <c r="B64" s="34" t="s">
        <v>205</v>
      </c>
      <c r="C64" s="34" t="s">
        <v>118</v>
      </c>
      <c r="D64" s="35">
        <v>49311</v>
      </c>
      <c r="E64" s="35">
        <v>71800</v>
      </c>
      <c r="F64" s="36">
        <f t="shared" si="0"/>
        <v>71800</v>
      </c>
    </row>
    <row r="65" spans="1:6" x14ac:dyDescent="0.2">
      <c r="A65" s="34">
        <v>1087</v>
      </c>
      <c r="B65" s="34" t="s">
        <v>186</v>
      </c>
      <c r="C65" s="34" t="s">
        <v>187</v>
      </c>
      <c r="D65" s="35">
        <v>42600</v>
      </c>
      <c r="E65" s="35">
        <v>67400</v>
      </c>
      <c r="F65" s="36">
        <f t="shared" si="0"/>
        <v>67400</v>
      </c>
    </row>
    <row r="66" spans="1:6" x14ac:dyDescent="0.2">
      <c r="A66" s="34">
        <v>1079</v>
      </c>
      <c r="B66" s="34" t="s">
        <v>172</v>
      </c>
      <c r="C66" s="34" t="s">
        <v>173</v>
      </c>
      <c r="D66" s="35">
        <v>52792</v>
      </c>
      <c r="E66" s="35">
        <v>66100</v>
      </c>
      <c r="F66" s="36">
        <f t="shared" si="0"/>
        <v>66100</v>
      </c>
    </row>
    <row r="67" spans="1:6" x14ac:dyDescent="0.2">
      <c r="A67" s="34">
        <v>1045</v>
      </c>
      <c r="B67" s="34" t="s">
        <v>69</v>
      </c>
      <c r="C67" s="34" t="s">
        <v>115</v>
      </c>
      <c r="D67" s="35">
        <v>35947</v>
      </c>
      <c r="E67" s="35">
        <v>75000</v>
      </c>
      <c r="F67" s="36">
        <f t="shared" ref="F67:F101" si="1">IF(D67/E67&gt;0.5,E67,IF(AND(D67/E67&gt;0.4,D67/E67&lt;0.5),E67*0.03+E67,IF(AND(D67/E67&gt;0.3,D67/E67&lt;0.4),E67*0.05+E67,IF(AND(D67/E67&gt;0.2,D67/E67&lt;0.3),E67*0.07+E67,E67*0.1+E67))))</f>
        <v>77250</v>
      </c>
    </row>
    <row r="68" spans="1:6" x14ac:dyDescent="0.2">
      <c r="A68" s="34">
        <v>1030</v>
      </c>
      <c r="B68" s="34" t="s">
        <v>87</v>
      </c>
      <c r="C68" s="34" t="s">
        <v>88</v>
      </c>
      <c r="D68" s="35">
        <v>45123</v>
      </c>
      <c r="E68" s="35">
        <v>73100</v>
      </c>
      <c r="F68" s="36">
        <f t="shared" si="1"/>
        <v>73100</v>
      </c>
    </row>
    <row r="69" spans="1:6" x14ac:dyDescent="0.2">
      <c r="A69" s="34">
        <v>1077</v>
      </c>
      <c r="B69" s="34" t="s">
        <v>0</v>
      </c>
      <c r="C69" s="34" t="s">
        <v>169</v>
      </c>
      <c r="D69" s="35">
        <v>42362</v>
      </c>
      <c r="E69" s="35">
        <v>61400</v>
      </c>
      <c r="F69" s="36">
        <f t="shared" si="1"/>
        <v>61400</v>
      </c>
    </row>
    <row r="70" spans="1:6" x14ac:dyDescent="0.2">
      <c r="A70" s="34">
        <v>1091</v>
      </c>
      <c r="B70" s="34" t="s">
        <v>193</v>
      </c>
      <c r="C70" s="34" t="s">
        <v>194</v>
      </c>
      <c r="D70" s="35">
        <v>56783</v>
      </c>
      <c r="E70" s="35">
        <v>70000</v>
      </c>
      <c r="F70" s="36">
        <f t="shared" si="1"/>
        <v>70000</v>
      </c>
    </row>
    <row r="71" spans="1:6" x14ac:dyDescent="0.2">
      <c r="A71" s="34">
        <v>1036</v>
      </c>
      <c r="B71" s="34" t="s">
        <v>54</v>
      </c>
      <c r="C71" s="34" t="s">
        <v>99</v>
      </c>
      <c r="D71" s="35">
        <v>31893</v>
      </c>
      <c r="E71" s="35">
        <v>60800</v>
      </c>
      <c r="F71" s="36">
        <f t="shared" si="1"/>
        <v>60800</v>
      </c>
    </row>
    <row r="72" spans="1:6" x14ac:dyDescent="0.2">
      <c r="A72" s="34">
        <v>1062</v>
      </c>
      <c r="B72" s="34" t="s">
        <v>52</v>
      </c>
      <c r="C72" s="34" t="s">
        <v>145</v>
      </c>
      <c r="D72" s="35">
        <v>41039</v>
      </c>
      <c r="E72" s="35">
        <v>54300</v>
      </c>
      <c r="F72" s="36">
        <f t="shared" si="1"/>
        <v>54300</v>
      </c>
    </row>
    <row r="73" spans="1:6" x14ac:dyDescent="0.2">
      <c r="A73" s="34">
        <v>1075</v>
      </c>
      <c r="B73" s="34" t="s">
        <v>165</v>
      </c>
      <c r="C73" s="34" t="s">
        <v>166</v>
      </c>
      <c r="D73" s="35">
        <v>37787</v>
      </c>
      <c r="E73" s="35">
        <v>64200</v>
      </c>
      <c r="F73" s="36">
        <f t="shared" si="1"/>
        <v>64200</v>
      </c>
    </row>
    <row r="74" spans="1:6" x14ac:dyDescent="0.2">
      <c r="A74" s="34">
        <v>1054</v>
      </c>
      <c r="B74" s="34" t="s">
        <v>130</v>
      </c>
      <c r="C74" s="34" t="s">
        <v>131</v>
      </c>
      <c r="D74" s="35">
        <v>48113</v>
      </c>
      <c r="E74" s="35">
        <v>74900</v>
      </c>
      <c r="F74" s="36">
        <f t="shared" si="1"/>
        <v>74900</v>
      </c>
    </row>
    <row r="75" spans="1:6" x14ac:dyDescent="0.2">
      <c r="A75" s="34">
        <v>1006</v>
      </c>
      <c r="B75" s="34" t="s">
        <v>42</v>
      </c>
      <c r="C75" s="34" t="s">
        <v>43</v>
      </c>
      <c r="D75" s="35">
        <v>38780</v>
      </c>
      <c r="E75" s="35">
        <v>56400</v>
      </c>
      <c r="F75" s="36">
        <f t="shared" si="1"/>
        <v>56400</v>
      </c>
    </row>
    <row r="76" spans="1:6" x14ac:dyDescent="0.2">
      <c r="A76" s="34">
        <v>1042</v>
      </c>
      <c r="B76" s="34" t="s">
        <v>109</v>
      </c>
      <c r="C76" s="34" t="s">
        <v>110</v>
      </c>
      <c r="D76" s="35">
        <v>38776</v>
      </c>
      <c r="E76" s="35">
        <v>58200</v>
      </c>
      <c r="F76" s="36">
        <f t="shared" si="1"/>
        <v>58200</v>
      </c>
    </row>
    <row r="77" spans="1:6" x14ac:dyDescent="0.2">
      <c r="A77" s="34">
        <v>1093</v>
      </c>
      <c r="B77" s="34" t="s">
        <v>197</v>
      </c>
      <c r="C77" s="34" t="s">
        <v>198</v>
      </c>
      <c r="D77" s="35">
        <v>46506</v>
      </c>
      <c r="E77" s="35">
        <v>62700</v>
      </c>
      <c r="F77" s="36">
        <f t="shared" si="1"/>
        <v>62700</v>
      </c>
    </row>
    <row r="78" spans="1:6" x14ac:dyDescent="0.2">
      <c r="A78" s="34">
        <v>1096</v>
      </c>
      <c r="B78" s="34" t="s">
        <v>202</v>
      </c>
      <c r="C78" s="34" t="s">
        <v>203</v>
      </c>
      <c r="D78" s="35">
        <v>33046</v>
      </c>
      <c r="E78" s="35">
        <v>57400</v>
      </c>
      <c r="F78" s="36">
        <f t="shared" si="1"/>
        <v>57400</v>
      </c>
    </row>
    <row r="79" spans="1:6" x14ac:dyDescent="0.2">
      <c r="A79" s="34">
        <v>1043</v>
      </c>
      <c r="B79" s="34" t="s">
        <v>111</v>
      </c>
      <c r="C79" s="34" t="s">
        <v>112</v>
      </c>
      <c r="D79" s="35">
        <v>38945</v>
      </c>
      <c r="E79" s="35">
        <v>56000</v>
      </c>
      <c r="F79" s="36">
        <f t="shared" si="1"/>
        <v>56000</v>
      </c>
    </row>
    <row r="80" spans="1:6" x14ac:dyDescent="0.2">
      <c r="A80" s="34">
        <v>1071</v>
      </c>
      <c r="B80" s="34" t="s">
        <v>159</v>
      </c>
      <c r="C80" s="34" t="s">
        <v>160</v>
      </c>
      <c r="D80" s="35">
        <v>40548</v>
      </c>
      <c r="E80" s="35">
        <v>59300</v>
      </c>
      <c r="F80" s="36">
        <f t="shared" si="1"/>
        <v>59300</v>
      </c>
    </row>
    <row r="81" spans="1:6" x14ac:dyDescent="0.2">
      <c r="A81" s="34">
        <v>1059</v>
      </c>
      <c r="B81" s="34" t="s">
        <v>140</v>
      </c>
      <c r="C81" s="34" t="s">
        <v>141</v>
      </c>
      <c r="D81" s="35">
        <v>40540</v>
      </c>
      <c r="E81" s="35">
        <v>65700</v>
      </c>
      <c r="F81" s="36">
        <f t="shared" si="1"/>
        <v>65700</v>
      </c>
    </row>
    <row r="82" spans="1:6" x14ac:dyDescent="0.2">
      <c r="A82" s="34">
        <v>1017</v>
      </c>
      <c r="B82" s="34" t="s">
        <v>0</v>
      </c>
      <c r="C82" s="34" t="s">
        <v>64</v>
      </c>
      <c r="D82" s="35">
        <v>42671</v>
      </c>
      <c r="E82" s="35">
        <v>53400</v>
      </c>
      <c r="F82" s="36">
        <f t="shared" si="1"/>
        <v>53400</v>
      </c>
    </row>
    <row r="83" spans="1:6" x14ac:dyDescent="0.2">
      <c r="A83" s="34">
        <v>1085</v>
      </c>
      <c r="B83" s="34" t="s">
        <v>182</v>
      </c>
      <c r="C83" s="34" t="s">
        <v>183</v>
      </c>
      <c r="D83" s="35">
        <v>49924</v>
      </c>
      <c r="E83" s="35">
        <v>78100</v>
      </c>
      <c r="F83" s="36">
        <f t="shared" si="1"/>
        <v>78100</v>
      </c>
    </row>
    <row r="84" spans="1:6" x14ac:dyDescent="0.2">
      <c r="A84" s="34">
        <v>1015</v>
      </c>
      <c r="B84" s="34" t="s">
        <v>60</v>
      </c>
      <c r="C84" s="34" t="s">
        <v>61</v>
      </c>
      <c r="D84" s="35">
        <v>54879</v>
      </c>
      <c r="E84" s="35">
        <v>68700</v>
      </c>
      <c r="F84" s="36">
        <f t="shared" si="1"/>
        <v>68700</v>
      </c>
    </row>
    <row r="85" spans="1:6" x14ac:dyDescent="0.2">
      <c r="A85" s="34">
        <v>1068</v>
      </c>
      <c r="B85" s="34" t="s">
        <v>154</v>
      </c>
      <c r="C85" s="34" t="s">
        <v>155</v>
      </c>
      <c r="D85" s="35">
        <v>53043</v>
      </c>
      <c r="E85" s="35">
        <v>70200</v>
      </c>
      <c r="F85" s="36">
        <f t="shared" si="1"/>
        <v>70200</v>
      </c>
    </row>
    <row r="86" spans="1:6" x14ac:dyDescent="0.2">
      <c r="A86" s="34">
        <v>1038</v>
      </c>
      <c r="B86" s="34" t="s">
        <v>0</v>
      </c>
      <c r="C86" s="34" t="s">
        <v>102</v>
      </c>
      <c r="D86" s="35">
        <v>29552</v>
      </c>
      <c r="E86" s="35">
        <v>75900</v>
      </c>
      <c r="F86" s="36">
        <f t="shared" si="1"/>
        <v>79695</v>
      </c>
    </row>
    <row r="87" spans="1:6" x14ac:dyDescent="0.2">
      <c r="A87" s="34">
        <v>1031</v>
      </c>
      <c r="B87" s="34" t="s">
        <v>89</v>
      </c>
      <c r="C87" s="34" t="s">
        <v>90</v>
      </c>
      <c r="D87" s="35">
        <v>41844</v>
      </c>
      <c r="E87" s="35">
        <v>61800</v>
      </c>
      <c r="F87" s="36">
        <f t="shared" si="1"/>
        <v>61800</v>
      </c>
    </row>
    <row r="88" spans="1:6" x14ac:dyDescent="0.2">
      <c r="A88" s="34">
        <v>1072</v>
      </c>
      <c r="B88" s="34" t="s">
        <v>161</v>
      </c>
      <c r="C88" s="34" t="s">
        <v>90</v>
      </c>
      <c r="D88" s="35">
        <v>56918</v>
      </c>
      <c r="E88" s="35">
        <v>77500</v>
      </c>
      <c r="F88" s="36">
        <f t="shared" si="1"/>
        <v>77500</v>
      </c>
    </row>
    <row r="89" spans="1:6" x14ac:dyDescent="0.2">
      <c r="A89" s="34">
        <v>1065</v>
      </c>
      <c r="B89" s="34" t="s">
        <v>149</v>
      </c>
      <c r="C89" s="34" t="s">
        <v>90</v>
      </c>
      <c r="D89" s="35">
        <v>47875</v>
      </c>
      <c r="E89" s="35">
        <v>67800</v>
      </c>
      <c r="F89" s="36">
        <f t="shared" si="1"/>
        <v>67800</v>
      </c>
    </row>
    <row r="90" spans="1:6" x14ac:dyDescent="0.2">
      <c r="A90" s="34">
        <v>1080</v>
      </c>
      <c r="B90" s="34" t="s">
        <v>105</v>
      </c>
      <c r="C90" s="34" t="s">
        <v>174</v>
      </c>
      <c r="D90" s="35">
        <v>54595</v>
      </c>
      <c r="E90" s="35">
        <v>73700</v>
      </c>
      <c r="F90" s="36">
        <f t="shared" si="1"/>
        <v>73700</v>
      </c>
    </row>
    <row r="91" spans="1:6" x14ac:dyDescent="0.2">
      <c r="A91" s="34">
        <v>1033</v>
      </c>
      <c r="B91" s="34" t="s">
        <v>93</v>
      </c>
      <c r="C91" s="34" t="s">
        <v>94</v>
      </c>
      <c r="D91" s="35">
        <v>33577</v>
      </c>
      <c r="E91" s="35">
        <v>67000</v>
      </c>
      <c r="F91" s="36">
        <f t="shared" si="1"/>
        <v>67000</v>
      </c>
    </row>
    <row r="92" spans="1:6" x14ac:dyDescent="0.2">
      <c r="A92" s="34">
        <v>1069</v>
      </c>
      <c r="B92" s="34" t="s">
        <v>156</v>
      </c>
      <c r="C92" s="34" t="s">
        <v>157</v>
      </c>
      <c r="D92" s="35">
        <v>48341</v>
      </c>
      <c r="E92" s="35">
        <v>61000</v>
      </c>
      <c r="F92" s="36">
        <f t="shared" si="1"/>
        <v>61000</v>
      </c>
    </row>
    <row r="93" spans="1:6" x14ac:dyDescent="0.2">
      <c r="A93" s="34">
        <v>1083</v>
      </c>
      <c r="B93" s="34" t="s">
        <v>178</v>
      </c>
      <c r="C93" s="34" t="s">
        <v>179</v>
      </c>
      <c r="D93" s="35">
        <v>43732</v>
      </c>
      <c r="E93" s="35">
        <v>64400</v>
      </c>
      <c r="F93" s="36">
        <f t="shared" si="1"/>
        <v>64400</v>
      </c>
    </row>
    <row r="94" spans="1:6" x14ac:dyDescent="0.2">
      <c r="A94" s="34">
        <v>1067</v>
      </c>
      <c r="B94" s="34" t="s">
        <v>152</v>
      </c>
      <c r="C94" s="34" t="s">
        <v>153</v>
      </c>
      <c r="D94" s="35">
        <v>45124</v>
      </c>
      <c r="E94" s="35">
        <v>66500</v>
      </c>
      <c r="F94" s="36">
        <f t="shared" si="1"/>
        <v>66500</v>
      </c>
    </row>
    <row r="95" spans="1:6" x14ac:dyDescent="0.2">
      <c r="A95" s="34">
        <v>1055</v>
      </c>
      <c r="B95" s="34" t="s">
        <v>132</v>
      </c>
      <c r="C95" s="34" t="s">
        <v>133</v>
      </c>
      <c r="D95" s="35">
        <v>52477</v>
      </c>
      <c r="E95" s="35">
        <v>66200</v>
      </c>
      <c r="F95" s="36">
        <f t="shared" si="1"/>
        <v>66200</v>
      </c>
    </row>
    <row r="96" spans="1:6" x14ac:dyDescent="0.2">
      <c r="A96" s="34">
        <v>1060</v>
      </c>
      <c r="B96" s="34" t="s">
        <v>142</v>
      </c>
      <c r="C96" s="34" t="s">
        <v>143</v>
      </c>
      <c r="D96" s="35">
        <v>45020</v>
      </c>
      <c r="E96" s="35">
        <v>72300</v>
      </c>
      <c r="F96" s="36">
        <f t="shared" si="1"/>
        <v>72300</v>
      </c>
    </row>
    <row r="97" spans="1:6" x14ac:dyDescent="0.2">
      <c r="A97" s="34">
        <v>1010</v>
      </c>
      <c r="B97" s="34" t="s">
        <v>51</v>
      </c>
      <c r="C97" s="34" t="s">
        <v>44</v>
      </c>
      <c r="D97" s="35">
        <v>49846</v>
      </c>
      <c r="E97" s="35">
        <v>59800</v>
      </c>
      <c r="F97" s="36">
        <f t="shared" si="1"/>
        <v>59800</v>
      </c>
    </row>
    <row r="98" spans="1:6" x14ac:dyDescent="0.2">
      <c r="A98" s="34">
        <v>1061</v>
      </c>
      <c r="B98" s="34" t="s">
        <v>144</v>
      </c>
      <c r="C98" s="34" t="s">
        <v>86</v>
      </c>
      <c r="D98" s="35">
        <v>38582</v>
      </c>
      <c r="E98" s="35">
        <v>55500</v>
      </c>
      <c r="F98" s="36">
        <f t="shared" si="1"/>
        <v>55500</v>
      </c>
    </row>
    <row r="99" spans="1:6" x14ac:dyDescent="0.2">
      <c r="A99" s="34">
        <v>1029</v>
      </c>
      <c r="B99" s="34" t="s">
        <v>85</v>
      </c>
      <c r="C99" s="34" t="s">
        <v>86</v>
      </c>
      <c r="D99" s="35">
        <v>63272</v>
      </c>
      <c r="E99" s="35">
        <v>78400</v>
      </c>
      <c r="F99" s="36">
        <f t="shared" si="1"/>
        <v>78400</v>
      </c>
    </row>
    <row r="100" spans="1:6" x14ac:dyDescent="0.2">
      <c r="A100" s="34">
        <v>1028</v>
      </c>
      <c r="B100" s="34" t="s">
        <v>83</v>
      </c>
      <c r="C100" s="34" t="s">
        <v>84</v>
      </c>
      <c r="D100" s="35">
        <v>46988</v>
      </c>
      <c r="E100" s="35">
        <v>74400</v>
      </c>
      <c r="F100" s="36">
        <f t="shared" si="1"/>
        <v>74400</v>
      </c>
    </row>
    <row r="101" spans="1:6" x14ac:dyDescent="0.2">
      <c r="A101" s="34">
        <v>1052</v>
      </c>
      <c r="B101" s="34" t="s">
        <v>69</v>
      </c>
      <c r="C101" s="34" t="s">
        <v>127</v>
      </c>
      <c r="D101" s="35">
        <v>31761</v>
      </c>
      <c r="E101" s="35">
        <v>65600</v>
      </c>
      <c r="F101" s="36">
        <f t="shared" si="1"/>
        <v>67568</v>
      </c>
    </row>
  </sheetData>
  <sheetProtection formatCells="0" formatColumns="0" formatRows="0" insertColumns="0" insertRows="0" deleteColumns="0" deleteRows="0"/>
  <sortState ref="A2:E101">
    <sortCondition ref="C2:C101"/>
    <sortCondition ref="B2:B101"/>
  </sortState>
  <mergeCells count="6">
    <mergeCell ref="G6:P6"/>
    <mergeCell ref="G1:P1"/>
    <mergeCell ref="G2:P2"/>
    <mergeCell ref="G3:P3"/>
    <mergeCell ref="G4:P4"/>
    <mergeCell ref="G5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:C8"/>
    </sheetView>
  </sheetViews>
  <sheetFormatPr defaultRowHeight="12.75" x14ac:dyDescent="0.2"/>
  <cols>
    <col min="1" max="1" width="19.5703125" customWidth="1"/>
    <col min="2" max="2" width="16.42578125" style="3" customWidth="1"/>
    <col min="3" max="3" width="17" style="3" customWidth="1"/>
    <col min="4" max="4" width="9.140625" style="2" customWidth="1"/>
  </cols>
  <sheetData>
    <row r="1" spans="1:4" s="1" customFormat="1" ht="15" customHeight="1" x14ac:dyDescent="0.2">
      <c r="A1" s="11"/>
      <c r="B1" s="51" t="s">
        <v>32</v>
      </c>
      <c r="C1" s="52"/>
      <c r="D1" s="6"/>
    </row>
    <row r="2" spans="1:4" s="1" customFormat="1" ht="15" customHeight="1" thickBot="1" x14ac:dyDescent="0.25">
      <c r="A2" s="11"/>
      <c r="B2" s="53" t="s">
        <v>30</v>
      </c>
      <c r="C2" s="54"/>
      <c r="D2" s="6"/>
    </row>
    <row r="3" spans="1:4" ht="15" customHeight="1" thickBot="1" x14ac:dyDescent="0.25"/>
    <row r="4" spans="1:4" ht="15" customHeight="1" thickBot="1" x14ac:dyDescent="0.25">
      <c r="B4" s="49" t="s">
        <v>29</v>
      </c>
      <c r="C4" s="50"/>
    </row>
    <row r="5" spans="1:4" ht="15" customHeight="1" thickBot="1" x14ac:dyDescent="0.25">
      <c r="B5" s="7" t="s">
        <v>6</v>
      </c>
      <c r="C5" s="8" t="s">
        <v>7</v>
      </c>
      <c r="D5" s="5"/>
    </row>
    <row r="6" spans="1:4" x14ac:dyDescent="0.2">
      <c r="A6" s="4"/>
      <c r="B6" s="9" t="s">
        <v>224</v>
      </c>
      <c r="C6" s="10" t="s">
        <v>225</v>
      </c>
      <c r="D6" s="5"/>
    </row>
    <row r="7" spans="1:4" x14ac:dyDescent="0.2">
      <c r="A7" s="4"/>
      <c r="B7" s="13"/>
      <c r="C7" s="12"/>
      <c r="D7" s="5"/>
    </row>
    <row r="8" spans="1:4" x14ac:dyDescent="0.2">
      <c r="A8" s="1" t="s">
        <v>31</v>
      </c>
      <c r="B8" s="57" t="s">
        <v>226</v>
      </c>
      <c r="C8" s="58"/>
    </row>
    <row r="9" spans="1:4" ht="13.5" thickBot="1" x14ac:dyDescent="0.25">
      <c r="B9"/>
      <c r="C9"/>
    </row>
    <row r="10" spans="1:4" ht="50.25" customHeight="1" thickBot="1" x14ac:dyDescent="0.25">
      <c r="B10" s="55" t="s">
        <v>219</v>
      </c>
      <c r="C10" s="56"/>
    </row>
  </sheetData>
  <mergeCells count="5">
    <mergeCell ref="B4:C4"/>
    <mergeCell ref="B1:C1"/>
    <mergeCell ref="B2:C2"/>
    <mergeCell ref="B10:C10"/>
    <mergeCell ref="B8:C8"/>
  </mergeCells>
  <phoneticPr fontId="3" type="noConversion"/>
  <pageMargins left="0.75" right="0.75" top="1" bottom="1" header="0.5" footer="0.5"/>
  <pageSetup orientation="portrait" horizontalDpi="4294967293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1901-01-01T04:00:00Z</cp:lastPrinted>
  <dcterms:created xsi:type="dcterms:W3CDTF">1901-01-01T04:00:00Z</dcterms:created>
  <dcterms:modified xsi:type="dcterms:W3CDTF">2016-09-22T14:54:12Z</dcterms:modified>
</cp:coreProperties>
</file>