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ua\Desktop\School\MSDS 460\Week 4\Assignment 2\"/>
    </mc:Choice>
  </mc:AlternateContent>
  <xr:revisionPtr revIDLastSave="0" documentId="13_ncr:1_{CCAF0D29-4449-4B25-B340-434DC15D48EE}" xr6:coauthVersionLast="47" xr6:coauthVersionMax="47" xr10:uidLastSave="{00000000-0000-0000-0000-000000000000}"/>
  <bookViews>
    <workbookView xWindow="-120" yWindow="-120" windowWidth="29040" windowHeight="15720" xr2:uid="{613D0F86-763C-471D-BF4C-F2F3F7727346}"/>
  </bookViews>
  <sheets>
    <sheet name="final table" sheetId="6" r:id="rId1"/>
    <sheet name="expected" sheetId="3" r:id="rId2"/>
    <sheet name="best" sheetId="4" r:id="rId3"/>
    <sheet name="worst" sheetId="5" r:id="rId4"/>
    <sheet name="worst v2" sheetId="7" r:id="rId5"/>
  </sheets>
  <definedNames>
    <definedName name="solver_adj" localSheetId="2" hidden="1">best!$C$46:$L$46</definedName>
    <definedName name="solver_adj" localSheetId="1" hidden="1">expected!$C$46:$L$46</definedName>
    <definedName name="solver_adj" localSheetId="3" hidden="1">worst!$C$46:$L$46</definedName>
    <definedName name="solver_adj" localSheetId="4" hidden="1">'worst v2'!$C$46:$L$46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2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2" hidden="1">best!$M$51:$M$63</definedName>
    <definedName name="solver_lhs1" localSheetId="1" hidden="1">expected!$M$51:$M$63</definedName>
    <definedName name="solver_lhs1" localSheetId="3" hidden="1">worst!$M$51:$M$63</definedName>
    <definedName name="solver_lhs1" localSheetId="4" hidden="1">'worst v2'!$M$51:$M$63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2" hidden="1">best!$C$49</definedName>
    <definedName name="solver_opt" localSheetId="1" hidden="1">expected!$C$49</definedName>
    <definedName name="solver_opt" localSheetId="3" hidden="1">worst!$C$49</definedName>
    <definedName name="solver_opt" localSheetId="4" hidden="1">'worst v2'!$C$49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hs1" localSheetId="2" hidden="1">best!$O$51:$O$63</definedName>
    <definedName name="solver_rhs1" localSheetId="1" hidden="1">expected!$O$51:$O$63</definedName>
    <definedName name="solver_rhs1" localSheetId="3" hidden="1">worst!$O$51:$O$63</definedName>
    <definedName name="solver_rhs1" localSheetId="4" hidden="1">'worst v2'!$O$51:$O$63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6" l="1"/>
  <c r="L14" i="6"/>
  <c r="L13" i="6"/>
  <c r="L11" i="6"/>
  <c r="L9" i="6"/>
  <c r="L5" i="6"/>
  <c r="L6" i="6"/>
  <c r="L7" i="6"/>
  <c r="L8" i="6"/>
  <c r="L10" i="6"/>
  <c r="L12" i="6"/>
  <c r="L16" i="6"/>
  <c r="L17" i="6"/>
  <c r="L18" i="6"/>
  <c r="L19" i="6"/>
  <c r="L4" i="6"/>
  <c r="E15" i="7"/>
  <c r="E14" i="7"/>
  <c r="E13" i="7"/>
  <c r="E11" i="7"/>
  <c r="F11" i="7" s="1"/>
  <c r="N34" i="7" s="1"/>
  <c r="E9" i="7"/>
  <c r="M63" i="7"/>
  <c r="M62" i="7"/>
  <c r="M61" i="7"/>
  <c r="M60" i="7"/>
  <c r="M59" i="7"/>
  <c r="M58" i="7"/>
  <c r="M57" i="7"/>
  <c r="M56" i="7"/>
  <c r="M55" i="7"/>
  <c r="M54" i="7"/>
  <c r="O53" i="7"/>
  <c r="M53" i="7"/>
  <c r="O52" i="7"/>
  <c r="M52" i="7"/>
  <c r="O51" i="7"/>
  <c r="M51" i="7"/>
  <c r="C49" i="7"/>
  <c r="L39" i="7"/>
  <c r="L38" i="7"/>
  <c r="L37" i="7"/>
  <c r="N36" i="7"/>
  <c r="L36" i="7"/>
  <c r="L35" i="7"/>
  <c r="L34" i="7"/>
  <c r="L33" i="7"/>
  <c r="L32" i="7"/>
  <c r="L31" i="7"/>
  <c r="L30" i="7"/>
  <c r="C28" i="7"/>
  <c r="F19" i="7"/>
  <c r="O63" i="7" s="1"/>
  <c r="D19" i="7"/>
  <c r="F18" i="7"/>
  <c r="O60" i="7" s="1"/>
  <c r="D18" i="7"/>
  <c r="F17" i="7"/>
  <c r="O59" i="7" s="1"/>
  <c r="D17" i="7"/>
  <c r="F16" i="7"/>
  <c r="O58" i="7" s="1"/>
  <c r="D16" i="7"/>
  <c r="F15" i="7"/>
  <c r="N39" i="7" s="1"/>
  <c r="D15" i="7"/>
  <c r="F14" i="7"/>
  <c r="N37" i="7" s="1"/>
  <c r="D14" i="7"/>
  <c r="F13" i="7"/>
  <c r="D13" i="7"/>
  <c r="F12" i="7"/>
  <c r="N35" i="7" s="1"/>
  <c r="D12" i="7"/>
  <c r="D11" i="7"/>
  <c r="F10" i="7"/>
  <c r="N32" i="7" s="1"/>
  <c r="D10" i="7"/>
  <c r="F9" i="7"/>
  <c r="N31" i="7" s="1"/>
  <c r="D9" i="7"/>
  <c r="F8" i="7"/>
  <c r="N30" i="7" s="1"/>
  <c r="D8" i="7"/>
  <c r="F6" i="7"/>
  <c r="O54" i="7" s="1"/>
  <c r="D6" i="7"/>
  <c r="F5" i="7"/>
  <c r="D5" i="7"/>
  <c r="F4" i="7"/>
  <c r="D4" i="7"/>
  <c r="I5" i="6"/>
  <c r="I6" i="6"/>
  <c r="H7" i="6"/>
  <c r="I7" i="6"/>
  <c r="J7" i="6"/>
  <c r="I8" i="6"/>
  <c r="I10" i="6"/>
  <c r="J10" i="6"/>
  <c r="I11" i="6"/>
  <c r="I12" i="6"/>
  <c r="J12" i="6"/>
  <c r="I13" i="6"/>
  <c r="I14" i="6"/>
  <c r="J14" i="6"/>
  <c r="I15" i="6"/>
  <c r="I16" i="6"/>
  <c r="I17" i="6"/>
  <c r="I18" i="6"/>
  <c r="J18" i="6"/>
  <c r="I19" i="6"/>
  <c r="I4" i="6"/>
  <c r="J4" i="6"/>
  <c r="H4" i="6"/>
  <c r="F19" i="6"/>
  <c r="J19" i="6" s="1"/>
  <c r="D19" i="6"/>
  <c r="H19" i="6" s="1"/>
  <c r="F18" i="6"/>
  <c r="D18" i="6"/>
  <c r="H18" i="6" s="1"/>
  <c r="F17" i="6"/>
  <c r="J17" i="6" s="1"/>
  <c r="D17" i="6"/>
  <c r="H17" i="6" s="1"/>
  <c r="F16" i="6"/>
  <c r="J16" i="6" s="1"/>
  <c r="D16" i="6"/>
  <c r="H16" i="6" s="1"/>
  <c r="F15" i="6"/>
  <c r="J15" i="6" s="1"/>
  <c r="D15" i="6"/>
  <c r="H15" i="6" s="1"/>
  <c r="F14" i="6"/>
  <c r="D14" i="6"/>
  <c r="H14" i="6" s="1"/>
  <c r="F13" i="6"/>
  <c r="J13" i="6" s="1"/>
  <c r="D13" i="6"/>
  <c r="H13" i="6" s="1"/>
  <c r="F12" i="6"/>
  <c r="D12" i="6"/>
  <c r="H12" i="6" s="1"/>
  <c r="F11" i="6"/>
  <c r="J11" i="6" s="1"/>
  <c r="D11" i="6"/>
  <c r="H11" i="6" s="1"/>
  <c r="F10" i="6"/>
  <c r="D10" i="6"/>
  <c r="H10" i="6" s="1"/>
  <c r="E9" i="6"/>
  <c r="F9" i="6" s="1"/>
  <c r="J9" i="6" s="1"/>
  <c r="D9" i="6"/>
  <c r="H9" i="6" s="1"/>
  <c r="F8" i="6"/>
  <c r="J8" i="6" s="1"/>
  <c r="D8" i="6"/>
  <c r="H8" i="6" s="1"/>
  <c r="F6" i="6"/>
  <c r="J6" i="6" s="1"/>
  <c r="D6" i="6"/>
  <c r="H6" i="6" s="1"/>
  <c r="F5" i="6"/>
  <c r="J5" i="6" s="1"/>
  <c r="D5" i="6"/>
  <c r="H5" i="6" s="1"/>
  <c r="F4" i="6"/>
  <c r="D4" i="6"/>
  <c r="O63" i="5"/>
  <c r="O60" i="5"/>
  <c r="O59" i="5"/>
  <c r="O58" i="5"/>
  <c r="O54" i="5"/>
  <c r="O53" i="5"/>
  <c r="O52" i="5"/>
  <c r="O51" i="5"/>
  <c r="N39" i="5"/>
  <c r="N37" i="5"/>
  <c r="N36" i="5"/>
  <c r="N35" i="5"/>
  <c r="N34" i="5"/>
  <c r="N32" i="5"/>
  <c r="N31" i="5"/>
  <c r="N30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C49" i="5"/>
  <c r="L39" i="5"/>
  <c r="L38" i="5"/>
  <c r="L37" i="5"/>
  <c r="L36" i="5"/>
  <c r="L35" i="5"/>
  <c r="L34" i="5"/>
  <c r="L33" i="5"/>
  <c r="L32" i="5"/>
  <c r="L31" i="5"/>
  <c r="L30" i="5"/>
  <c r="C28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E9" i="5"/>
  <c r="F9" i="5" s="1"/>
  <c r="D9" i="5"/>
  <c r="F8" i="5"/>
  <c r="D8" i="5"/>
  <c r="F6" i="5"/>
  <c r="D6" i="5"/>
  <c r="F5" i="5"/>
  <c r="D5" i="5"/>
  <c r="F4" i="5"/>
  <c r="D4" i="5"/>
  <c r="O63" i="4"/>
  <c r="O60" i="4"/>
  <c r="O59" i="4"/>
  <c r="O58" i="4"/>
  <c r="O54" i="4"/>
  <c r="O53" i="4"/>
  <c r="O52" i="4"/>
  <c r="O51" i="4"/>
  <c r="N39" i="4"/>
  <c r="N37" i="4"/>
  <c r="N36" i="4"/>
  <c r="N35" i="4"/>
  <c r="N34" i="4"/>
  <c r="N32" i="4"/>
  <c r="N31" i="4"/>
  <c r="N30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C49" i="4"/>
  <c r="L39" i="4"/>
  <c r="L38" i="4"/>
  <c r="L37" i="4"/>
  <c r="L36" i="4"/>
  <c r="L35" i="4"/>
  <c r="L34" i="4"/>
  <c r="L33" i="4"/>
  <c r="L32" i="4"/>
  <c r="L31" i="4"/>
  <c r="L30" i="4"/>
  <c r="C28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E9" i="4"/>
  <c r="F9" i="4" s="1"/>
  <c r="D9" i="4"/>
  <c r="F8" i="4"/>
  <c r="D8" i="4"/>
  <c r="F6" i="4"/>
  <c r="D6" i="4"/>
  <c r="F5" i="4"/>
  <c r="D5" i="4"/>
  <c r="F4" i="4"/>
  <c r="D4" i="4"/>
  <c r="M52" i="3"/>
  <c r="M53" i="3"/>
  <c r="M54" i="3"/>
  <c r="M55" i="3"/>
  <c r="M56" i="3"/>
  <c r="M57" i="3"/>
  <c r="M58" i="3"/>
  <c r="M59" i="3"/>
  <c r="M60" i="3"/>
  <c r="M61" i="3"/>
  <c r="M62" i="3"/>
  <c r="M63" i="3"/>
  <c r="M51" i="3"/>
  <c r="O63" i="3"/>
  <c r="O60" i="3"/>
  <c r="O59" i="3"/>
  <c r="O58" i="3"/>
  <c r="O54" i="3"/>
  <c r="O53" i="3"/>
  <c r="O52" i="3"/>
  <c r="O51" i="3"/>
  <c r="C49" i="3"/>
  <c r="L31" i="3"/>
  <c r="L32" i="3"/>
  <c r="L33" i="3"/>
  <c r="L34" i="3"/>
  <c r="L35" i="3"/>
  <c r="L36" i="3"/>
  <c r="L37" i="3"/>
  <c r="L38" i="3"/>
  <c r="L39" i="3"/>
  <c r="C28" i="3"/>
  <c r="N39" i="3"/>
  <c r="N37" i="3"/>
  <c r="N36" i="3"/>
  <c r="N35" i="3"/>
  <c r="N34" i="3"/>
  <c r="N32" i="3"/>
  <c r="N30" i="3"/>
  <c r="L3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E9" i="3"/>
  <c r="F9" i="3" s="1"/>
  <c r="F8" i="3"/>
  <c r="D8" i="3"/>
  <c r="F6" i="3"/>
  <c r="D6" i="3"/>
  <c r="F5" i="3"/>
  <c r="D5" i="3"/>
  <c r="F4" i="3"/>
  <c r="D4" i="3"/>
  <c r="L20" i="6" l="1"/>
  <c r="F20" i="6"/>
  <c r="I9" i="6"/>
  <c r="I20" i="6" s="1"/>
  <c r="J20" i="6"/>
  <c r="H20" i="6"/>
  <c r="D20" i="6"/>
  <c r="E20" i="6"/>
  <c r="D9" i="3"/>
  <c r="N31" i="3"/>
</calcChain>
</file>

<file path=xl/sharedStrings.xml><?xml version="1.0" encoding="utf-8"?>
<sst xmlns="http://schemas.openxmlformats.org/spreadsheetml/2006/main" count="633" uniqueCount="114">
  <si>
    <t>Decision Variables</t>
  </si>
  <si>
    <t>Changing Cells</t>
  </si>
  <si>
    <t>Objective</t>
  </si>
  <si>
    <t>Objective Cell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</si>
  <si>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</si>
  <si>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</si>
  <si>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</si>
  <si>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</si>
  <si>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</si>
  <si>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</si>
  <si>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</si>
  <si>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</si>
  <si>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</si>
  <si>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</si>
  <si>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t>minimize completion time</t>
  </si>
  <si>
    <t>&gt;=</t>
  </si>
  <si>
    <t>Node 0 to Node 1</t>
  </si>
  <si>
    <t>Node 0 to Node 2</t>
  </si>
  <si>
    <t>Node 1 to Node 3</t>
  </si>
  <si>
    <t>Node 1 to Node 4</t>
  </si>
  <si>
    <t>Node 4 to Node 5</t>
  </si>
  <si>
    <t>Node 4 to Node 6</t>
  </si>
  <si>
    <t>Node 7 to Node 8</t>
  </si>
  <si>
    <t>Node 2 to Node 3</t>
  </si>
  <si>
    <t>taskID</t>
  </si>
  <si>
    <t>task</t>
  </si>
  <si>
    <t>predecessorTaskIDs</t>
  </si>
  <si>
    <t>bestCaseHours</t>
  </si>
  <si>
    <t>expectedHours</t>
  </si>
  <si>
    <t>worstCaseHours</t>
  </si>
  <si>
    <t>projectManager</t>
  </si>
  <si>
    <t>frontendDeveloper</t>
  </si>
  <si>
    <t>backendDeveloper</t>
  </si>
  <si>
    <t>dataScientist</t>
  </si>
  <si>
    <t>dataEngineer</t>
  </si>
  <si>
    <t>A</t>
  </si>
  <si>
    <t>Describe product</t>
  </si>
  <si>
    <t>B</t>
  </si>
  <si>
    <t>Develop marketing strategy</t>
  </si>
  <si>
    <t>C</t>
  </si>
  <si>
    <t>Design brochure</t>
  </si>
  <si>
    <t>D</t>
  </si>
  <si>
    <t>Develop product  prototype</t>
  </si>
  <si>
    <t>D1</t>
  </si>
  <si>
    <t xml:space="preserve">    Requirements analysis</t>
  </si>
  <si>
    <t>D2</t>
  </si>
  <si>
    <t xml:space="preserve">    Software design</t>
  </si>
  <si>
    <t>D3</t>
  </si>
  <si>
    <t xml:space="preserve">    System design</t>
  </si>
  <si>
    <t>D4</t>
  </si>
  <si>
    <t xml:space="preserve">    Coding</t>
  </si>
  <si>
    <t>D2, D3</t>
  </si>
  <si>
    <t>D5</t>
  </si>
  <si>
    <t xml:space="preserve">    Write documentation</t>
  </si>
  <si>
    <t>D6</t>
  </si>
  <si>
    <t xml:space="preserve">    Unit testing</t>
  </si>
  <si>
    <t>D7</t>
  </si>
  <si>
    <t xml:space="preserve">    System testing</t>
  </si>
  <si>
    <t>D8</t>
  </si>
  <si>
    <t xml:space="preserve">    Package deliverables</t>
  </si>
  <si>
    <t>D5, D7</t>
  </si>
  <si>
    <t>E</t>
  </si>
  <si>
    <t>Survey potential market</t>
  </si>
  <si>
    <t>B, C</t>
  </si>
  <si>
    <t>F</t>
  </si>
  <si>
    <t>Develop pricing plan</t>
  </si>
  <si>
    <t>D8, E</t>
  </si>
  <si>
    <t>G</t>
  </si>
  <si>
    <t>Develop implementation  plan</t>
  </si>
  <si>
    <t>A, D8</t>
  </si>
  <si>
    <t>H</t>
  </si>
  <si>
    <t>Write client proposal</t>
  </si>
  <si>
    <t>F, G</t>
  </si>
  <si>
    <t>Constraints (expected hours)</t>
  </si>
  <si>
    <t>input cells</t>
  </si>
  <si>
    <t>D. Develop product prototype</t>
  </si>
  <si>
    <t>Node 1 to Node 2</t>
  </si>
  <si>
    <t>Node 3 to Node 2</t>
  </si>
  <si>
    <t>Node 2 to Node 4</t>
  </si>
  <si>
    <t>Node 6 to Node 7</t>
  </si>
  <si>
    <t>Node 7 to Node 5</t>
  </si>
  <si>
    <t>Node 5 to Node 8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</si>
  <si>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</si>
  <si>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</si>
  <si>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</si>
  <si>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</si>
  <si>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</si>
  <si>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</si>
  <si>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</si>
  <si>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</si>
  <si>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</si>
  <si>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Website Development</t>
  </si>
  <si>
    <t>Node 3 to Node 5</t>
  </si>
  <si>
    <t>Node 5 to Node 6</t>
  </si>
  <si>
    <t>Node 1 to Node 7</t>
  </si>
  <si>
    <t>Node 4 to Node 7</t>
  </si>
  <si>
    <t>Node 6 to Node 8</t>
  </si>
  <si>
    <t>Node 8 to Node 9</t>
  </si>
  <si>
    <t>best case cost</t>
  </si>
  <si>
    <t>expected cost</t>
  </si>
  <si>
    <t>worst case cost</t>
  </si>
  <si>
    <t>assigned associate</t>
  </si>
  <si>
    <t>Rebecca Bailey Scoville</t>
  </si>
  <si>
    <t>Griffin Arnone</t>
  </si>
  <si>
    <t>Anhua Cheng</t>
  </si>
  <si>
    <t>Subtotal</t>
  </si>
  <si>
    <t>Develop product  prototype (min completion time)</t>
  </si>
  <si>
    <t>best case hours</t>
  </si>
  <si>
    <t>expected hours</t>
  </si>
  <si>
    <t>worst case hours</t>
  </si>
  <si>
    <t>worst case cost with independent contractor</t>
  </si>
  <si>
    <t>Griffin Arnone + Contractor</t>
  </si>
  <si>
    <t>Anhua Cheng + Contractor</t>
  </si>
  <si>
    <t>worst case hours with independent 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</si>
</sst>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Tahoma"/>
      <family val="2"/>
    </font>
    <font>
      <sz val="8"/>
      <color theme="0"/>
      <name val="Tahoma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4" borderId="8" xfId="0" applyFill="1" applyBorder="1"/>
    <xf numFmtId="0" fontId="0" fillId="4" borderId="2" xfId="0" applyFill="1" applyBorder="1" applyAlignment="1">
      <alignment horizontal="center"/>
    </xf>
    <xf numFmtId="0" fontId="0" fillId="0" borderId="11" xfId="0" applyBorder="1"/>
    <xf numFmtId="0" fontId="0" fillId="0" borderId="14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39" fontId="0" fillId="5" borderId="10" xfId="1" applyNumberFormat="1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13" xfId="0" applyBorder="1"/>
    <xf numFmtId="0" fontId="5" fillId="4" borderId="9" xfId="0" applyFont="1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17" xfId="2" applyNumberFormat="1" applyFont="1" applyBorder="1" applyAlignment="1">
      <alignment horizontal="center"/>
    </xf>
    <xf numFmtId="164" fontId="0" fillId="0" borderId="21" xfId="2" applyNumberFormat="1" applyFont="1" applyBorder="1" applyAlignment="1">
      <alignment horizontal="center"/>
    </xf>
    <xf numFmtId="164" fontId="0" fillId="0" borderId="34" xfId="2" applyNumberFormat="1" applyFont="1" applyBorder="1" applyAlignment="1">
      <alignment horizontal="center"/>
    </xf>
    <xf numFmtId="164" fontId="0" fillId="0" borderId="25" xfId="2" applyNumberFormat="1" applyFont="1" applyBorder="1" applyAlignment="1">
      <alignment horizontal="center"/>
    </xf>
    <xf numFmtId="43" fontId="0" fillId="8" borderId="0" xfId="2" applyFont="1" applyFill="1"/>
    <xf numFmtId="164" fontId="0" fillId="8" borderId="0" xfId="2" applyNumberFormat="1" applyFont="1" applyFill="1" applyAlignment="1">
      <alignment horizontal="center"/>
    </xf>
    <xf numFmtId="43" fontId="0" fillId="8" borderId="0" xfId="0" applyNumberFormat="1" applyFill="1"/>
    <xf numFmtId="164" fontId="0" fillId="8" borderId="9" xfId="2" applyNumberFormat="1" applyFont="1" applyFill="1" applyBorder="1" applyAlignment="1">
      <alignment horizontal="center"/>
    </xf>
    <xf numFmtId="0" fontId="0" fillId="8" borderId="0" xfId="0" applyFill="1"/>
    <xf numFmtId="0" fontId="0" fillId="6" borderId="23" xfId="0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164" fontId="11" fillId="6" borderId="0" xfId="2" applyNumberFormat="1" applyFont="1" applyFill="1" applyAlignment="1">
      <alignment horizontal="center"/>
    </xf>
    <xf numFmtId="43" fontId="11" fillId="6" borderId="0" xfId="2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43" fontId="0" fillId="8" borderId="0" xfId="2" applyFont="1" applyFill="1" applyBorder="1"/>
    <xf numFmtId="164" fontId="0" fillId="8" borderId="0" xfId="2" applyNumberFormat="1" applyFont="1" applyFill="1" applyBorder="1" applyAlignment="1">
      <alignment horizontal="center"/>
    </xf>
    <xf numFmtId="43" fontId="11" fillId="6" borderId="0" xfId="2" applyFont="1" applyFill="1" applyBorder="1" applyAlignment="1">
      <alignment horizontal="center" vertical="center"/>
    </xf>
    <xf numFmtId="164" fontId="11" fillId="6" borderId="0" xfId="2" applyNumberFormat="1" applyFont="1" applyFill="1" applyBorder="1" applyAlignment="1">
      <alignment horizontal="center" vertical="center"/>
    </xf>
    <xf numFmtId="0" fontId="0" fillId="9" borderId="6" xfId="0" applyFill="1" applyBorder="1"/>
    <xf numFmtId="0" fontId="0" fillId="9" borderId="9" xfId="0" applyFill="1" applyBorder="1" applyAlignment="1">
      <alignment horizontal="center"/>
    </xf>
    <xf numFmtId="0" fontId="0" fillId="9" borderId="9" xfId="0" applyFill="1" applyBorder="1"/>
    <xf numFmtId="43" fontId="0" fillId="9" borderId="9" xfId="0" applyNumberFormat="1" applyFill="1" applyBorder="1"/>
    <xf numFmtId="0" fontId="0" fillId="9" borderId="7" xfId="0" applyFill="1" applyBorder="1"/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164" fontId="0" fillId="8" borderId="43" xfId="2" applyNumberFormat="1" applyFont="1" applyFill="1" applyBorder="1" applyAlignment="1">
      <alignment horizontal="center"/>
    </xf>
    <xf numFmtId="43" fontId="0" fillId="0" borderId="0" xfId="0" applyNumberFormat="1"/>
    <xf numFmtId="164" fontId="11" fillId="8" borderId="0" xfId="2" applyNumberFormat="1" applyFont="1" applyFill="1" applyAlignment="1">
      <alignment horizontal="center"/>
    </xf>
    <xf numFmtId="164" fontId="0" fillId="4" borderId="0" xfId="0" applyNumberFormat="1" applyFill="1" applyAlignment="1">
      <alignment vertical="center"/>
    </xf>
    <xf numFmtId="0" fontId="0" fillId="6" borderId="0" xfId="0" applyFill="1" applyAlignment="1">
      <alignment horizontal="center" wrapText="1"/>
    </xf>
    <xf numFmtId="43" fontId="0" fillId="9" borderId="46" xfId="0" applyNumberFormat="1" applyFill="1" applyBorder="1" applyAlignment="1">
      <alignment horizontal="center"/>
    </xf>
    <xf numFmtId="43" fontId="11" fillId="4" borderId="0" xfId="0" applyNumberFormat="1" applyFont="1" applyFill="1" applyAlignment="1">
      <alignment vertical="center"/>
    </xf>
    <xf numFmtId="43" fontId="0" fillId="10" borderId="0" xfId="0" applyNumberFormat="1" applyFill="1"/>
    <xf numFmtId="43" fontId="11" fillId="10" borderId="0" xfId="0" applyNumberFormat="1" applyFont="1" applyFill="1"/>
    <xf numFmtId="43" fontId="0" fillId="10" borderId="43" xfId="0" applyNumberFormat="1" applyFill="1" applyBorder="1"/>
    <xf numFmtId="164" fontId="0" fillId="10" borderId="0" xfId="0" applyNumberFormat="1" applyFill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164" fontId="0" fillId="8" borderId="0" xfId="0" applyNumberFormat="1" applyFill="1"/>
    <xf numFmtId="164" fontId="0" fillId="8" borderId="43" xfId="0" applyNumberFormat="1" applyFill="1" applyBorder="1"/>
    <xf numFmtId="0" fontId="0" fillId="8" borderId="5" xfId="0" applyFill="1" applyBorder="1" applyAlignment="1">
      <alignment horizontal="center"/>
    </xf>
    <xf numFmtId="0" fontId="0" fillId="9" borderId="25" xfId="0" applyFill="1" applyBorder="1"/>
    <xf numFmtId="0" fontId="6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2" borderId="27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842131</xdr:colOff>
      <xdr:row>1</xdr:row>
      <xdr:rowOff>201082</xdr:rowOff>
    </xdr:from>
    <xdr:to>
      <xdr:col>14</xdr:col>
      <xdr:colOff>861087</xdr:colOff>
      <xdr:row>16</xdr:row>
      <xdr:rowOff>25953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72A962-9FD5-4F5D-AA3D-9AA79E62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5524" y="391582"/>
          <a:ext cx="3652063" cy="2886478"/>
        </a:xfrm>
        <a:prstGeom prst="rect">
          <a:avLst/>
        </a:prstGeom>
      </xdr:spPr>
    </xdr:pic>
    <xdr:clientData/>
  </xdr:twoCellAnchor>
  <xdr:twoCellAnchor editAs="oneCell">
    <xdr:from>
      <xdr:col>11</xdr:col>
      <xdr:colOff>707572</xdr:colOff>
      <xdr:row>19</xdr:row>
      <xdr:rowOff>18338</xdr:rowOff>
    </xdr:from>
    <xdr:to>
      <xdr:col>16</xdr:col>
      <xdr:colOff>979716</xdr:colOff>
      <xdr:row>28</xdr:row>
      <xdr:rowOff>136402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334915-F86A-8C68-B51D-6E854902C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90965" y="3855552"/>
          <a:ext cx="6327322" cy="1982243"/>
        </a:xfrm>
        <a:prstGeom prst="rect">
          <a:avLst/>
        </a:prstGeom>
      </xdr:spPr>
    </xdr:pic>
    <xdr:clientData/>
  </xdr:twoCellAnchor>
  <xdr:twoCellAnchor editAs="oneCell">
    <xdr:from>
      <xdr:col>12</xdr:col>
      <xdr:colOff>244928</xdr:colOff>
      <xdr:row>40</xdr:row>
      <xdr:rowOff>27215</xdr:rowOff>
    </xdr:from>
    <xdr:to>
      <xdr:col>16</xdr:col>
      <xdr:colOff>449036</xdr:colOff>
      <xdr:row>49</xdr:row>
      <xdr:rowOff>102182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7604A7-5C4B-97E9-C9C4-D23AD60C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39357" y="8164286"/>
          <a:ext cx="5048250" cy="1966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842131</xdr:colOff>
      <xdr:row>1</xdr:row>
      <xdr:rowOff>201082</xdr:rowOff>
    </xdr:from>
    <xdr:to>
      <xdr:col>14</xdr:col>
      <xdr:colOff>867437</xdr:colOff>
      <xdr:row>16</xdr:row>
      <xdr:rowOff>25953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B8CBC-E2C7-4430-ACC4-9257B5A3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0481" y="369357"/>
          <a:ext cx="3819431" cy="2564896"/>
        </a:xfrm>
        <a:prstGeom prst="rect">
          <a:avLst/>
        </a:prstGeom>
      </xdr:spPr>
    </xdr:pic>
    <xdr:clientData/>
  </xdr:twoCellAnchor>
  <xdr:twoCellAnchor editAs="oneCell">
    <xdr:from>
      <xdr:col>11</xdr:col>
      <xdr:colOff>707572</xdr:colOff>
      <xdr:row>19</xdr:row>
      <xdr:rowOff>18338</xdr:rowOff>
    </xdr:from>
    <xdr:to>
      <xdr:col>16</xdr:col>
      <xdr:colOff>979716</xdr:colOff>
      <xdr:row>28</xdr:row>
      <xdr:rowOff>136402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A0B31-7048-440B-9AFD-3D3DD6F11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42747" y="3475913"/>
          <a:ext cx="6609444" cy="1899239"/>
        </a:xfrm>
        <a:prstGeom prst="rect">
          <a:avLst/>
        </a:prstGeom>
      </xdr:spPr>
    </xdr:pic>
    <xdr:clientData/>
  </xdr:twoCellAnchor>
  <xdr:twoCellAnchor editAs="oneCell">
    <xdr:from>
      <xdr:col>12</xdr:col>
      <xdr:colOff>244928</xdr:colOff>
      <xdr:row>40</xdr:row>
      <xdr:rowOff>27215</xdr:rowOff>
    </xdr:from>
    <xdr:to>
      <xdr:col>16</xdr:col>
      <xdr:colOff>449036</xdr:colOff>
      <xdr:row>49</xdr:row>
      <xdr:rowOff>102182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697895-90F3-4C79-99D7-D4F81E30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46928" y="7640865"/>
          <a:ext cx="5268233" cy="18561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842131</xdr:colOff>
      <xdr:row>1</xdr:row>
      <xdr:rowOff>201082</xdr:rowOff>
    </xdr:from>
    <xdr:to>
      <xdr:col>14</xdr:col>
      <xdr:colOff>867437</xdr:colOff>
      <xdr:row>16</xdr:row>
      <xdr:rowOff>25953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03F8C-0F07-45D7-B632-D0B1C1E2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0481" y="369357"/>
          <a:ext cx="3819431" cy="2564896"/>
        </a:xfrm>
        <a:prstGeom prst="rect">
          <a:avLst/>
        </a:prstGeom>
      </xdr:spPr>
    </xdr:pic>
    <xdr:clientData/>
  </xdr:twoCellAnchor>
  <xdr:twoCellAnchor editAs="oneCell">
    <xdr:from>
      <xdr:col>11</xdr:col>
      <xdr:colOff>707572</xdr:colOff>
      <xdr:row>19</xdr:row>
      <xdr:rowOff>18338</xdr:rowOff>
    </xdr:from>
    <xdr:to>
      <xdr:col>16</xdr:col>
      <xdr:colOff>979716</xdr:colOff>
      <xdr:row>28</xdr:row>
      <xdr:rowOff>136402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92D31-54B1-48D4-AAC5-9F89768BC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42747" y="3475913"/>
          <a:ext cx="6609444" cy="1899239"/>
        </a:xfrm>
        <a:prstGeom prst="rect">
          <a:avLst/>
        </a:prstGeom>
      </xdr:spPr>
    </xdr:pic>
    <xdr:clientData/>
  </xdr:twoCellAnchor>
  <xdr:twoCellAnchor editAs="oneCell">
    <xdr:from>
      <xdr:col>12</xdr:col>
      <xdr:colOff>244928</xdr:colOff>
      <xdr:row>40</xdr:row>
      <xdr:rowOff>27215</xdr:rowOff>
    </xdr:from>
    <xdr:to>
      <xdr:col>16</xdr:col>
      <xdr:colOff>449036</xdr:colOff>
      <xdr:row>49</xdr:row>
      <xdr:rowOff>102182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AB3665-D7BE-464A-B8AC-FB3EB462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46928" y="7640865"/>
          <a:ext cx="5268233" cy="1856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842131</xdr:colOff>
      <xdr:row>1</xdr:row>
      <xdr:rowOff>201082</xdr:rowOff>
    </xdr:from>
    <xdr:to>
      <xdr:col>14</xdr:col>
      <xdr:colOff>867437</xdr:colOff>
      <xdr:row>16</xdr:row>
      <xdr:rowOff>25953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CA605-055E-46AC-ADE7-F246FDD0E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0556" y="391582"/>
          <a:ext cx="3654331" cy="2882396"/>
        </a:xfrm>
        <a:prstGeom prst="rect">
          <a:avLst/>
        </a:prstGeom>
      </xdr:spPr>
    </xdr:pic>
    <xdr:clientData/>
  </xdr:twoCellAnchor>
  <xdr:twoCellAnchor editAs="oneCell">
    <xdr:from>
      <xdr:col>11</xdr:col>
      <xdr:colOff>707572</xdr:colOff>
      <xdr:row>19</xdr:row>
      <xdr:rowOff>18338</xdr:rowOff>
    </xdr:from>
    <xdr:to>
      <xdr:col>16</xdr:col>
      <xdr:colOff>979716</xdr:colOff>
      <xdr:row>28</xdr:row>
      <xdr:rowOff>136402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5021E-27AD-4381-B67B-E1061D8E3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5997" y="3847388"/>
          <a:ext cx="6320519" cy="1975439"/>
        </a:xfrm>
        <a:prstGeom prst="rect">
          <a:avLst/>
        </a:prstGeom>
      </xdr:spPr>
    </xdr:pic>
    <xdr:clientData/>
  </xdr:twoCellAnchor>
  <xdr:twoCellAnchor editAs="oneCell">
    <xdr:from>
      <xdr:col>12</xdr:col>
      <xdr:colOff>244928</xdr:colOff>
      <xdr:row>40</xdr:row>
      <xdr:rowOff>27215</xdr:rowOff>
    </xdr:from>
    <xdr:to>
      <xdr:col>16</xdr:col>
      <xdr:colOff>449036</xdr:colOff>
      <xdr:row>49</xdr:row>
      <xdr:rowOff>102182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F33D5E-3F4B-44BC-83A2-6EFBAD167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23028" y="8104415"/>
          <a:ext cx="5042808" cy="1951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3B6D-5CE1-49D2-AAF1-AA2242C54AB8}">
  <dimension ref="A2:M22"/>
  <sheetViews>
    <sheetView tabSelected="1" workbookViewId="0">
      <selection activeCell="D28" sqref="D28"/>
    </sheetView>
  </sheetViews>
  <sheetFormatPr defaultRowHeight="15" x14ac:dyDescent="0.25"/>
  <cols>
    <col min="1" max="1" width="6.140625" bestFit="1" customWidth="1"/>
    <col min="2" max="2" width="27.28515625" bestFit="1" customWidth="1"/>
    <col min="3" max="3" width="10.5703125" customWidth="1"/>
    <col min="4" max="4" width="12.42578125" customWidth="1"/>
    <col min="5" max="5" width="9.42578125" customWidth="1"/>
    <col min="6" max="6" width="10.42578125" customWidth="1"/>
    <col min="7" max="7" width="22.85546875" customWidth="1"/>
    <col min="8" max="10" width="10.5703125" customWidth="1"/>
    <col min="11" max="11" width="21.85546875" customWidth="1"/>
    <col min="12" max="12" width="23.140625" customWidth="1"/>
    <col min="13" max="13" width="25.28515625" customWidth="1"/>
  </cols>
  <sheetData>
    <row r="2" spans="1:13" ht="15.75" thickBot="1" x14ac:dyDescent="0.3"/>
    <row r="3" spans="1:13" ht="30" x14ac:dyDescent="0.25">
      <c r="A3" s="26" t="s">
        <v>24</v>
      </c>
      <c r="B3" s="27" t="s">
        <v>25</v>
      </c>
      <c r="C3" s="27" t="s">
        <v>26</v>
      </c>
      <c r="D3" s="27" t="s">
        <v>107</v>
      </c>
      <c r="E3" s="27" t="s">
        <v>108</v>
      </c>
      <c r="F3" s="27" t="s">
        <v>109</v>
      </c>
      <c r="G3" s="27" t="s">
        <v>113</v>
      </c>
      <c r="H3" s="27" t="s">
        <v>98</v>
      </c>
      <c r="I3" s="27" t="s">
        <v>99</v>
      </c>
      <c r="J3" s="27" t="s">
        <v>100</v>
      </c>
      <c r="K3" s="28" t="s">
        <v>101</v>
      </c>
      <c r="L3" s="27" t="s">
        <v>110</v>
      </c>
      <c r="M3" s="28" t="s">
        <v>101</v>
      </c>
    </row>
    <row r="4" spans="1:13" x14ac:dyDescent="0.25">
      <c r="A4" s="29" t="s">
        <v>35</v>
      </c>
      <c r="B4" s="30" t="s">
        <v>36</v>
      </c>
      <c r="C4" s="30"/>
      <c r="D4" s="55">
        <f>E4*0.9</f>
        <v>7.2</v>
      </c>
      <c r="E4" s="56">
        <v>8</v>
      </c>
      <c r="F4" s="44">
        <f>E4*1.1</f>
        <v>8.8000000000000007</v>
      </c>
      <c r="G4" s="73">
        <v>8.8000000000000007</v>
      </c>
      <c r="H4" s="79">
        <f>D4*100</f>
        <v>720</v>
      </c>
      <c r="I4" s="79">
        <f t="shared" ref="I4:J4" si="0">E4*100</f>
        <v>800</v>
      </c>
      <c r="J4" s="79">
        <f t="shared" si="0"/>
        <v>880.00000000000011</v>
      </c>
      <c r="K4" s="81" t="s">
        <v>104</v>
      </c>
      <c r="L4" s="76">
        <f>G4*100</f>
        <v>880.00000000000011</v>
      </c>
      <c r="M4" s="77" t="s">
        <v>104</v>
      </c>
    </row>
    <row r="5" spans="1:13" x14ac:dyDescent="0.25">
      <c r="A5" s="29" t="s">
        <v>37</v>
      </c>
      <c r="B5" s="30" t="s">
        <v>38</v>
      </c>
      <c r="C5" s="30"/>
      <c r="D5" s="55">
        <f t="shared" ref="D5:D19" si="1">E5*0.9</f>
        <v>36</v>
      </c>
      <c r="E5" s="56">
        <v>40</v>
      </c>
      <c r="F5" s="44">
        <f t="shared" ref="F5:F6" si="2">E5*1.1</f>
        <v>44</v>
      </c>
      <c r="G5" s="73">
        <v>44</v>
      </c>
      <c r="H5" s="79">
        <f t="shared" ref="H5:H19" si="3">D5*100</f>
        <v>3600</v>
      </c>
      <c r="I5" s="79">
        <f t="shared" ref="I5:I19" si="4">E5*100</f>
        <v>4000</v>
      </c>
      <c r="J5" s="79">
        <f t="shared" ref="J5:J19" si="5">F5*100</f>
        <v>4400</v>
      </c>
      <c r="K5" s="81" t="s">
        <v>102</v>
      </c>
      <c r="L5" s="76">
        <f t="shared" ref="L5:L19" si="6">G5*100</f>
        <v>4400</v>
      </c>
      <c r="M5" s="77" t="s">
        <v>102</v>
      </c>
    </row>
    <row r="6" spans="1:13" x14ac:dyDescent="0.25">
      <c r="A6" s="29" t="s">
        <v>39</v>
      </c>
      <c r="B6" s="30" t="s">
        <v>40</v>
      </c>
      <c r="C6" s="30" t="s">
        <v>35</v>
      </c>
      <c r="D6" s="55">
        <f t="shared" si="1"/>
        <v>36</v>
      </c>
      <c r="E6" s="56">
        <v>40</v>
      </c>
      <c r="F6" s="44">
        <f t="shared" si="2"/>
        <v>44</v>
      </c>
      <c r="G6" s="73">
        <v>44</v>
      </c>
      <c r="H6" s="79">
        <f t="shared" si="3"/>
        <v>3600</v>
      </c>
      <c r="I6" s="79">
        <f t="shared" si="4"/>
        <v>4000</v>
      </c>
      <c r="J6" s="79">
        <f t="shared" si="5"/>
        <v>4400</v>
      </c>
      <c r="K6" s="81" t="s">
        <v>102</v>
      </c>
      <c r="L6" s="76">
        <f t="shared" si="6"/>
        <v>4400</v>
      </c>
      <c r="M6" s="77" t="s">
        <v>102</v>
      </c>
    </row>
    <row r="7" spans="1:13" ht="30" x14ac:dyDescent="0.25">
      <c r="A7" s="32" t="s">
        <v>41</v>
      </c>
      <c r="B7" s="70" t="s">
        <v>106</v>
      </c>
      <c r="C7" s="33"/>
      <c r="D7" s="57">
        <v>302.39999999999998</v>
      </c>
      <c r="E7" s="58">
        <v>336</v>
      </c>
      <c r="F7" s="57">
        <v>369.6</v>
      </c>
      <c r="G7" s="72">
        <v>193.6</v>
      </c>
      <c r="H7" s="69">
        <f t="shared" si="3"/>
        <v>30239.999999999996</v>
      </c>
      <c r="I7" s="69">
        <f t="shared" si="4"/>
        <v>33600</v>
      </c>
      <c r="J7" s="69">
        <f t="shared" si="5"/>
        <v>36960</v>
      </c>
      <c r="K7" s="54"/>
      <c r="L7" s="69">
        <f t="shared" si="6"/>
        <v>19360</v>
      </c>
      <c r="M7" s="54"/>
    </row>
    <row r="8" spans="1:13" x14ac:dyDescent="0.25">
      <c r="A8" s="29" t="s">
        <v>43</v>
      </c>
      <c r="B8" s="30" t="s">
        <v>44</v>
      </c>
      <c r="C8" s="30" t="s">
        <v>35</v>
      </c>
      <c r="D8" s="55">
        <f t="shared" si="1"/>
        <v>14.4</v>
      </c>
      <c r="E8" s="56">
        <v>16</v>
      </c>
      <c r="F8" s="44">
        <f t="shared" ref="F8:F19" si="7">E8*1.1</f>
        <v>17.600000000000001</v>
      </c>
      <c r="G8" s="73">
        <v>17.600000000000001</v>
      </c>
      <c r="H8" s="79">
        <f t="shared" si="3"/>
        <v>1440</v>
      </c>
      <c r="I8" s="79">
        <f t="shared" si="4"/>
        <v>1600</v>
      </c>
      <c r="J8" s="79">
        <f t="shared" si="5"/>
        <v>1760.0000000000002</v>
      </c>
      <c r="K8" s="81" t="s">
        <v>104</v>
      </c>
      <c r="L8" s="76">
        <f t="shared" si="6"/>
        <v>1760.0000000000002</v>
      </c>
      <c r="M8" s="77" t="s">
        <v>104</v>
      </c>
    </row>
    <row r="9" spans="1:13" x14ac:dyDescent="0.25">
      <c r="A9" s="29" t="s">
        <v>45</v>
      </c>
      <c r="B9" s="30" t="s">
        <v>46</v>
      </c>
      <c r="C9" s="30" t="s">
        <v>43</v>
      </c>
      <c r="D9" s="55">
        <f t="shared" si="1"/>
        <v>108</v>
      </c>
      <c r="E9" s="56">
        <f>40*3</f>
        <v>120</v>
      </c>
      <c r="F9" s="44">
        <f t="shared" si="7"/>
        <v>132</v>
      </c>
      <c r="G9" s="74">
        <v>66</v>
      </c>
      <c r="H9" s="79">
        <f t="shared" si="3"/>
        <v>10800</v>
      </c>
      <c r="I9" s="79">
        <f t="shared" si="4"/>
        <v>12000</v>
      </c>
      <c r="J9" s="79">
        <f t="shared" si="5"/>
        <v>13200</v>
      </c>
      <c r="K9" s="81" t="s">
        <v>103</v>
      </c>
      <c r="L9" s="76">
        <f>G9*300</f>
        <v>19800</v>
      </c>
      <c r="M9" s="77" t="s">
        <v>111</v>
      </c>
    </row>
    <row r="10" spans="1:13" x14ac:dyDescent="0.25">
      <c r="A10" s="29" t="s">
        <v>47</v>
      </c>
      <c r="B10" s="30" t="s">
        <v>48</v>
      </c>
      <c r="C10" s="30" t="s">
        <v>43</v>
      </c>
      <c r="D10" s="55">
        <f t="shared" si="1"/>
        <v>36</v>
      </c>
      <c r="E10" s="56">
        <v>40</v>
      </c>
      <c r="F10" s="44">
        <f t="shared" si="7"/>
        <v>44</v>
      </c>
      <c r="G10" s="73">
        <v>44</v>
      </c>
      <c r="H10" s="79">
        <f t="shared" si="3"/>
        <v>3600</v>
      </c>
      <c r="I10" s="79">
        <f t="shared" si="4"/>
        <v>4000</v>
      </c>
      <c r="J10" s="79">
        <f t="shared" si="5"/>
        <v>4400</v>
      </c>
      <c r="K10" s="81" t="s">
        <v>104</v>
      </c>
      <c r="L10" s="76">
        <f t="shared" si="6"/>
        <v>4400</v>
      </c>
      <c r="M10" s="77" t="s">
        <v>104</v>
      </c>
    </row>
    <row r="11" spans="1:13" x14ac:dyDescent="0.25">
      <c r="A11" s="29" t="s">
        <v>49</v>
      </c>
      <c r="B11" s="30" t="s">
        <v>50</v>
      </c>
      <c r="C11" s="30" t="s">
        <v>51</v>
      </c>
      <c r="D11" s="55">
        <f t="shared" si="1"/>
        <v>72</v>
      </c>
      <c r="E11" s="56">
        <v>80</v>
      </c>
      <c r="F11" s="44">
        <f t="shared" si="7"/>
        <v>88</v>
      </c>
      <c r="G11" s="74">
        <v>44</v>
      </c>
      <c r="H11" s="79">
        <f t="shared" si="3"/>
        <v>7200</v>
      </c>
      <c r="I11" s="79">
        <f t="shared" si="4"/>
        <v>8000</v>
      </c>
      <c r="J11" s="79">
        <f t="shared" si="5"/>
        <v>8800</v>
      </c>
      <c r="K11" s="81" t="s">
        <v>103</v>
      </c>
      <c r="L11" s="76">
        <f>G11*300</f>
        <v>13200</v>
      </c>
      <c r="M11" s="77" t="s">
        <v>111</v>
      </c>
    </row>
    <row r="12" spans="1:13" x14ac:dyDescent="0.25">
      <c r="A12" s="29" t="s">
        <v>52</v>
      </c>
      <c r="B12" s="30" t="s">
        <v>53</v>
      </c>
      <c r="C12" s="30" t="s">
        <v>49</v>
      </c>
      <c r="D12" s="55">
        <f t="shared" si="1"/>
        <v>36</v>
      </c>
      <c r="E12" s="56">
        <v>40</v>
      </c>
      <c r="F12" s="44">
        <f t="shared" si="7"/>
        <v>44</v>
      </c>
      <c r="G12" s="73">
        <v>44</v>
      </c>
      <c r="H12" s="79">
        <f t="shared" si="3"/>
        <v>3600</v>
      </c>
      <c r="I12" s="79">
        <f t="shared" si="4"/>
        <v>4000</v>
      </c>
      <c r="J12" s="79">
        <f t="shared" si="5"/>
        <v>4400</v>
      </c>
      <c r="K12" s="81" t="s">
        <v>103</v>
      </c>
      <c r="L12" s="76">
        <f t="shared" si="6"/>
        <v>4400</v>
      </c>
      <c r="M12" s="77" t="s">
        <v>103</v>
      </c>
    </row>
    <row r="13" spans="1:13" x14ac:dyDescent="0.25">
      <c r="A13" s="29" t="s">
        <v>54</v>
      </c>
      <c r="B13" s="30" t="s">
        <v>55</v>
      </c>
      <c r="C13" s="30" t="s">
        <v>49</v>
      </c>
      <c r="D13" s="55">
        <f t="shared" si="1"/>
        <v>36</v>
      </c>
      <c r="E13" s="56">
        <v>40</v>
      </c>
      <c r="F13" s="44">
        <f t="shared" si="7"/>
        <v>44</v>
      </c>
      <c r="G13" s="74">
        <v>22</v>
      </c>
      <c r="H13" s="79">
        <f t="shared" si="3"/>
        <v>3600</v>
      </c>
      <c r="I13" s="79">
        <f t="shared" si="4"/>
        <v>4000</v>
      </c>
      <c r="J13" s="79">
        <f t="shared" si="5"/>
        <v>4400</v>
      </c>
      <c r="K13" s="81" t="s">
        <v>104</v>
      </c>
      <c r="L13" s="76">
        <f>G13*300</f>
        <v>6600</v>
      </c>
      <c r="M13" s="77" t="s">
        <v>112</v>
      </c>
    </row>
    <row r="14" spans="1:13" x14ac:dyDescent="0.25">
      <c r="A14" s="29" t="s">
        <v>56</v>
      </c>
      <c r="B14" s="30" t="s">
        <v>57</v>
      </c>
      <c r="C14" s="30" t="s">
        <v>54</v>
      </c>
      <c r="D14" s="55">
        <f t="shared" si="1"/>
        <v>36</v>
      </c>
      <c r="E14" s="56">
        <v>40</v>
      </c>
      <c r="F14" s="44">
        <f t="shared" si="7"/>
        <v>44</v>
      </c>
      <c r="G14" s="74">
        <v>22</v>
      </c>
      <c r="H14" s="79">
        <f t="shared" si="3"/>
        <v>3600</v>
      </c>
      <c r="I14" s="79">
        <f t="shared" si="4"/>
        <v>4000</v>
      </c>
      <c r="J14" s="79">
        <f t="shared" si="5"/>
        <v>4400</v>
      </c>
      <c r="K14" s="81" t="s">
        <v>104</v>
      </c>
      <c r="L14" s="76">
        <f>G14*300</f>
        <v>6600</v>
      </c>
      <c r="M14" s="77" t="s">
        <v>112</v>
      </c>
    </row>
    <row r="15" spans="1:13" x14ac:dyDescent="0.25">
      <c r="A15" s="29" t="s">
        <v>58</v>
      </c>
      <c r="B15" s="30" t="s">
        <v>59</v>
      </c>
      <c r="C15" s="30" t="s">
        <v>60</v>
      </c>
      <c r="D15" s="55">
        <f t="shared" si="1"/>
        <v>36</v>
      </c>
      <c r="E15" s="56">
        <v>40</v>
      </c>
      <c r="F15" s="44">
        <f t="shared" si="7"/>
        <v>44</v>
      </c>
      <c r="G15" s="74">
        <v>22</v>
      </c>
      <c r="H15" s="79">
        <f t="shared" si="3"/>
        <v>3600</v>
      </c>
      <c r="I15" s="79">
        <f t="shared" si="4"/>
        <v>4000</v>
      </c>
      <c r="J15" s="79">
        <f t="shared" si="5"/>
        <v>4400</v>
      </c>
      <c r="K15" s="81" t="s">
        <v>104</v>
      </c>
      <c r="L15" s="76">
        <f>G15*300</f>
        <v>6600</v>
      </c>
      <c r="M15" s="77" t="s">
        <v>112</v>
      </c>
    </row>
    <row r="16" spans="1:13" x14ac:dyDescent="0.25">
      <c r="A16" s="29" t="s">
        <v>61</v>
      </c>
      <c r="B16" s="30" t="s">
        <v>62</v>
      </c>
      <c r="C16" s="30" t="s">
        <v>63</v>
      </c>
      <c r="D16" s="55">
        <f t="shared" si="1"/>
        <v>36</v>
      </c>
      <c r="E16" s="56">
        <v>40</v>
      </c>
      <c r="F16" s="44">
        <f t="shared" si="7"/>
        <v>44</v>
      </c>
      <c r="G16" s="73">
        <v>44</v>
      </c>
      <c r="H16" s="79">
        <f t="shared" si="3"/>
        <v>3600</v>
      </c>
      <c r="I16" s="79">
        <f t="shared" si="4"/>
        <v>4000</v>
      </c>
      <c r="J16" s="79">
        <f t="shared" si="5"/>
        <v>4400</v>
      </c>
      <c r="K16" s="81" t="s">
        <v>102</v>
      </c>
      <c r="L16" s="76">
        <f t="shared" si="6"/>
        <v>4400</v>
      </c>
      <c r="M16" s="77" t="s">
        <v>102</v>
      </c>
    </row>
    <row r="17" spans="1:13" x14ac:dyDescent="0.25">
      <c r="A17" s="29" t="s">
        <v>64</v>
      </c>
      <c r="B17" s="30" t="s">
        <v>65</v>
      </c>
      <c r="C17" s="30" t="s">
        <v>66</v>
      </c>
      <c r="D17" s="55">
        <f t="shared" si="1"/>
        <v>21.6</v>
      </c>
      <c r="E17" s="56">
        <v>24</v>
      </c>
      <c r="F17" s="44">
        <f t="shared" si="7"/>
        <v>26.400000000000002</v>
      </c>
      <c r="G17" s="73">
        <v>26.400000000000002</v>
      </c>
      <c r="H17" s="79">
        <f t="shared" si="3"/>
        <v>2160</v>
      </c>
      <c r="I17" s="79">
        <f t="shared" si="4"/>
        <v>2400</v>
      </c>
      <c r="J17" s="79">
        <f t="shared" si="5"/>
        <v>2640</v>
      </c>
      <c r="K17" s="81" t="s">
        <v>102</v>
      </c>
      <c r="L17" s="76">
        <f t="shared" si="6"/>
        <v>2640</v>
      </c>
      <c r="M17" s="77" t="s">
        <v>102</v>
      </c>
    </row>
    <row r="18" spans="1:13" x14ac:dyDescent="0.25">
      <c r="A18" s="29" t="s">
        <v>67</v>
      </c>
      <c r="B18" s="30" t="s">
        <v>68</v>
      </c>
      <c r="C18" s="30" t="s">
        <v>69</v>
      </c>
      <c r="D18" s="55">
        <f t="shared" si="1"/>
        <v>21.6</v>
      </c>
      <c r="E18" s="56">
        <v>24</v>
      </c>
      <c r="F18" s="44">
        <f t="shared" si="7"/>
        <v>26.400000000000002</v>
      </c>
      <c r="G18" s="73">
        <v>26.400000000000002</v>
      </c>
      <c r="H18" s="79">
        <f t="shared" si="3"/>
        <v>2160</v>
      </c>
      <c r="I18" s="79">
        <f t="shared" si="4"/>
        <v>2400</v>
      </c>
      <c r="J18" s="79">
        <f t="shared" si="5"/>
        <v>2640</v>
      </c>
      <c r="K18" s="81" t="s">
        <v>104</v>
      </c>
      <c r="L18" s="76">
        <f t="shared" si="6"/>
        <v>2640</v>
      </c>
      <c r="M18" s="77" t="s">
        <v>104</v>
      </c>
    </row>
    <row r="19" spans="1:13" x14ac:dyDescent="0.25">
      <c r="A19" s="64" t="s">
        <v>70</v>
      </c>
      <c r="B19" s="65" t="s">
        <v>71</v>
      </c>
      <c r="C19" s="65" t="s">
        <v>72</v>
      </c>
      <c r="D19" s="66">
        <f t="shared" si="1"/>
        <v>36</v>
      </c>
      <c r="E19" s="66">
        <v>40</v>
      </c>
      <c r="F19" s="66">
        <f t="shared" si="7"/>
        <v>44</v>
      </c>
      <c r="G19" s="75">
        <v>44</v>
      </c>
      <c r="H19" s="80">
        <f t="shared" si="3"/>
        <v>3600</v>
      </c>
      <c r="I19" s="80">
        <f t="shared" si="4"/>
        <v>4000</v>
      </c>
      <c r="J19" s="80">
        <f t="shared" si="5"/>
        <v>4400</v>
      </c>
      <c r="K19" s="81" t="s">
        <v>102</v>
      </c>
      <c r="L19" s="76">
        <f t="shared" si="6"/>
        <v>4400</v>
      </c>
      <c r="M19" s="78" t="s">
        <v>102</v>
      </c>
    </row>
    <row r="20" spans="1:13" ht="15.75" thickBot="1" x14ac:dyDescent="0.3">
      <c r="A20" s="59"/>
      <c r="B20" s="60" t="s">
        <v>105</v>
      </c>
      <c r="C20" s="61"/>
      <c r="D20" s="62">
        <f t="shared" ref="D20:J20" si="8">SUM(D4:D6)+SUM(D8:D19)</f>
        <v>568.80000000000007</v>
      </c>
      <c r="E20" s="62">
        <f t="shared" si="8"/>
        <v>632</v>
      </c>
      <c r="F20" s="62">
        <f t="shared" si="8"/>
        <v>695.19999999999993</v>
      </c>
      <c r="G20" s="62"/>
      <c r="H20" s="62">
        <f t="shared" si="8"/>
        <v>56880</v>
      </c>
      <c r="I20" s="62">
        <f t="shared" si="8"/>
        <v>63200</v>
      </c>
      <c r="J20" s="62">
        <f t="shared" si="8"/>
        <v>69520</v>
      </c>
      <c r="K20" s="82"/>
      <c r="L20" s="71">
        <f t="shared" ref="L20" si="9">SUM(L4:L6)+SUM(L8:L19)</f>
        <v>87120</v>
      </c>
      <c r="M20" s="63"/>
    </row>
    <row r="22" spans="1:13" x14ac:dyDescent="0.25">
      <c r="F22" s="67"/>
      <c r="G22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F279-28CC-4CEE-815F-B9BE705C10EC}">
  <dimension ref="A1:O63"/>
  <sheetViews>
    <sheetView topLeftCell="A8" zoomScale="90" zoomScaleNormal="90" workbookViewId="0">
      <selection activeCell="H16" sqref="H16"/>
    </sheetView>
  </sheetViews>
  <sheetFormatPr defaultRowHeight="15" x14ac:dyDescent="0.25"/>
  <cols>
    <col min="1" max="1" width="20.42578125" bestFit="1" customWidth="1"/>
    <col min="2" max="2" width="27.28515625" bestFit="1" customWidth="1"/>
    <col min="3" max="18" width="18.140625" customWidth="1"/>
    <col min="19" max="19" width="12.85546875" bestFit="1" customWidth="1"/>
    <col min="20" max="20" width="3.140625" bestFit="1" customWidth="1"/>
    <col min="21" max="21" width="8.85546875" bestFit="1" customWidth="1"/>
  </cols>
  <sheetData>
    <row r="1" spans="1:11" x14ac:dyDescent="0.25">
      <c r="A1" s="46"/>
      <c r="B1" t="s">
        <v>74</v>
      </c>
    </row>
    <row r="2" spans="1:11" ht="15.75" thickBot="1" x14ac:dyDescent="0.3"/>
    <row r="3" spans="1:11" ht="30" x14ac:dyDescent="0.25">
      <c r="A3" s="26" t="s">
        <v>24</v>
      </c>
      <c r="B3" s="27" t="s">
        <v>25</v>
      </c>
      <c r="C3" s="27" t="s">
        <v>26</v>
      </c>
      <c r="D3" s="27" t="s">
        <v>27</v>
      </c>
      <c r="E3" s="27" t="s">
        <v>28</v>
      </c>
      <c r="F3" s="27" t="s">
        <v>29</v>
      </c>
      <c r="G3" s="27" t="s">
        <v>30</v>
      </c>
      <c r="H3" s="27" t="s">
        <v>31</v>
      </c>
      <c r="I3" s="27" t="s">
        <v>32</v>
      </c>
      <c r="J3" s="27" t="s">
        <v>33</v>
      </c>
      <c r="K3" s="28" t="s">
        <v>34</v>
      </c>
    </row>
    <row r="4" spans="1:11" x14ac:dyDescent="0.25">
      <c r="A4" s="29" t="s">
        <v>35</v>
      </c>
      <c r="B4" s="30" t="s">
        <v>36</v>
      </c>
      <c r="C4" s="30"/>
      <c r="D4" s="42">
        <f>E4*0.9</f>
        <v>7.2</v>
      </c>
      <c r="E4" s="43">
        <v>8</v>
      </c>
      <c r="F4" s="44">
        <f>E4*1.1</f>
        <v>8.8000000000000007</v>
      </c>
      <c r="K4" s="31"/>
    </row>
    <row r="5" spans="1:11" x14ac:dyDescent="0.25">
      <c r="A5" s="29" t="s">
        <v>37</v>
      </c>
      <c r="B5" s="30" t="s">
        <v>38</v>
      </c>
      <c r="C5" s="30"/>
      <c r="D5" s="42">
        <f t="shared" ref="D5:D19" si="0">E5*0.9</f>
        <v>36</v>
      </c>
      <c r="E5" s="43">
        <v>40</v>
      </c>
      <c r="F5" s="44">
        <f t="shared" ref="F5:F6" si="1">E5*1.1</f>
        <v>44</v>
      </c>
      <c r="K5" s="31"/>
    </row>
    <row r="6" spans="1:11" x14ac:dyDescent="0.25">
      <c r="A6" s="29" t="s">
        <v>39</v>
      </c>
      <c r="B6" s="30" t="s">
        <v>40</v>
      </c>
      <c r="C6" s="30" t="s">
        <v>35</v>
      </c>
      <c r="D6" s="42">
        <f t="shared" si="0"/>
        <v>36</v>
      </c>
      <c r="E6" s="43">
        <v>40</v>
      </c>
      <c r="F6" s="44">
        <f t="shared" si="1"/>
        <v>44</v>
      </c>
      <c r="K6" s="31"/>
    </row>
    <row r="7" spans="1:11" x14ac:dyDescent="0.25">
      <c r="A7" s="32" t="s">
        <v>41</v>
      </c>
      <c r="B7" s="33" t="s">
        <v>42</v>
      </c>
      <c r="C7" s="33"/>
      <c r="D7" s="52"/>
      <c r="E7" s="52">
        <v>336</v>
      </c>
      <c r="F7" s="52"/>
      <c r="G7" s="34"/>
      <c r="H7" s="34"/>
      <c r="I7" s="34"/>
      <c r="J7" s="34"/>
      <c r="K7" s="35"/>
    </row>
    <row r="8" spans="1:11" x14ac:dyDescent="0.25">
      <c r="A8" s="29" t="s">
        <v>43</v>
      </c>
      <c r="B8" s="30" t="s">
        <v>44</v>
      </c>
      <c r="C8" s="30" t="s">
        <v>35</v>
      </c>
      <c r="D8" s="42">
        <f t="shared" si="0"/>
        <v>14.4</v>
      </c>
      <c r="E8" s="43">
        <v>16</v>
      </c>
      <c r="F8" s="44">
        <f t="shared" ref="F8:F19" si="2">E8*1.1</f>
        <v>17.600000000000001</v>
      </c>
      <c r="K8" s="31"/>
    </row>
    <row r="9" spans="1:11" x14ac:dyDescent="0.25">
      <c r="A9" s="29" t="s">
        <v>45</v>
      </c>
      <c r="B9" s="30" t="s">
        <v>46</v>
      </c>
      <c r="C9" s="30" t="s">
        <v>43</v>
      </c>
      <c r="D9" s="42">
        <f t="shared" si="0"/>
        <v>108</v>
      </c>
      <c r="E9" s="43">
        <f>40*3</f>
        <v>120</v>
      </c>
      <c r="F9" s="44">
        <f t="shared" si="2"/>
        <v>132</v>
      </c>
      <c r="K9" s="31"/>
    </row>
    <row r="10" spans="1:11" x14ac:dyDescent="0.25">
      <c r="A10" s="29" t="s">
        <v>47</v>
      </c>
      <c r="B10" s="30" t="s">
        <v>48</v>
      </c>
      <c r="C10" s="30" t="s">
        <v>43</v>
      </c>
      <c r="D10" s="42">
        <f t="shared" si="0"/>
        <v>36</v>
      </c>
      <c r="E10" s="43">
        <v>40</v>
      </c>
      <c r="F10" s="44">
        <f t="shared" si="2"/>
        <v>44</v>
      </c>
      <c r="K10" s="31"/>
    </row>
    <row r="11" spans="1:11" x14ac:dyDescent="0.25">
      <c r="A11" s="29" t="s">
        <v>49</v>
      </c>
      <c r="B11" s="30" t="s">
        <v>50</v>
      </c>
      <c r="C11" s="30" t="s">
        <v>51</v>
      </c>
      <c r="D11" s="42">
        <f t="shared" si="0"/>
        <v>72</v>
      </c>
      <c r="E11" s="43">
        <v>80</v>
      </c>
      <c r="F11" s="44">
        <f t="shared" si="2"/>
        <v>88</v>
      </c>
      <c r="K11" s="31"/>
    </row>
    <row r="12" spans="1:11" x14ac:dyDescent="0.25">
      <c r="A12" s="29" t="s">
        <v>52</v>
      </c>
      <c r="B12" s="30" t="s">
        <v>53</v>
      </c>
      <c r="C12" s="30" t="s">
        <v>49</v>
      </c>
      <c r="D12" s="42">
        <f t="shared" si="0"/>
        <v>36</v>
      </c>
      <c r="E12" s="43">
        <v>40</v>
      </c>
      <c r="F12" s="44">
        <f t="shared" si="2"/>
        <v>44</v>
      </c>
      <c r="K12" s="31"/>
    </row>
    <row r="13" spans="1:11" x14ac:dyDescent="0.25">
      <c r="A13" s="29" t="s">
        <v>54</v>
      </c>
      <c r="B13" s="30" t="s">
        <v>55</v>
      </c>
      <c r="C13" s="30" t="s">
        <v>49</v>
      </c>
      <c r="D13" s="42">
        <f t="shared" si="0"/>
        <v>36</v>
      </c>
      <c r="E13" s="43">
        <v>40</v>
      </c>
      <c r="F13" s="44">
        <f t="shared" si="2"/>
        <v>44</v>
      </c>
      <c r="K13" s="31"/>
    </row>
    <row r="14" spans="1:11" x14ac:dyDescent="0.25">
      <c r="A14" s="29" t="s">
        <v>56</v>
      </c>
      <c r="B14" s="30" t="s">
        <v>57</v>
      </c>
      <c r="C14" s="30" t="s">
        <v>54</v>
      </c>
      <c r="D14" s="42">
        <f t="shared" si="0"/>
        <v>36</v>
      </c>
      <c r="E14" s="43">
        <v>40</v>
      </c>
      <c r="F14" s="44">
        <f t="shared" si="2"/>
        <v>44</v>
      </c>
      <c r="K14" s="31"/>
    </row>
    <row r="15" spans="1:11" x14ac:dyDescent="0.25">
      <c r="A15" s="29" t="s">
        <v>58</v>
      </c>
      <c r="B15" s="30" t="s">
        <v>59</v>
      </c>
      <c r="C15" s="30" t="s">
        <v>60</v>
      </c>
      <c r="D15" s="42">
        <f t="shared" si="0"/>
        <v>36</v>
      </c>
      <c r="E15" s="43">
        <v>40</v>
      </c>
      <c r="F15" s="44">
        <f t="shared" si="2"/>
        <v>44</v>
      </c>
      <c r="K15" s="31"/>
    </row>
    <row r="16" spans="1:11" x14ac:dyDescent="0.25">
      <c r="A16" s="29" t="s">
        <v>61</v>
      </c>
      <c r="B16" s="30" t="s">
        <v>62</v>
      </c>
      <c r="C16" s="30" t="s">
        <v>63</v>
      </c>
      <c r="D16" s="42">
        <f t="shared" si="0"/>
        <v>36</v>
      </c>
      <c r="E16" s="43">
        <v>40</v>
      </c>
      <c r="F16" s="44">
        <f t="shared" si="2"/>
        <v>44</v>
      </c>
      <c r="K16" s="31"/>
    </row>
    <row r="17" spans="1:14" x14ac:dyDescent="0.25">
      <c r="A17" s="29" t="s">
        <v>64</v>
      </c>
      <c r="B17" s="30" t="s">
        <v>65</v>
      </c>
      <c r="C17" s="30" t="s">
        <v>66</v>
      </c>
      <c r="D17" s="42">
        <f t="shared" si="0"/>
        <v>21.6</v>
      </c>
      <c r="E17" s="43">
        <v>24</v>
      </c>
      <c r="F17" s="44">
        <f t="shared" si="2"/>
        <v>26.400000000000002</v>
      </c>
      <c r="K17" s="31"/>
    </row>
    <row r="18" spans="1:14" x14ac:dyDescent="0.25">
      <c r="A18" s="29" t="s">
        <v>67</v>
      </c>
      <c r="B18" s="30" t="s">
        <v>68</v>
      </c>
      <c r="C18" s="30" t="s">
        <v>69</v>
      </c>
      <c r="D18" s="42">
        <f t="shared" si="0"/>
        <v>21.6</v>
      </c>
      <c r="E18" s="43">
        <v>24</v>
      </c>
      <c r="F18" s="44">
        <f t="shared" si="2"/>
        <v>26.400000000000002</v>
      </c>
      <c r="K18" s="31"/>
    </row>
    <row r="19" spans="1:14" ht="15.75" thickBot="1" x14ac:dyDescent="0.3">
      <c r="A19" s="36" t="s">
        <v>70</v>
      </c>
      <c r="B19" s="13" t="s">
        <v>71</v>
      </c>
      <c r="C19" s="13" t="s">
        <v>72</v>
      </c>
      <c r="D19" s="45">
        <f t="shared" si="0"/>
        <v>36</v>
      </c>
      <c r="E19" s="45">
        <v>40</v>
      </c>
      <c r="F19" s="45">
        <f t="shared" si="2"/>
        <v>44</v>
      </c>
      <c r="G19" s="12"/>
      <c r="H19" s="12"/>
      <c r="I19" s="12"/>
      <c r="J19" s="12"/>
      <c r="K19" s="37"/>
    </row>
    <row r="20" spans="1:14" x14ac:dyDescent="0.25">
      <c r="A20" s="30"/>
      <c r="B20" s="30"/>
      <c r="C20" s="30"/>
      <c r="D20" s="48"/>
      <c r="E20" s="48"/>
      <c r="F20" s="48"/>
    </row>
    <row r="21" spans="1:14" ht="18.75" x14ac:dyDescent="0.3">
      <c r="A21" s="49" t="s">
        <v>75</v>
      </c>
      <c r="B21" s="30"/>
      <c r="C21" s="30"/>
      <c r="D21" s="48"/>
      <c r="E21" s="48"/>
      <c r="F21" s="48"/>
    </row>
    <row r="22" spans="1:14" ht="15.75" thickBot="1" x14ac:dyDescent="0.3">
      <c r="B22" s="1"/>
    </row>
    <row r="23" spans="1:14" ht="15.75" thickBot="1" x14ac:dyDescent="0.3">
      <c r="A23" s="97" t="s">
        <v>0</v>
      </c>
      <c r="B23" s="2"/>
      <c r="C23" s="90" t="s">
        <v>1</v>
      </c>
      <c r="D23" s="91"/>
      <c r="E23" s="91"/>
      <c r="F23" s="91"/>
      <c r="G23" s="91"/>
      <c r="H23" s="91"/>
      <c r="I23" s="91"/>
      <c r="J23" s="91"/>
      <c r="K23" s="92"/>
    </row>
    <row r="24" spans="1:14" ht="19.5" thickTop="1" thickBot="1" x14ac:dyDescent="0.3">
      <c r="A24" s="98"/>
      <c r="B24" s="3"/>
      <c r="C24" s="50" t="s">
        <v>82</v>
      </c>
      <c r="D24" s="50" t="s">
        <v>83</v>
      </c>
      <c r="E24" s="50" t="s">
        <v>84</v>
      </c>
      <c r="F24" s="50" t="s">
        <v>85</v>
      </c>
      <c r="G24" s="50" t="s">
        <v>86</v>
      </c>
      <c r="H24" s="50" t="s">
        <v>87</v>
      </c>
      <c r="I24" s="50" t="s">
        <v>88</v>
      </c>
      <c r="J24" s="50" t="s">
        <v>89</v>
      </c>
      <c r="K24" s="50" t="s">
        <v>90</v>
      </c>
    </row>
    <row r="25" spans="1:14" ht="16.5" thickTop="1" thickBot="1" x14ac:dyDescent="0.3">
      <c r="A25" s="99"/>
      <c r="B25" s="19"/>
      <c r="C25" s="20">
        <v>0</v>
      </c>
      <c r="D25" s="20">
        <v>16</v>
      </c>
      <c r="E25" s="20">
        <v>136</v>
      </c>
      <c r="F25" s="20">
        <v>56</v>
      </c>
      <c r="G25" s="20">
        <v>216</v>
      </c>
      <c r="H25" s="20">
        <v>296</v>
      </c>
      <c r="I25" s="20">
        <v>256</v>
      </c>
      <c r="J25" s="20">
        <v>296</v>
      </c>
      <c r="K25" s="20">
        <v>336</v>
      </c>
    </row>
    <row r="26" spans="1:14" ht="15.75" thickBot="1" x14ac:dyDescent="0.3"/>
    <row r="27" spans="1:14" ht="14.45" customHeight="1" x14ac:dyDescent="0.25">
      <c r="A27" s="83" t="s">
        <v>2</v>
      </c>
      <c r="B27" s="5"/>
      <c r="C27" s="6" t="s">
        <v>3</v>
      </c>
    </row>
    <row r="28" spans="1:14" ht="15" customHeight="1" thickBot="1" x14ac:dyDescent="0.3">
      <c r="A28" s="84"/>
      <c r="B28" s="25" t="s">
        <v>14</v>
      </c>
      <c r="C28" s="14">
        <f>K25</f>
        <v>336</v>
      </c>
      <c r="D28" s="7"/>
    </row>
    <row r="29" spans="1:14" ht="15.75" thickBot="1" x14ac:dyDescent="0.3"/>
    <row r="30" spans="1:14" ht="15.75" customHeight="1" thickBot="1" x14ac:dyDescent="0.3">
      <c r="A30" s="93" t="s">
        <v>73</v>
      </c>
      <c r="B30" s="24" t="s">
        <v>16</v>
      </c>
      <c r="C30" s="8">
        <v>-1</v>
      </c>
      <c r="D30" s="8">
        <v>1</v>
      </c>
      <c r="E30" s="8"/>
      <c r="F30" s="8"/>
      <c r="G30" s="8"/>
      <c r="H30" s="8"/>
      <c r="I30" s="8"/>
      <c r="J30" s="8"/>
      <c r="K30" s="8"/>
      <c r="L30" s="9">
        <f>SUMPRODUCT($C$25:$K$25,C30:K30)</f>
        <v>16</v>
      </c>
      <c r="M30" s="10" t="s">
        <v>15</v>
      </c>
      <c r="N30" s="38">
        <f>E8</f>
        <v>16</v>
      </c>
    </row>
    <row r="31" spans="1:14" ht="15.75" customHeight="1" thickBot="1" x14ac:dyDescent="0.3">
      <c r="A31" s="94"/>
      <c r="B31" s="24" t="s">
        <v>76</v>
      </c>
      <c r="C31" s="11"/>
      <c r="D31" s="11">
        <v>-1</v>
      </c>
      <c r="E31" s="11">
        <v>1</v>
      </c>
      <c r="F31" s="11"/>
      <c r="G31" s="11"/>
      <c r="H31" s="11"/>
      <c r="I31" s="11"/>
      <c r="J31" s="11"/>
      <c r="K31" s="11"/>
      <c r="L31" s="9">
        <f t="shared" ref="L31:L39" si="3">SUMPRODUCT($C$25:$K$25,C31:K31)</f>
        <v>120</v>
      </c>
      <c r="M31" s="10" t="s">
        <v>15</v>
      </c>
      <c r="N31" s="39">
        <f>E9</f>
        <v>120</v>
      </c>
    </row>
    <row r="32" spans="1:14" ht="15.75" customHeight="1" thickBot="1" x14ac:dyDescent="0.3">
      <c r="A32" s="94"/>
      <c r="B32" s="24" t="s">
        <v>18</v>
      </c>
      <c r="C32" s="11"/>
      <c r="D32" s="11">
        <v>-1</v>
      </c>
      <c r="E32" s="11"/>
      <c r="F32" s="11">
        <v>1</v>
      </c>
      <c r="G32" s="11"/>
      <c r="H32" s="11"/>
      <c r="I32" s="11"/>
      <c r="J32" s="11"/>
      <c r="K32" s="11"/>
      <c r="L32" s="9">
        <f t="shared" si="3"/>
        <v>40</v>
      </c>
      <c r="M32" s="10" t="s">
        <v>15</v>
      </c>
      <c r="N32" s="39">
        <f>E10</f>
        <v>40</v>
      </c>
    </row>
    <row r="33" spans="1:14" ht="15.75" customHeight="1" thickBot="1" x14ac:dyDescent="0.3">
      <c r="A33" s="94"/>
      <c r="B33" s="24" t="s">
        <v>77</v>
      </c>
      <c r="C33" s="11"/>
      <c r="D33" s="11"/>
      <c r="E33" s="11">
        <v>1</v>
      </c>
      <c r="F33" s="11">
        <v>-1</v>
      </c>
      <c r="G33" s="11"/>
      <c r="H33" s="11"/>
      <c r="I33" s="11"/>
      <c r="J33" s="11"/>
      <c r="K33" s="11"/>
      <c r="L33" s="9">
        <f t="shared" si="3"/>
        <v>80</v>
      </c>
      <c r="M33" s="10" t="s">
        <v>15</v>
      </c>
      <c r="N33" s="39">
        <v>0</v>
      </c>
    </row>
    <row r="34" spans="1:14" ht="15.75" customHeight="1" thickBot="1" x14ac:dyDescent="0.3">
      <c r="A34" s="94"/>
      <c r="B34" s="24" t="s">
        <v>78</v>
      </c>
      <c r="C34" s="11"/>
      <c r="D34" s="11"/>
      <c r="E34" s="11">
        <v>-1</v>
      </c>
      <c r="F34" s="11"/>
      <c r="G34" s="11">
        <v>1</v>
      </c>
      <c r="H34" s="11"/>
      <c r="I34" s="11"/>
      <c r="J34" s="11"/>
      <c r="K34" s="11"/>
      <c r="L34" s="9">
        <f t="shared" si="3"/>
        <v>80</v>
      </c>
      <c r="M34" s="10" t="s">
        <v>15</v>
      </c>
      <c r="N34" s="39">
        <f>E11</f>
        <v>80</v>
      </c>
    </row>
    <row r="35" spans="1:14" ht="15.75" customHeight="1" thickBot="1" x14ac:dyDescent="0.3">
      <c r="A35" s="94"/>
      <c r="B35" s="24" t="s">
        <v>20</v>
      </c>
      <c r="C35" s="11"/>
      <c r="D35" s="11"/>
      <c r="E35" s="11"/>
      <c r="F35" s="11"/>
      <c r="G35" s="11">
        <v>-1</v>
      </c>
      <c r="H35" s="11">
        <v>1</v>
      </c>
      <c r="I35" s="11"/>
      <c r="J35" s="11"/>
      <c r="K35" s="11"/>
      <c r="L35" s="9">
        <f t="shared" si="3"/>
        <v>80</v>
      </c>
      <c r="M35" s="10" t="s">
        <v>15</v>
      </c>
      <c r="N35" s="39">
        <f>E12</f>
        <v>40</v>
      </c>
    </row>
    <row r="36" spans="1:14" ht="15.75" customHeight="1" thickBot="1" x14ac:dyDescent="0.3">
      <c r="A36" s="94"/>
      <c r="B36" s="24" t="s">
        <v>21</v>
      </c>
      <c r="C36" s="11"/>
      <c r="D36" s="11"/>
      <c r="E36" s="11"/>
      <c r="F36" s="11"/>
      <c r="G36" s="11">
        <v>-1</v>
      </c>
      <c r="H36" s="11"/>
      <c r="I36" s="11">
        <v>1</v>
      </c>
      <c r="J36" s="11"/>
      <c r="K36" s="11"/>
      <c r="L36" s="9">
        <f t="shared" si="3"/>
        <v>40</v>
      </c>
      <c r="M36" s="10" t="s">
        <v>15</v>
      </c>
      <c r="N36" s="39">
        <f>E13</f>
        <v>40</v>
      </c>
    </row>
    <row r="37" spans="1:14" ht="15.75" customHeight="1" thickBot="1" x14ac:dyDescent="0.3">
      <c r="A37" s="94"/>
      <c r="B37" s="24" t="s">
        <v>79</v>
      </c>
      <c r="C37" s="11"/>
      <c r="D37" s="11"/>
      <c r="E37" s="11"/>
      <c r="F37" s="11"/>
      <c r="G37" s="11"/>
      <c r="H37" s="11"/>
      <c r="I37" s="11">
        <v>-1</v>
      </c>
      <c r="J37" s="11">
        <v>1</v>
      </c>
      <c r="K37" s="11"/>
      <c r="L37" s="9">
        <f t="shared" si="3"/>
        <v>40</v>
      </c>
      <c r="M37" s="10" t="s">
        <v>15</v>
      </c>
      <c r="N37" s="39">
        <f>E14</f>
        <v>40</v>
      </c>
    </row>
    <row r="38" spans="1:14" ht="15.75" customHeight="1" thickBot="1" x14ac:dyDescent="0.3">
      <c r="A38" s="94"/>
      <c r="B38" s="24" t="s">
        <v>80</v>
      </c>
      <c r="C38" s="11"/>
      <c r="D38" s="11"/>
      <c r="E38" s="11"/>
      <c r="F38" s="11"/>
      <c r="G38" s="11"/>
      <c r="H38" s="11">
        <v>1</v>
      </c>
      <c r="I38" s="11"/>
      <c r="J38" s="11">
        <v>-1</v>
      </c>
      <c r="K38" s="11"/>
      <c r="L38" s="9">
        <f t="shared" si="3"/>
        <v>0</v>
      </c>
      <c r="M38" s="10" t="s">
        <v>15</v>
      </c>
      <c r="N38" s="39">
        <v>0</v>
      </c>
    </row>
    <row r="39" spans="1:14" ht="15.75" customHeight="1" thickBot="1" x14ac:dyDescent="0.3">
      <c r="A39" s="95"/>
      <c r="B39" s="15" t="s">
        <v>81</v>
      </c>
      <c r="C39" s="16"/>
      <c r="D39" s="16"/>
      <c r="E39" s="16"/>
      <c r="F39" s="16"/>
      <c r="G39" s="51"/>
      <c r="H39" s="16">
        <v>-1</v>
      </c>
      <c r="I39" s="16"/>
      <c r="J39" s="16"/>
      <c r="K39" s="16">
        <v>1</v>
      </c>
      <c r="L39" s="47">
        <f t="shared" si="3"/>
        <v>40</v>
      </c>
      <c r="M39" s="17" t="s">
        <v>15</v>
      </c>
      <c r="N39" s="41">
        <f>E15</f>
        <v>40</v>
      </c>
    </row>
    <row r="42" spans="1:14" ht="18.75" x14ac:dyDescent="0.3">
      <c r="A42" s="49" t="s">
        <v>91</v>
      </c>
    </row>
    <row r="43" spans="1:14" ht="15.75" thickBot="1" x14ac:dyDescent="0.3"/>
    <row r="44" spans="1:14" ht="15.75" thickBot="1" x14ac:dyDescent="0.3">
      <c r="A44" s="97" t="s">
        <v>0</v>
      </c>
      <c r="B44" s="2"/>
      <c r="C44" s="90" t="s">
        <v>1</v>
      </c>
      <c r="D44" s="91"/>
      <c r="E44" s="91"/>
      <c r="F44" s="91"/>
      <c r="G44" s="91"/>
      <c r="H44" s="91"/>
      <c r="I44" s="91"/>
      <c r="J44" s="91"/>
      <c r="K44" s="91"/>
      <c r="L44" s="96"/>
    </row>
    <row r="45" spans="1:14" ht="19.5" thickTop="1" thickBot="1" x14ac:dyDescent="0.3">
      <c r="A45" s="98"/>
      <c r="B45" s="3"/>
      <c r="C45" s="4" t="s">
        <v>4</v>
      </c>
      <c r="D45" s="4" t="s">
        <v>5</v>
      </c>
      <c r="E45" s="4" t="s">
        <v>6</v>
      </c>
      <c r="F45" s="4" t="s">
        <v>7</v>
      </c>
      <c r="G45" s="4" t="s">
        <v>8</v>
      </c>
      <c r="H45" s="4" t="s">
        <v>9</v>
      </c>
      <c r="I45" s="4" t="s">
        <v>10</v>
      </c>
      <c r="J45" s="4" t="s">
        <v>11</v>
      </c>
      <c r="K45" s="4" t="s">
        <v>12</v>
      </c>
      <c r="L45" s="18" t="s">
        <v>13</v>
      </c>
    </row>
    <row r="46" spans="1:14" ht="16.5" thickTop="1" thickBot="1" x14ac:dyDescent="0.3">
      <c r="A46" s="99"/>
      <c r="B46" s="19"/>
      <c r="C46" s="20">
        <v>0</v>
      </c>
      <c r="D46" s="20">
        <v>8</v>
      </c>
      <c r="E46" s="20">
        <v>304</v>
      </c>
      <c r="F46" s="20">
        <v>304</v>
      </c>
      <c r="G46" s="20">
        <v>344</v>
      </c>
      <c r="H46" s="20">
        <v>344</v>
      </c>
      <c r="I46" s="20">
        <v>368</v>
      </c>
      <c r="J46" s="20">
        <v>368</v>
      </c>
      <c r="K46" s="20">
        <v>344</v>
      </c>
      <c r="L46" s="21">
        <v>408</v>
      </c>
    </row>
    <row r="47" spans="1:14" ht="15.75" thickBot="1" x14ac:dyDescent="0.3"/>
    <row r="48" spans="1:14" x14ac:dyDescent="0.25">
      <c r="A48" s="83" t="s">
        <v>2</v>
      </c>
      <c r="B48" s="5"/>
      <c r="C48" s="6" t="s">
        <v>3</v>
      </c>
    </row>
    <row r="49" spans="1:15" ht="15.75" thickBot="1" x14ac:dyDescent="0.3">
      <c r="A49" s="84"/>
      <c r="B49" s="25" t="s">
        <v>14</v>
      </c>
      <c r="C49" s="14">
        <f>L46</f>
        <v>408</v>
      </c>
      <c r="D49" s="7"/>
    </row>
    <row r="50" spans="1:15" ht="15.75" thickBot="1" x14ac:dyDescent="0.3"/>
    <row r="51" spans="1:15" ht="15.75" thickBot="1" x14ac:dyDescent="0.3">
      <c r="A51" s="85" t="s">
        <v>73</v>
      </c>
      <c r="B51" s="24" t="s">
        <v>16</v>
      </c>
      <c r="C51" s="8">
        <v>-1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9">
        <f>SUMPRODUCT($C$46:$L$46,C51:L51)</f>
        <v>8</v>
      </c>
      <c r="N51" s="10" t="s">
        <v>15</v>
      </c>
      <c r="O51" s="38">
        <f>E4</f>
        <v>8</v>
      </c>
    </row>
    <row r="52" spans="1:15" ht="15.75" thickBot="1" x14ac:dyDescent="0.3">
      <c r="A52" s="86"/>
      <c r="B52" s="24" t="s">
        <v>17</v>
      </c>
      <c r="C52" s="11">
        <v>-1</v>
      </c>
      <c r="D52" s="11"/>
      <c r="E52" s="11">
        <v>1</v>
      </c>
      <c r="F52" s="11"/>
      <c r="G52" s="11"/>
      <c r="H52" s="11"/>
      <c r="I52" s="11"/>
      <c r="J52" s="11"/>
      <c r="K52" s="11"/>
      <c r="L52" s="11"/>
      <c r="M52" s="9">
        <f t="shared" ref="M52:M63" si="4">SUMPRODUCT($C$46:$L$46,C52:L52)</f>
        <v>304</v>
      </c>
      <c r="N52" s="10" t="s">
        <v>15</v>
      </c>
      <c r="O52" s="39">
        <f>E5</f>
        <v>40</v>
      </c>
    </row>
    <row r="53" spans="1:15" ht="15.75" thickBot="1" x14ac:dyDescent="0.3">
      <c r="A53" s="86"/>
      <c r="B53" s="24" t="s">
        <v>19</v>
      </c>
      <c r="C53" s="11"/>
      <c r="D53" s="11">
        <v>-1</v>
      </c>
      <c r="E53" s="11"/>
      <c r="F53" s="11"/>
      <c r="G53" s="11">
        <v>1</v>
      </c>
      <c r="H53" s="11"/>
      <c r="I53" s="11"/>
      <c r="J53" s="11"/>
      <c r="K53" s="11"/>
      <c r="L53" s="11"/>
      <c r="M53" s="9">
        <f t="shared" si="4"/>
        <v>336</v>
      </c>
      <c r="N53" s="10" t="s">
        <v>15</v>
      </c>
      <c r="O53" s="39">
        <f>E7</f>
        <v>336</v>
      </c>
    </row>
    <row r="54" spans="1:15" ht="15.75" thickBot="1" x14ac:dyDescent="0.3">
      <c r="A54" s="87"/>
      <c r="B54" s="24" t="s">
        <v>18</v>
      </c>
      <c r="C54" s="11"/>
      <c r="D54" s="11">
        <v>-1</v>
      </c>
      <c r="E54" s="11"/>
      <c r="F54" s="11">
        <v>1</v>
      </c>
      <c r="G54" s="11"/>
      <c r="H54" s="11"/>
      <c r="I54" s="11"/>
      <c r="J54" s="11"/>
      <c r="K54" s="11"/>
      <c r="L54" s="11"/>
      <c r="M54" s="9">
        <f t="shared" si="4"/>
        <v>296</v>
      </c>
      <c r="N54" s="10" t="s">
        <v>15</v>
      </c>
      <c r="O54" s="39">
        <f>E6</f>
        <v>40</v>
      </c>
    </row>
    <row r="55" spans="1:15" ht="15.75" thickBot="1" x14ac:dyDescent="0.3">
      <c r="A55" s="87"/>
      <c r="B55" s="24" t="s">
        <v>23</v>
      </c>
      <c r="C55" s="11"/>
      <c r="D55" s="11"/>
      <c r="E55" s="11">
        <v>-1</v>
      </c>
      <c r="F55" s="11">
        <v>1</v>
      </c>
      <c r="G55" s="11"/>
      <c r="H55" s="11"/>
      <c r="I55" s="11"/>
      <c r="J55" s="11"/>
      <c r="K55" s="11"/>
      <c r="L55" s="11"/>
      <c r="M55" s="9">
        <f t="shared" si="4"/>
        <v>0</v>
      </c>
      <c r="N55" s="10" t="s">
        <v>15</v>
      </c>
      <c r="O55" s="39">
        <v>0</v>
      </c>
    </row>
    <row r="56" spans="1:15" ht="15.75" thickBot="1" x14ac:dyDescent="0.3">
      <c r="A56" s="87"/>
      <c r="B56" s="24" t="s">
        <v>95</v>
      </c>
      <c r="C56" s="11"/>
      <c r="D56" s="11"/>
      <c r="E56" s="11"/>
      <c r="F56" s="11"/>
      <c r="G56" s="11">
        <v>-1</v>
      </c>
      <c r="H56" s="11"/>
      <c r="I56" s="11"/>
      <c r="J56" s="11"/>
      <c r="K56" s="11">
        <v>1</v>
      </c>
      <c r="L56" s="11"/>
      <c r="M56" s="9">
        <f t="shared" si="4"/>
        <v>0</v>
      </c>
      <c r="N56" s="10" t="s">
        <v>15</v>
      </c>
      <c r="O56" s="39">
        <v>0</v>
      </c>
    </row>
    <row r="57" spans="1:15" ht="15.75" thickBot="1" x14ac:dyDescent="0.3">
      <c r="A57" s="87"/>
      <c r="B57" s="24" t="s">
        <v>20</v>
      </c>
      <c r="C57" s="11"/>
      <c r="D57" s="11"/>
      <c r="E57" s="11"/>
      <c r="F57" s="11"/>
      <c r="G57" s="11">
        <v>-1</v>
      </c>
      <c r="H57" s="11">
        <v>1</v>
      </c>
      <c r="I57" s="11"/>
      <c r="J57" s="11"/>
      <c r="K57" s="11"/>
      <c r="L57" s="11"/>
      <c r="M57" s="9">
        <f t="shared" si="4"/>
        <v>0</v>
      </c>
      <c r="N57" s="10" t="s">
        <v>15</v>
      </c>
      <c r="O57" s="39">
        <v>0</v>
      </c>
    </row>
    <row r="58" spans="1:15" ht="15.75" thickBot="1" x14ac:dyDescent="0.3">
      <c r="A58" s="87"/>
      <c r="B58" s="24" t="s">
        <v>92</v>
      </c>
      <c r="C58" s="11"/>
      <c r="D58" s="11"/>
      <c r="E58" s="11"/>
      <c r="F58" s="11">
        <v>-1</v>
      </c>
      <c r="G58" s="11"/>
      <c r="H58" s="11">
        <v>1</v>
      </c>
      <c r="I58" s="11"/>
      <c r="J58" s="11"/>
      <c r="K58" s="11"/>
      <c r="L58" s="11"/>
      <c r="M58" s="9">
        <f t="shared" si="4"/>
        <v>40</v>
      </c>
      <c r="N58" s="10" t="s">
        <v>15</v>
      </c>
      <c r="O58" s="39">
        <f>E16</f>
        <v>40</v>
      </c>
    </row>
    <row r="59" spans="1:15" ht="15.75" thickBot="1" x14ac:dyDescent="0.3">
      <c r="A59" s="87"/>
      <c r="B59" s="24" t="s">
        <v>93</v>
      </c>
      <c r="C59" s="11"/>
      <c r="D59" s="11"/>
      <c r="E59" s="11"/>
      <c r="F59" s="11"/>
      <c r="G59" s="11"/>
      <c r="H59" s="11">
        <v>-1</v>
      </c>
      <c r="I59" s="11">
        <v>1</v>
      </c>
      <c r="J59" s="11"/>
      <c r="K59" s="11"/>
      <c r="L59" s="11"/>
      <c r="M59" s="9">
        <f t="shared" si="4"/>
        <v>24</v>
      </c>
      <c r="N59" s="10" t="s">
        <v>15</v>
      </c>
      <c r="O59" s="39">
        <f>E17</f>
        <v>24</v>
      </c>
    </row>
    <row r="60" spans="1:15" ht="15.75" thickBot="1" x14ac:dyDescent="0.3">
      <c r="A60" s="87"/>
      <c r="B60" s="24" t="s">
        <v>22</v>
      </c>
      <c r="C60" s="11"/>
      <c r="D60" s="11"/>
      <c r="E60" s="11"/>
      <c r="F60" s="11"/>
      <c r="G60" s="11"/>
      <c r="H60" s="11"/>
      <c r="I60" s="11"/>
      <c r="J60" s="11">
        <v>1</v>
      </c>
      <c r="K60" s="11">
        <v>-1</v>
      </c>
      <c r="L60" s="11"/>
      <c r="M60" s="9">
        <f t="shared" si="4"/>
        <v>24</v>
      </c>
      <c r="N60" s="10" t="s">
        <v>15</v>
      </c>
      <c r="O60" s="39">
        <f>E18</f>
        <v>24</v>
      </c>
    </row>
    <row r="61" spans="1:15" ht="15.75" thickBot="1" x14ac:dyDescent="0.3">
      <c r="A61" s="87"/>
      <c r="B61" s="24" t="s">
        <v>96</v>
      </c>
      <c r="C61" s="11"/>
      <c r="D61" s="11"/>
      <c r="E61" s="11"/>
      <c r="F61" s="11"/>
      <c r="G61" s="11"/>
      <c r="H61" s="11"/>
      <c r="I61" s="11">
        <v>-1</v>
      </c>
      <c r="J61" s="11">
        <v>1</v>
      </c>
      <c r="K61" s="11"/>
      <c r="L61" s="11"/>
      <c r="M61" s="9">
        <f t="shared" si="4"/>
        <v>0</v>
      </c>
      <c r="N61" s="10" t="s">
        <v>15</v>
      </c>
      <c r="O61" s="39">
        <v>0</v>
      </c>
    </row>
    <row r="62" spans="1:15" ht="15.75" thickBot="1" x14ac:dyDescent="0.3">
      <c r="A62" s="88"/>
      <c r="B62" s="22" t="s">
        <v>94</v>
      </c>
      <c r="C62" s="23"/>
      <c r="D62" s="11">
        <v>-1</v>
      </c>
      <c r="E62" s="23"/>
      <c r="F62" s="23"/>
      <c r="G62" s="23"/>
      <c r="H62" s="23"/>
      <c r="I62" s="23"/>
      <c r="J62" s="23"/>
      <c r="K62" s="11">
        <v>1</v>
      </c>
      <c r="L62" s="23"/>
      <c r="M62" s="9">
        <f t="shared" si="4"/>
        <v>336</v>
      </c>
      <c r="N62" s="10" t="s">
        <v>15</v>
      </c>
      <c r="O62" s="40">
        <v>0</v>
      </c>
    </row>
    <row r="63" spans="1:15" ht="15.75" thickBot="1" x14ac:dyDescent="0.3">
      <c r="A63" s="89"/>
      <c r="B63" s="15" t="s">
        <v>97</v>
      </c>
      <c r="C63" s="16"/>
      <c r="D63" s="16"/>
      <c r="E63" s="16"/>
      <c r="F63" s="16"/>
      <c r="G63" s="16"/>
      <c r="H63" s="16"/>
      <c r="I63" s="16"/>
      <c r="J63" s="16">
        <v>-1</v>
      </c>
      <c r="K63" s="16"/>
      <c r="L63" s="16">
        <v>1</v>
      </c>
      <c r="M63" s="47">
        <f t="shared" si="4"/>
        <v>40</v>
      </c>
      <c r="N63" s="17" t="s">
        <v>15</v>
      </c>
      <c r="O63" s="41">
        <f>E19</f>
        <v>40</v>
      </c>
    </row>
  </sheetData>
  <mergeCells count="8">
    <mergeCell ref="A48:A49"/>
    <mergeCell ref="A51:A63"/>
    <mergeCell ref="C23:K23"/>
    <mergeCell ref="A30:A39"/>
    <mergeCell ref="C44:L44"/>
    <mergeCell ref="A23:A25"/>
    <mergeCell ref="A27:A28"/>
    <mergeCell ref="A44:A46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4D05-ADAA-46F8-913F-77EE8474D7C5}">
  <dimension ref="A1:O63"/>
  <sheetViews>
    <sheetView zoomScale="90" zoomScaleNormal="90" workbookViewId="0">
      <selection activeCell="D31" sqref="D31"/>
    </sheetView>
  </sheetViews>
  <sheetFormatPr defaultRowHeight="15" x14ac:dyDescent="0.25"/>
  <cols>
    <col min="1" max="1" width="20.42578125" bestFit="1" customWidth="1"/>
    <col min="2" max="2" width="27.28515625" bestFit="1" customWidth="1"/>
    <col min="3" max="18" width="18.140625" customWidth="1"/>
    <col min="19" max="19" width="12.85546875" bestFit="1" customWidth="1"/>
    <col min="20" max="20" width="3.140625" bestFit="1" customWidth="1"/>
    <col min="21" max="21" width="8.85546875" bestFit="1" customWidth="1"/>
  </cols>
  <sheetData>
    <row r="1" spans="1:11" x14ac:dyDescent="0.25">
      <c r="A1" s="46"/>
      <c r="B1" t="s">
        <v>74</v>
      </c>
    </row>
    <row r="2" spans="1:11" ht="15.75" thickBot="1" x14ac:dyDescent="0.3"/>
    <row r="3" spans="1:11" ht="30" x14ac:dyDescent="0.25">
      <c r="A3" s="26" t="s">
        <v>24</v>
      </c>
      <c r="B3" s="27" t="s">
        <v>25</v>
      </c>
      <c r="C3" s="27" t="s">
        <v>26</v>
      </c>
      <c r="D3" s="27" t="s">
        <v>27</v>
      </c>
      <c r="E3" s="27" t="s">
        <v>28</v>
      </c>
      <c r="F3" s="27" t="s">
        <v>29</v>
      </c>
      <c r="G3" s="27" t="s">
        <v>30</v>
      </c>
      <c r="H3" s="27" t="s">
        <v>31</v>
      </c>
      <c r="I3" s="27" t="s">
        <v>32</v>
      </c>
      <c r="J3" s="27" t="s">
        <v>33</v>
      </c>
      <c r="K3" s="28" t="s">
        <v>34</v>
      </c>
    </row>
    <row r="4" spans="1:11" x14ac:dyDescent="0.25">
      <c r="A4" s="29" t="s">
        <v>35</v>
      </c>
      <c r="B4" s="30" t="s">
        <v>36</v>
      </c>
      <c r="C4" s="30"/>
      <c r="D4" s="42">
        <f>E4*0.9</f>
        <v>7.2</v>
      </c>
      <c r="E4" s="43">
        <v>8</v>
      </c>
      <c r="F4" s="44">
        <f>E4*1.1</f>
        <v>8.8000000000000007</v>
      </c>
      <c r="K4" s="31"/>
    </row>
    <row r="5" spans="1:11" x14ac:dyDescent="0.25">
      <c r="A5" s="29" t="s">
        <v>37</v>
      </c>
      <c r="B5" s="30" t="s">
        <v>38</v>
      </c>
      <c r="C5" s="30"/>
      <c r="D5" s="42">
        <f t="shared" ref="D5:D19" si="0">E5*0.9</f>
        <v>36</v>
      </c>
      <c r="E5" s="43">
        <v>40</v>
      </c>
      <c r="F5" s="44">
        <f t="shared" ref="F5:F6" si="1">E5*1.1</f>
        <v>44</v>
      </c>
      <c r="K5" s="31"/>
    </row>
    <row r="6" spans="1:11" x14ac:dyDescent="0.25">
      <c r="A6" s="29" t="s">
        <v>39</v>
      </c>
      <c r="B6" s="30" t="s">
        <v>40</v>
      </c>
      <c r="C6" s="30" t="s">
        <v>35</v>
      </c>
      <c r="D6" s="42">
        <f t="shared" si="0"/>
        <v>36</v>
      </c>
      <c r="E6" s="43">
        <v>40</v>
      </c>
      <c r="F6" s="44">
        <f t="shared" si="1"/>
        <v>44</v>
      </c>
      <c r="K6" s="31"/>
    </row>
    <row r="7" spans="1:11" x14ac:dyDescent="0.25">
      <c r="A7" s="32" t="s">
        <v>41</v>
      </c>
      <c r="B7" s="33" t="s">
        <v>42</v>
      </c>
      <c r="C7" s="33"/>
      <c r="D7" s="53">
        <v>302.39999999999998</v>
      </c>
      <c r="E7" s="52">
        <v>336</v>
      </c>
      <c r="F7" s="52"/>
      <c r="G7" s="34"/>
      <c r="H7" s="34"/>
      <c r="I7" s="34"/>
      <c r="J7" s="34"/>
      <c r="K7" s="35"/>
    </row>
    <row r="8" spans="1:11" x14ac:dyDescent="0.25">
      <c r="A8" s="29" t="s">
        <v>43</v>
      </c>
      <c r="B8" s="30" t="s">
        <v>44</v>
      </c>
      <c r="C8" s="30" t="s">
        <v>35</v>
      </c>
      <c r="D8" s="42">
        <f t="shared" si="0"/>
        <v>14.4</v>
      </c>
      <c r="E8" s="43">
        <v>16</v>
      </c>
      <c r="F8" s="44">
        <f t="shared" ref="F8:F19" si="2">E8*1.1</f>
        <v>17.600000000000001</v>
      </c>
      <c r="K8" s="31"/>
    </row>
    <row r="9" spans="1:11" x14ac:dyDescent="0.25">
      <c r="A9" s="29" t="s">
        <v>45</v>
      </c>
      <c r="B9" s="30" t="s">
        <v>46</v>
      </c>
      <c r="C9" s="30" t="s">
        <v>43</v>
      </c>
      <c r="D9" s="42">
        <f t="shared" si="0"/>
        <v>108</v>
      </c>
      <c r="E9" s="43">
        <f>40*3</f>
        <v>120</v>
      </c>
      <c r="F9" s="44">
        <f t="shared" si="2"/>
        <v>132</v>
      </c>
      <c r="K9" s="31"/>
    </row>
    <row r="10" spans="1:11" x14ac:dyDescent="0.25">
      <c r="A10" s="29" t="s">
        <v>47</v>
      </c>
      <c r="B10" s="30" t="s">
        <v>48</v>
      </c>
      <c r="C10" s="30" t="s">
        <v>43</v>
      </c>
      <c r="D10" s="42">
        <f t="shared" si="0"/>
        <v>36</v>
      </c>
      <c r="E10" s="43">
        <v>40</v>
      </c>
      <c r="F10" s="44">
        <f t="shared" si="2"/>
        <v>44</v>
      </c>
      <c r="K10" s="31"/>
    </row>
    <row r="11" spans="1:11" x14ac:dyDescent="0.25">
      <c r="A11" s="29" t="s">
        <v>49</v>
      </c>
      <c r="B11" s="30" t="s">
        <v>50</v>
      </c>
      <c r="C11" s="30" t="s">
        <v>51</v>
      </c>
      <c r="D11" s="42">
        <f t="shared" si="0"/>
        <v>72</v>
      </c>
      <c r="E11" s="43">
        <v>80</v>
      </c>
      <c r="F11" s="44">
        <f t="shared" si="2"/>
        <v>88</v>
      </c>
      <c r="K11" s="31"/>
    </row>
    <row r="12" spans="1:11" x14ac:dyDescent="0.25">
      <c r="A12" s="29" t="s">
        <v>52</v>
      </c>
      <c r="B12" s="30" t="s">
        <v>53</v>
      </c>
      <c r="C12" s="30" t="s">
        <v>49</v>
      </c>
      <c r="D12" s="42">
        <f t="shared" si="0"/>
        <v>36</v>
      </c>
      <c r="E12" s="43">
        <v>40</v>
      </c>
      <c r="F12" s="44">
        <f t="shared" si="2"/>
        <v>44</v>
      </c>
      <c r="K12" s="31"/>
    </row>
    <row r="13" spans="1:11" x14ac:dyDescent="0.25">
      <c r="A13" s="29" t="s">
        <v>54</v>
      </c>
      <c r="B13" s="30" t="s">
        <v>55</v>
      </c>
      <c r="C13" s="30" t="s">
        <v>49</v>
      </c>
      <c r="D13" s="42">
        <f t="shared" si="0"/>
        <v>36</v>
      </c>
      <c r="E13" s="43">
        <v>40</v>
      </c>
      <c r="F13" s="44">
        <f t="shared" si="2"/>
        <v>44</v>
      </c>
      <c r="K13" s="31"/>
    </row>
    <row r="14" spans="1:11" x14ac:dyDescent="0.25">
      <c r="A14" s="29" t="s">
        <v>56</v>
      </c>
      <c r="B14" s="30" t="s">
        <v>57</v>
      </c>
      <c r="C14" s="30" t="s">
        <v>54</v>
      </c>
      <c r="D14" s="42">
        <f t="shared" si="0"/>
        <v>36</v>
      </c>
      <c r="E14" s="43">
        <v>40</v>
      </c>
      <c r="F14" s="44">
        <f t="shared" si="2"/>
        <v>44</v>
      </c>
      <c r="K14" s="31"/>
    </row>
    <row r="15" spans="1:11" x14ac:dyDescent="0.25">
      <c r="A15" s="29" t="s">
        <v>58</v>
      </c>
      <c r="B15" s="30" t="s">
        <v>59</v>
      </c>
      <c r="C15" s="30" t="s">
        <v>60</v>
      </c>
      <c r="D15" s="42">
        <f t="shared" si="0"/>
        <v>36</v>
      </c>
      <c r="E15" s="43">
        <v>40</v>
      </c>
      <c r="F15" s="44">
        <f t="shared" si="2"/>
        <v>44</v>
      </c>
      <c r="K15" s="31"/>
    </row>
    <row r="16" spans="1:11" x14ac:dyDescent="0.25">
      <c r="A16" s="29" t="s">
        <v>61</v>
      </c>
      <c r="B16" s="30" t="s">
        <v>62</v>
      </c>
      <c r="C16" s="30" t="s">
        <v>63</v>
      </c>
      <c r="D16" s="42">
        <f t="shared" si="0"/>
        <v>36</v>
      </c>
      <c r="E16" s="43">
        <v>40</v>
      </c>
      <c r="F16" s="44">
        <f t="shared" si="2"/>
        <v>44</v>
      </c>
      <c r="K16" s="31"/>
    </row>
    <row r="17" spans="1:14" x14ac:dyDescent="0.25">
      <c r="A17" s="29" t="s">
        <v>64</v>
      </c>
      <c r="B17" s="30" t="s">
        <v>65</v>
      </c>
      <c r="C17" s="30" t="s">
        <v>66</v>
      </c>
      <c r="D17" s="42">
        <f t="shared" si="0"/>
        <v>21.6</v>
      </c>
      <c r="E17" s="43">
        <v>24</v>
      </c>
      <c r="F17" s="44">
        <f t="shared" si="2"/>
        <v>26.400000000000002</v>
      </c>
      <c r="K17" s="31"/>
    </row>
    <row r="18" spans="1:14" x14ac:dyDescent="0.25">
      <c r="A18" s="29" t="s">
        <v>67</v>
      </c>
      <c r="B18" s="30" t="s">
        <v>68</v>
      </c>
      <c r="C18" s="30" t="s">
        <v>69</v>
      </c>
      <c r="D18" s="42">
        <f t="shared" si="0"/>
        <v>21.6</v>
      </c>
      <c r="E18" s="43">
        <v>24</v>
      </c>
      <c r="F18" s="44">
        <f t="shared" si="2"/>
        <v>26.400000000000002</v>
      </c>
      <c r="K18" s="31"/>
    </row>
    <row r="19" spans="1:14" ht="15.75" thickBot="1" x14ac:dyDescent="0.3">
      <c r="A19" s="36" t="s">
        <v>70</v>
      </c>
      <c r="B19" s="13" t="s">
        <v>71</v>
      </c>
      <c r="C19" s="13" t="s">
        <v>72</v>
      </c>
      <c r="D19" s="45">
        <f t="shared" si="0"/>
        <v>36</v>
      </c>
      <c r="E19" s="45">
        <v>40</v>
      </c>
      <c r="F19" s="45">
        <f t="shared" si="2"/>
        <v>44</v>
      </c>
      <c r="G19" s="12"/>
      <c r="H19" s="12"/>
      <c r="I19" s="12"/>
      <c r="J19" s="12"/>
      <c r="K19" s="37"/>
    </row>
    <row r="20" spans="1:14" x14ac:dyDescent="0.25">
      <c r="A20" s="30"/>
      <c r="B20" s="30"/>
      <c r="C20" s="30"/>
      <c r="D20" s="48"/>
      <c r="E20" s="48"/>
      <c r="F20" s="48"/>
    </row>
    <row r="21" spans="1:14" ht="18.75" x14ac:dyDescent="0.3">
      <c r="A21" s="49" t="s">
        <v>75</v>
      </c>
      <c r="B21" s="30"/>
      <c r="C21" s="30"/>
      <c r="D21" s="48"/>
      <c r="E21" s="48"/>
      <c r="F21" s="48"/>
    </row>
    <row r="22" spans="1:14" ht="15.75" thickBot="1" x14ac:dyDescent="0.3">
      <c r="B22" s="1"/>
    </row>
    <row r="23" spans="1:14" ht="15.75" thickBot="1" x14ac:dyDescent="0.3">
      <c r="A23" s="97" t="s">
        <v>0</v>
      </c>
      <c r="B23" s="2"/>
      <c r="C23" s="90" t="s">
        <v>1</v>
      </c>
      <c r="D23" s="91"/>
      <c r="E23" s="91"/>
      <c r="F23" s="91"/>
      <c r="G23" s="91"/>
      <c r="H23" s="91"/>
      <c r="I23" s="91"/>
      <c r="J23" s="91"/>
      <c r="K23" s="92"/>
    </row>
    <row r="24" spans="1:14" ht="19.5" thickTop="1" thickBot="1" x14ac:dyDescent="0.3">
      <c r="A24" s="98"/>
      <c r="B24" s="3"/>
      <c r="C24" s="50" t="s">
        <v>82</v>
      </c>
      <c r="D24" s="50" t="s">
        <v>83</v>
      </c>
      <c r="E24" s="50" t="s">
        <v>84</v>
      </c>
      <c r="F24" s="50" t="s">
        <v>85</v>
      </c>
      <c r="G24" s="50" t="s">
        <v>86</v>
      </c>
      <c r="H24" s="50" t="s">
        <v>87</v>
      </c>
      <c r="I24" s="50" t="s">
        <v>88</v>
      </c>
      <c r="J24" s="50" t="s">
        <v>89</v>
      </c>
      <c r="K24" s="50" t="s">
        <v>90</v>
      </c>
    </row>
    <row r="25" spans="1:14" ht="16.5" thickTop="1" thickBot="1" x14ac:dyDescent="0.3">
      <c r="A25" s="99"/>
      <c r="B25" s="19"/>
      <c r="C25" s="20">
        <v>0</v>
      </c>
      <c r="D25" s="20">
        <v>14.4</v>
      </c>
      <c r="E25" s="20">
        <v>122.4</v>
      </c>
      <c r="F25" s="20">
        <v>50.4</v>
      </c>
      <c r="G25" s="20">
        <v>194.4</v>
      </c>
      <c r="H25" s="20">
        <v>266.39999999999998</v>
      </c>
      <c r="I25" s="20">
        <v>230.4</v>
      </c>
      <c r="J25" s="20">
        <v>266.39999999999998</v>
      </c>
      <c r="K25" s="20">
        <v>302.39999999999998</v>
      </c>
    </row>
    <row r="26" spans="1:14" ht="15.75" thickBot="1" x14ac:dyDescent="0.3"/>
    <row r="27" spans="1:14" ht="14.45" customHeight="1" x14ac:dyDescent="0.25">
      <c r="A27" s="83" t="s">
        <v>2</v>
      </c>
      <c r="B27" s="5"/>
      <c r="C27" s="6" t="s">
        <v>3</v>
      </c>
    </row>
    <row r="28" spans="1:14" ht="15" customHeight="1" thickBot="1" x14ac:dyDescent="0.3">
      <c r="A28" s="84"/>
      <c r="B28" s="25" t="s">
        <v>14</v>
      </c>
      <c r="C28" s="14">
        <f>K25</f>
        <v>302.39999999999998</v>
      </c>
      <c r="D28" s="7"/>
    </row>
    <row r="29" spans="1:14" ht="15.75" thickBot="1" x14ac:dyDescent="0.3"/>
    <row r="30" spans="1:14" ht="15.75" customHeight="1" thickBot="1" x14ac:dyDescent="0.3">
      <c r="A30" s="93" t="s">
        <v>73</v>
      </c>
      <c r="B30" s="24" t="s">
        <v>16</v>
      </c>
      <c r="C30" s="8">
        <v>-1</v>
      </c>
      <c r="D30" s="8">
        <v>1</v>
      </c>
      <c r="E30" s="8"/>
      <c r="F30" s="8"/>
      <c r="G30" s="8"/>
      <c r="H30" s="8"/>
      <c r="I30" s="8"/>
      <c r="J30" s="8"/>
      <c r="K30" s="8"/>
      <c r="L30" s="9">
        <f>SUMPRODUCT($C$25:$K$25,C30:K30)</f>
        <v>14.4</v>
      </c>
      <c r="M30" s="10" t="s">
        <v>15</v>
      </c>
      <c r="N30" s="38">
        <f>D8</f>
        <v>14.4</v>
      </c>
    </row>
    <row r="31" spans="1:14" ht="15.75" customHeight="1" thickBot="1" x14ac:dyDescent="0.3">
      <c r="A31" s="94"/>
      <c r="B31" s="24" t="s">
        <v>76</v>
      </c>
      <c r="C31" s="11"/>
      <c r="D31" s="11">
        <v>-1</v>
      </c>
      <c r="E31" s="11">
        <v>1</v>
      </c>
      <c r="F31" s="11"/>
      <c r="G31" s="11"/>
      <c r="H31" s="11"/>
      <c r="I31" s="11"/>
      <c r="J31" s="11"/>
      <c r="K31" s="11"/>
      <c r="L31" s="9">
        <f t="shared" ref="L31:L39" si="3">SUMPRODUCT($C$25:$K$25,C31:K31)</f>
        <v>108</v>
      </c>
      <c r="M31" s="10" t="s">
        <v>15</v>
      </c>
      <c r="N31" s="39">
        <f>D9</f>
        <v>108</v>
      </c>
    </row>
    <row r="32" spans="1:14" ht="15.75" customHeight="1" thickBot="1" x14ac:dyDescent="0.3">
      <c r="A32" s="94"/>
      <c r="B32" s="24" t="s">
        <v>18</v>
      </c>
      <c r="C32" s="11"/>
      <c r="D32" s="11">
        <v>-1</v>
      </c>
      <c r="E32" s="11"/>
      <c r="F32" s="11">
        <v>1</v>
      </c>
      <c r="G32" s="11"/>
      <c r="H32" s="11"/>
      <c r="I32" s="11"/>
      <c r="J32" s="11"/>
      <c r="K32" s="11"/>
      <c r="L32" s="9">
        <f t="shared" si="3"/>
        <v>36</v>
      </c>
      <c r="M32" s="10" t="s">
        <v>15</v>
      </c>
      <c r="N32" s="39">
        <f>D10</f>
        <v>36</v>
      </c>
    </row>
    <row r="33" spans="1:14" ht="15.75" customHeight="1" thickBot="1" x14ac:dyDescent="0.3">
      <c r="A33" s="94"/>
      <c r="B33" s="24" t="s">
        <v>77</v>
      </c>
      <c r="C33" s="11"/>
      <c r="D33" s="11"/>
      <c r="E33" s="11">
        <v>1</v>
      </c>
      <c r="F33" s="11">
        <v>-1</v>
      </c>
      <c r="G33" s="11"/>
      <c r="H33" s="11"/>
      <c r="I33" s="11"/>
      <c r="J33" s="11"/>
      <c r="K33" s="11"/>
      <c r="L33" s="9">
        <f t="shared" si="3"/>
        <v>72</v>
      </c>
      <c r="M33" s="10" t="s">
        <v>15</v>
      </c>
      <c r="N33" s="39">
        <v>0</v>
      </c>
    </row>
    <row r="34" spans="1:14" ht="15.75" customHeight="1" thickBot="1" x14ac:dyDescent="0.3">
      <c r="A34" s="94"/>
      <c r="B34" s="24" t="s">
        <v>78</v>
      </c>
      <c r="C34" s="11"/>
      <c r="D34" s="11"/>
      <c r="E34" s="11">
        <v>-1</v>
      </c>
      <c r="F34" s="11"/>
      <c r="G34" s="11">
        <v>1</v>
      </c>
      <c r="H34" s="11"/>
      <c r="I34" s="11"/>
      <c r="J34" s="11"/>
      <c r="K34" s="11"/>
      <c r="L34" s="9">
        <f t="shared" si="3"/>
        <v>72</v>
      </c>
      <c r="M34" s="10" t="s">
        <v>15</v>
      </c>
      <c r="N34" s="39">
        <f>D11</f>
        <v>72</v>
      </c>
    </row>
    <row r="35" spans="1:14" ht="15.75" customHeight="1" thickBot="1" x14ac:dyDescent="0.3">
      <c r="A35" s="94"/>
      <c r="B35" s="24" t="s">
        <v>20</v>
      </c>
      <c r="C35" s="11"/>
      <c r="D35" s="11"/>
      <c r="E35" s="11"/>
      <c r="F35" s="11"/>
      <c r="G35" s="11">
        <v>-1</v>
      </c>
      <c r="H35" s="11">
        <v>1</v>
      </c>
      <c r="I35" s="11"/>
      <c r="J35" s="11"/>
      <c r="K35" s="11"/>
      <c r="L35" s="9">
        <f t="shared" si="3"/>
        <v>71.999999999999972</v>
      </c>
      <c r="M35" s="10" t="s">
        <v>15</v>
      </c>
      <c r="N35" s="39">
        <f>D12</f>
        <v>36</v>
      </c>
    </row>
    <row r="36" spans="1:14" ht="15.75" customHeight="1" thickBot="1" x14ac:dyDescent="0.3">
      <c r="A36" s="94"/>
      <c r="B36" s="24" t="s">
        <v>21</v>
      </c>
      <c r="C36" s="11"/>
      <c r="D36" s="11"/>
      <c r="E36" s="11"/>
      <c r="F36" s="11"/>
      <c r="G36" s="11">
        <v>-1</v>
      </c>
      <c r="H36" s="11"/>
      <c r="I36" s="11">
        <v>1</v>
      </c>
      <c r="J36" s="11"/>
      <c r="K36" s="11"/>
      <c r="L36" s="9">
        <f t="shared" si="3"/>
        <v>36</v>
      </c>
      <c r="M36" s="10" t="s">
        <v>15</v>
      </c>
      <c r="N36" s="39">
        <f>D13</f>
        <v>36</v>
      </c>
    </row>
    <row r="37" spans="1:14" ht="15.75" customHeight="1" thickBot="1" x14ac:dyDescent="0.3">
      <c r="A37" s="94"/>
      <c r="B37" s="24" t="s">
        <v>79</v>
      </c>
      <c r="C37" s="11"/>
      <c r="D37" s="11"/>
      <c r="E37" s="11"/>
      <c r="F37" s="11"/>
      <c r="G37" s="11"/>
      <c r="H37" s="11"/>
      <c r="I37" s="11">
        <v>-1</v>
      </c>
      <c r="J37" s="11">
        <v>1</v>
      </c>
      <c r="K37" s="11"/>
      <c r="L37" s="9">
        <f t="shared" si="3"/>
        <v>35.999999999999972</v>
      </c>
      <c r="M37" s="10" t="s">
        <v>15</v>
      </c>
      <c r="N37" s="39">
        <f>D14</f>
        <v>36</v>
      </c>
    </row>
    <row r="38" spans="1:14" ht="15.75" customHeight="1" thickBot="1" x14ac:dyDescent="0.3">
      <c r="A38" s="94"/>
      <c r="B38" s="24" t="s">
        <v>80</v>
      </c>
      <c r="C38" s="11"/>
      <c r="D38" s="11"/>
      <c r="E38" s="11"/>
      <c r="F38" s="11"/>
      <c r="G38" s="11"/>
      <c r="H38" s="11">
        <v>1</v>
      </c>
      <c r="I38" s="11"/>
      <c r="J38" s="11">
        <v>-1</v>
      </c>
      <c r="K38" s="11"/>
      <c r="L38" s="9">
        <f t="shared" si="3"/>
        <v>0</v>
      </c>
      <c r="M38" s="10" t="s">
        <v>15</v>
      </c>
      <c r="N38" s="39">
        <v>0</v>
      </c>
    </row>
    <row r="39" spans="1:14" ht="15.75" customHeight="1" thickBot="1" x14ac:dyDescent="0.3">
      <c r="A39" s="95"/>
      <c r="B39" s="15" t="s">
        <v>81</v>
      </c>
      <c r="C39" s="16"/>
      <c r="D39" s="16"/>
      <c r="E39" s="16"/>
      <c r="F39" s="16"/>
      <c r="G39" s="51"/>
      <c r="H39" s="16">
        <v>-1</v>
      </c>
      <c r="I39" s="16"/>
      <c r="J39" s="16"/>
      <c r="K39" s="16">
        <v>1</v>
      </c>
      <c r="L39" s="47">
        <f t="shared" si="3"/>
        <v>36</v>
      </c>
      <c r="M39" s="17" t="s">
        <v>15</v>
      </c>
      <c r="N39" s="41">
        <f>D15</f>
        <v>36</v>
      </c>
    </row>
    <row r="42" spans="1:14" ht="18.75" x14ac:dyDescent="0.3">
      <c r="A42" s="49" t="s">
        <v>91</v>
      </c>
    </row>
    <row r="43" spans="1:14" ht="15.75" thickBot="1" x14ac:dyDescent="0.3"/>
    <row r="44" spans="1:14" ht="15.75" thickBot="1" x14ac:dyDescent="0.3">
      <c r="A44" s="97" t="s">
        <v>0</v>
      </c>
      <c r="B44" s="2"/>
      <c r="C44" s="90" t="s">
        <v>1</v>
      </c>
      <c r="D44" s="91"/>
      <c r="E44" s="91"/>
      <c r="F44" s="91"/>
      <c r="G44" s="91"/>
      <c r="H44" s="91"/>
      <c r="I44" s="91"/>
      <c r="J44" s="91"/>
      <c r="K44" s="91"/>
      <c r="L44" s="96"/>
    </row>
    <row r="45" spans="1:14" ht="19.5" thickTop="1" thickBot="1" x14ac:dyDescent="0.3">
      <c r="A45" s="98"/>
      <c r="B45" s="3"/>
      <c r="C45" s="4" t="s">
        <v>4</v>
      </c>
      <c r="D45" s="4" t="s">
        <v>5</v>
      </c>
      <c r="E45" s="4" t="s">
        <v>6</v>
      </c>
      <c r="F45" s="4" t="s">
        <v>7</v>
      </c>
      <c r="G45" s="4" t="s">
        <v>8</v>
      </c>
      <c r="H45" s="4" t="s">
        <v>9</v>
      </c>
      <c r="I45" s="4" t="s">
        <v>10</v>
      </c>
      <c r="J45" s="4" t="s">
        <v>11</v>
      </c>
      <c r="K45" s="4" t="s">
        <v>12</v>
      </c>
      <c r="L45" s="18" t="s">
        <v>13</v>
      </c>
    </row>
    <row r="46" spans="1:14" ht="16.5" thickTop="1" thickBot="1" x14ac:dyDescent="0.3">
      <c r="A46" s="99"/>
      <c r="B46" s="19"/>
      <c r="C46" s="20">
        <v>0</v>
      </c>
      <c r="D46" s="20">
        <v>7.2</v>
      </c>
      <c r="E46" s="20">
        <v>273.59999999999997</v>
      </c>
      <c r="F46" s="20">
        <v>273.59999999999997</v>
      </c>
      <c r="G46" s="20">
        <v>309.59999999999997</v>
      </c>
      <c r="H46" s="20">
        <v>309.59999999999997</v>
      </c>
      <c r="I46" s="20">
        <v>331.2</v>
      </c>
      <c r="J46" s="20">
        <v>331.2</v>
      </c>
      <c r="K46" s="20">
        <v>309.59999999999997</v>
      </c>
      <c r="L46" s="21">
        <v>367.2</v>
      </c>
    </row>
    <row r="47" spans="1:14" ht="15.75" thickBot="1" x14ac:dyDescent="0.3"/>
    <row r="48" spans="1:14" x14ac:dyDescent="0.25">
      <c r="A48" s="83" t="s">
        <v>2</v>
      </c>
      <c r="B48" s="5"/>
      <c r="C48" s="6" t="s">
        <v>3</v>
      </c>
    </row>
    <row r="49" spans="1:15" ht="15.75" thickBot="1" x14ac:dyDescent="0.3">
      <c r="A49" s="84"/>
      <c r="B49" s="25" t="s">
        <v>14</v>
      </c>
      <c r="C49" s="14">
        <f>L46</f>
        <v>367.2</v>
      </c>
      <c r="D49" s="7"/>
    </row>
    <row r="50" spans="1:15" ht="15.75" thickBot="1" x14ac:dyDescent="0.3"/>
    <row r="51" spans="1:15" ht="15.75" thickBot="1" x14ac:dyDescent="0.3">
      <c r="A51" s="85" t="s">
        <v>73</v>
      </c>
      <c r="B51" s="24" t="s">
        <v>16</v>
      </c>
      <c r="C51" s="8">
        <v>-1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9">
        <f>SUMPRODUCT($C$46:$L$46,C51:L51)</f>
        <v>7.2</v>
      </c>
      <c r="N51" s="10" t="s">
        <v>15</v>
      </c>
      <c r="O51" s="38">
        <f>D4</f>
        <v>7.2</v>
      </c>
    </row>
    <row r="52" spans="1:15" ht="15.75" thickBot="1" x14ac:dyDescent="0.3">
      <c r="A52" s="86"/>
      <c r="B52" s="24" t="s">
        <v>17</v>
      </c>
      <c r="C52" s="11">
        <v>-1</v>
      </c>
      <c r="D52" s="11"/>
      <c r="E52" s="11">
        <v>1</v>
      </c>
      <c r="F52" s="11"/>
      <c r="G52" s="11"/>
      <c r="H52" s="11"/>
      <c r="I52" s="11"/>
      <c r="J52" s="11"/>
      <c r="K52" s="11"/>
      <c r="L52" s="11"/>
      <c r="M52" s="9">
        <f t="shared" ref="M52:M63" si="4">SUMPRODUCT($C$46:$L$46,C52:L52)</f>
        <v>273.59999999999997</v>
      </c>
      <c r="N52" s="10" t="s">
        <v>15</v>
      </c>
      <c r="O52" s="39">
        <f>D5</f>
        <v>36</v>
      </c>
    </row>
    <row r="53" spans="1:15" ht="15.75" thickBot="1" x14ac:dyDescent="0.3">
      <c r="A53" s="86"/>
      <c r="B53" s="24" t="s">
        <v>19</v>
      </c>
      <c r="C53" s="11"/>
      <c r="D53" s="11">
        <v>-1</v>
      </c>
      <c r="E53" s="11"/>
      <c r="F53" s="11"/>
      <c r="G53" s="11">
        <v>1</v>
      </c>
      <c r="H53" s="11"/>
      <c r="I53" s="11"/>
      <c r="J53" s="11"/>
      <c r="K53" s="11"/>
      <c r="L53" s="11"/>
      <c r="M53" s="9">
        <f t="shared" si="4"/>
        <v>302.39999999999998</v>
      </c>
      <c r="N53" s="10" t="s">
        <v>15</v>
      </c>
      <c r="O53" s="39">
        <f>D7</f>
        <v>302.39999999999998</v>
      </c>
    </row>
    <row r="54" spans="1:15" ht="15.75" thickBot="1" x14ac:dyDescent="0.3">
      <c r="A54" s="87"/>
      <c r="B54" s="24" t="s">
        <v>18</v>
      </c>
      <c r="C54" s="11"/>
      <c r="D54" s="11">
        <v>-1</v>
      </c>
      <c r="E54" s="11"/>
      <c r="F54" s="11">
        <v>1</v>
      </c>
      <c r="G54" s="11"/>
      <c r="H54" s="11"/>
      <c r="I54" s="11"/>
      <c r="J54" s="11"/>
      <c r="K54" s="11"/>
      <c r="L54" s="11"/>
      <c r="M54" s="9">
        <f t="shared" si="4"/>
        <v>266.39999999999998</v>
      </c>
      <c r="N54" s="10" t="s">
        <v>15</v>
      </c>
      <c r="O54" s="39">
        <f>D6</f>
        <v>36</v>
      </c>
    </row>
    <row r="55" spans="1:15" ht="15.75" thickBot="1" x14ac:dyDescent="0.3">
      <c r="A55" s="87"/>
      <c r="B55" s="24" t="s">
        <v>23</v>
      </c>
      <c r="C55" s="11"/>
      <c r="D55" s="11"/>
      <c r="E55" s="11">
        <v>-1</v>
      </c>
      <c r="F55" s="11">
        <v>1</v>
      </c>
      <c r="G55" s="11"/>
      <c r="H55" s="11"/>
      <c r="I55" s="11"/>
      <c r="J55" s="11"/>
      <c r="K55" s="11"/>
      <c r="L55" s="11"/>
      <c r="M55" s="9">
        <f t="shared" si="4"/>
        <v>0</v>
      </c>
      <c r="N55" s="10" t="s">
        <v>15</v>
      </c>
      <c r="O55" s="39">
        <v>0</v>
      </c>
    </row>
    <row r="56" spans="1:15" ht="15.75" thickBot="1" x14ac:dyDescent="0.3">
      <c r="A56" s="87"/>
      <c r="B56" s="24" t="s">
        <v>95</v>
      </c>
      <c r="C56" s="11"/>
      <c r="D56" s="11"/>
      <c r="E56" s="11"/>
      <c r="F56" s="11"/>
      <c r="G56" s="11">
        <v>-1</v>
      </c>
      <c r="H56" s="11"/>
      <c r="I56" s="11"/>
      <c r="J56" s="11"/>
      <c r="K56" s="11">
        <v>1</v>
      </c>
      <c r="L56" s="11"/>
      <c r="M56" s="9">
        <f t="shared" si="4"/>
        <v>0</v>
      </c>
      <c r="N56" s="10" t="s">
        <v>15</v>
      </c>
      <c r="O56" s="39">
        <v>0</v>
      </c>
    </row>
    <row r="57" spans="1:15" ht="15.75" thickBot="1" x14ac:dyDescent="0.3">
      <c r="A57" s="87"/>
      <c r="B57" s="24" t="s">
        <v>20</v>
      </c>
      <c r="C57" s="11"/>
      <c r="D57" s="11"/>
      <c r="E57" s="11"/>
      <c r="F57" s="11"/>
      <c r="G57" s="11">
        <v>-1</v>
      </c>
      <c r="H57" s="11">
        <v>1</v>
      </c>
      <c r="I57" s="11"/>
      <c r="J57" s="11"/>
      <c r="K57" s="11"/>
      <c r="L57" s="11"/>
      <c r="M57" s="9">
        <f t="shared" si="4"/>
        <v>0</v>
      </c>
      <c r="N57" s="10" t="s">
        <v>15</v>
      </c>
      <c r="O57" s="39">
        <v>0</v>
      </c>
    </row>
    <row r="58" spans="1:15" ht="15.75" thickBot="1" x14ac:dyDescent="0.3">
      <c r="A58" s="87"/>
      <c r="B58" s="24" t="s">
        <v>92</v>
      </c>
      <c r="C58" s="11"/>
      <c r="D58" s="11"/>
      <c r="E58" s="11"/>
      <c r="F58" s="11">
        <v>-1</v>
      </c>
      <c r="G58" s="11"/>
      <c r="H58" s="11">
        <v>1</v>
      </c>
      <c r="I58" s="11"/>
      <c r="J58" s="11"/>
      <c r="K58" s="11"/>
      <c r="L58" s="11"/>
      <c r="M58" s="9">
        <f t="shared" si="4"/>
        <v>36</v>
      </c>
      <c r="N58" s="10" t="s">
        <v>15</v>
      </c>
      <c r="O58" s="39">
        <f>D16</f>
        <v>36</v>
      </c>
    </row>
    <row r="59" spans="1:15" ht="15.75" thickBot="1" x14ac:dyDescent="0.3">
      <c r="A59" s="87"/>
      <c r="B59" s="24" t="s">
        <v>93</v>
      </c>
      <c r="C59" s="11"/>
      <c r="D59" s="11"/>
      <c r="E59" s="11"/>
      <c r="F59" s="11"/>
      <c r="G59" s="11"/>
      <c r="H59" s="11">
        <v>-1</v>
      </c>
      <c r="I59" s="11">
        <v>1</v>
      </c>
      <c r="J59" s="11"/>
      <c r="K59" s="11"/>
      <c r="L59" s="11"/>
      <c r="M59" s="9">
        <f t="shared" si="4"/>
        <v>21.600000000000023</v>
      </c>
      <c r="N59" s="10" t="s">
        <v>15</v>
      </c>
      <c r="O59" s="39">
        <f>D17</f>
        <v>21.6</v>
      </c>
    </row>
    <row r="60" spans="1:15" ht="15.75" thickBot="1" x14ac:dyDescent="0.3">
      <c r="A60" s="87"/>
      <c r="B60" s="24" t="s">
        <v>22</v>
      </c>
      <c r="C60" s="11"/>
      <c r="D60" s="11"/>
      <c r="E60" s="11"/>
      <c r="F60" s="11"/>
      <c r="G60" s="11"/>
      <c r="H60" s="11"/>
      <c r="I60" s="11"/>
      <c r="J60" s="11">
        <v>1</v>
      </c>
      <c r="K60" s="11">
        <v>-1</v>
      </c>
      <c r="L60" s="11"/>
      <c r="M60" s="9">
        <f t="shared" si="4"/>
        <v>21.600000000000023</v>
      </c>
      <c r="N60" s="10" t="s">
        <v>15</v>
      </c>
      <c r="O60" s="39">
        <f>D18</f>
        <v>21.6</v>
      </c>
    </row>
    <row r="61" spans="1:15" ht="15.75" thickBot="1" x14ac:dyDescent="0.3">
      <c r="A61" s="87"/>
      <c r="B61" s="24" t="s">
        <v>96</v>
      </c>
      <c r="C61" s="11"/>
      <c r="D61" s="11"/>
      <c r="E61" s="11"/>
      <c r="F61" s="11"/>
      <c r="G61" s="11"/>
      <c r="H61" s="11"/>
      <c r="I61" s="11">
        <v>-1</v>
      </c>
      <c r="J61" s="11">
        <v>1</v>
      </c>
      <c r="K61" s="11"/>
      <c r="L61" s="11"/>
      <c r="M61" s="9">
        <f t="shared" si="4"/>
        <v>0</v>
      </c>
      <c r="N61" s="10" t="s">
        <v>15</v>
      </c>
      <c r="O61" s="39">
        <v>0</v>
      </c>
    </row>
    <row r="62" spans="1:15" ht="15.75" thickBot="1" x14ac:dyDescent="0.3">
      <c r="A62" s="88"/>
      <c r="B62" s="22" t="s">
        <v>94</v>
      </c>
      <c r="C62" s="23"/>
      <c r="D62" s="11">
        <v>-1</v>
      </c>
      <c r="E62" s="23"/>
      <c r="F62" s="23"/>
      <c r="G62" s="23"/>
      <c r="H62" s="23"/>
      <c r="I62" s="23"/>
      <c r="J62" s="23"/>
      <c r="K62" s="11">
        <v>1</v>
      </c>
      <c r="L62" s="23"/>
      <c r="M62" s="9">
        <f t="shared" si="4"/>
        <v>302.39999999999998</v>
      </c>
      <c r="N62" s="10" t="s">
        <v>15</v>
      </c>
      <c r="O62" s="40">
        <v>0</v>
      </c>
    </row>
    <row r="63" spans="1:15" ht="15.75" thickBot="1" x14ac:dyDescent="0.3">
      <c r="A63" s="89"/>
      <c r="B63" s="15" t="s">
        <v>97</v>
      </c>
      <c r="C63" s="16"/>
      <c r="D63" s="16"/>
      <c r="E63" s="16"/>
      <c r="F63" s="16"/>
      <c r="G63" s="16"/>
      <c r="H63" s="16"/>
      <c r="I63" s="16"/>
      <c r="J63" s="16">
        <v>-1</v>
      </c>
      <c r="K63" s="16"/>
      <c r="L63" s="16">
        <v>1</v>
      </c>
      <c r="M63" s="47">
        <f t="shared" si="4"/>
        <v>36</v>
      </c>
      <c r="N63" s="17" t="s">
        <v>15</v>
      </c>
      <c r="O63" s="41">
        <f>D19</f>
        <v>36</v>
      </c>
    </row>
  </sheetData>
  <mergeCells count="8">
    <mergeCell ref="A48:A49"/>
    <mergeCell ref="A51:A63"/>
    <mergeCell ref="A23:A25"/>
    <mergeCell ref="C23:K23"/>
    <mergeCell ref="A27:A28"/>
    <mergeCell ref="A30:A39"/>
    <mergeCell ref="A44:A46"/>
    <mergeCell ref="C44:L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B610-9BF6-46C6-BEF6-F25CF6F22085}">
  <dimension ref="A1:O63"/>
  <sheetViews>
    <sheetView topLeftCell="A13" zoomScale="90" zoomScaleNormal="90" workbookViewId="0">
      <selection activeCell="E49" sqref="E49:G49"/>
    </sheetView>
  </sheetViews>
  <sheetFormatPr defaultRowHeight="15" x14ac:dyDescent="0.25"/>
  <cols>
    <col min="1" max="1" width="20.42578125" bestFit="1" customWidth="1"/>
    <col min="2" max="2" width="27.28515625" bestFit="1" customWidth="1"/>
    <col min="3" max="18" width="18.140625" customWidth="1"/>
    <col min="19" max="19" width="12.85546875" bestFit="1" customWidth="1"/>
    <col min="20" max="20" width="3.140625" bestFit="1" customWidth="1"/>
    <col min="21" max="21" width="8.85546875" bestFit="1" customWidth="1"/>
  </cols>
  <sheetData>
    <row r="1" spans="1:11" x14ac:dyDescent="0.25">
      <c r="A1" s="46"/>
      <c r="B1" t="s">
        <v>74</v>
      </c>
    </row>
    <row r="2" spans="1:11" ht="15.75" thickBot="1" x14ac:dyDescent="0.3"/>
    <row r="3" spans="1:11" ht="30" x14ac:dyDescent="0.25">
      <c r="A3" s="26" t="s">
        <v>24</v>
      </c>
      <c r="B3" s="27" t="s">
        <v>25</v>
      </c>
      <c r="C3" s="27" t="s">
        <v>26</v>
      </c>
      <c r="D3" s="27" t="s">
        <v>27</v>
      </c>
      <c r="E3" s="27" t="s">
        <v>28</v>
      </c>
      <c r="F3" s="27" t="s">
        <v>29</v>
      </c>
      <c r="G3" s="27" t="s">
        <v>30</v>
      </c>
      <c r="H3" s="27" t="s">
        <v>31</v>
      </c>
      <c r="I3" s="27" t="s">
        <v>32</v>
      </c>
      <c r="J3" s="27" t="s">
        <v>33</v>
      </c>
      <c r="K3" s="28" t="s">
        <v>34</v>
      </c>
    </row>
    <row r="4" spans="1:11" x14ac:dyDescent="0.25">
      <c r="A4" s="29" t="s">
        <v>35</v>
      </c>
      <c r="B4" s="30" t="s">
        <v>36</v>
      </c>
      <c r="C4" s="30"/>
      <c r="D4" s="42">
        <f>E4*0.9</f>
        <v>7.2</v>
      </c>
      <c r="E4" s="43">
        <v>8</v>
      </c>
      <c r="F4" s="44">
        <f>E4*1.1</f>
        <v>8.8000000000000007</v>
      </c>
      <c r="K4" s="31"/>
    </row>
    <row r="5" spans="1:11" x14ac:dyDescent="0.25">
      <c r="A5" s="29" t="s">
        <v>37</v>
      </c>
      <c r="B5" s="30" t="s">
        <v>38</v>
      </c>
      <c r="C5" s="30"/>
      <c r="D5" s="42">
        <f t="shared" ref="D5:D19" si="0">E5*0.9</f>
        <v>36</v>
      </c>
      <c r="E5" s="43">
        <v>40</v>
      </c>
      <c r="F5" s="44">
        <f t="shared" ref="F5:F6" si="1">E5*1.1</f>
        <v>44</v>
      </c>
      <c r="K5" s="31"/>
    </row>
    <row r="6" spans="1:11" x14ac:dyDescent="0.25">
      <c r="A6" s="29" t="s">
        <v>39</v>
      </c>
      <c r="B6" s="30" t="s">
        <v>40</v>
      </c>
      <c r="C6" s="30" t="s">
        <v>35</v>
      </c>
      <c r="D6" s="42">
        <f t="shared" si="0"/>
        <v>36</v>
      </c>
      <c r="E6" s="43">
        <v>40</v>
      </c>
      <c r="F6" s="44">
        <f t="shared" si="1"/>
        <v>44</v>
      </c>
      <c r="K6" s="31"/>
    </row>
    <row r="7" spans="1:11" x14ac:dyDescent="0.25">
      <c r="A7" s="32" t="s">
        <v>41</v>
      </c>
      <c r="B7" s="33" t="s">
        <v>42</v>
      </c>
      <c r="C7" s="33"/>
      <c r="D7" s="53">
        <v>302.39999999999998</v>
      </c>
      <c r="E7" s="52">
        <v>336</v>
      </c>
      <c r="F7" s="53">
        <v>369.6</v>
      </c>
      <c r="G7" s="34"/>
      <c r="H7" s="34"/>
      <c r="I7" s="34"/>
      <c r="J7" s="34"/>
      <c r="K7" s="35"/>
    </row>
    <row r="8" spans="1:11" x14ac:dyDescent="0.25">
      <c r="A8" s="29" t="s">
        <v>43</v>
      </c>
      <c r="B8" s="30" t="s">
        <v>44</v>
      </c>
      <c r="C8" s="30" t="s">
        <v>35</v>
      </c>
      <c r="D8" s="42">
        <f t="shared" si="0"/>
        <v>14.4</v>
      </c>
      <c r="E8" s="43">
        <v>16</v>
      </c>
      <c r="F8" s="44">
        <f t="shared" ref="F8:F19" si="2">E8*1.1</f>
        <v>17.600000000000001</v>
      </c>
      <c r="K8" s="31"/>
    </row>
    <row r="9" spans="1:11" x14ac:dyDescent="0.25">
      <c r="A9" s="29" t="s">
        <v>45</v>
      </c>
      <c r="B9" s="30" t="s">
        <v>46</v>
      </c>
      <c r="C9" s="30" t="s">
        <v>43</v>
      </c>
      <c r="D9" s="42">
        <f t="shared" si="0"/>
        <v>108</v>
      </c>
      <c r="E9" s="43">
        <f>40*3</f>
        <v>120</v>
      </c>
      <c r="F9" s="44">
        <f t="shared" si="2"/>
        <v>132</v>
      </c>
      <c r="K9" s="31"/>
    </row>
    <row r="10" spans="1:11" x14ac:dyDescent="0.25">
      <c r="A10" s="29" t="s">
        <v>47</v>
      </c>
      <c r="B10" s="30" t="s">
        <v>48</v>
      </c>
      <c r="C10" s="30" t="s">
        <v>43</v>
      </c>
      <c r="D10" s="42">
        <f t="shared" si="0"/>
        <v>36</v>
      </c>
      <c r="E10" s="43">
        <v>40</v>
      </c>
      <c r="F10" s="44">
        <f t="shared" si="2"/>
        <v>44</v>
      </c>
      <c r="K10" s="31"/>
    </row>
    <row r="11" spans="1:11" x14ac:dyDescent="0.25">
      <c r="A11" s="29" t="s">
        <v>49</v>
      </c>
      <c r="B11" s="30" t="s">
        <v>50</v>
      </c>
      <c r="C11" s="30" t="s">
        <v>51</v>
      </c>
      <c r="D11" s="42">
        <f t="shared" si="0"/>
        <v>72</v>
      </c>
      <c r="E11" s="43">
        <v>80</v>
      </c>
      <c r="F11" s="44">
        <f t="shared" si="2"/>
        <v>88</v>
      </c>
      <c r="K11" s="31"/>
    </row>
    <row r="12" spans="1:11" x14ac:dyDescent="0.25">
      <c r="A12" s="29" t="s">
        <v>52</v>
      </c>
      <c r="B12" s="30" t="s">
        <v>53</v>
      </c>
      <c r="C12" s="30" t="s">
        <v>49</v>
      </c>
      <c r="D12" s="42">
        <f t="shared" si="0"/>
        <v>36</v>
      </c>
      <c r="E12" s="43">
        <v>40</v>
      </c>
      <c r="F12" s="44">
        <f t="shared" si="2"/>
        <v>44</v>
      </c>
      <c r="K12" s="31"/>
    </row>
    <row r="13" spans="1:11" x14ac:dyDescent="0.25">
      <c r="A13" s="29" t="s">
        <v>54</v>
      </c>
      <c r="B13" s="30" t="s">
        <v>55</v>
      </c>
      <c r="C13" s="30" t="s">
        <v>49</v>
      </c>
      <c r="D13" s="42">
        <f t="shared" si="0"/>
        <v>36</v>
      </c>
      <c r="E13" s="43">
        <v>40</v>
      </c>
      <c r="F13" s="44">
        <f t="shared" si="2"/>
        <v>44</v>
      </c>
      <c r="K13" s="31"/>
    </row>
    <row r="14" spans="1:11" x14ac:dyDescent="0.25">
      <c r="A14" s="29" t="s">
        <v>56</v>
      </c>
      <c r="B14" s="30" t="s">
        <v>57</v>
      </c>
      <c r="C14" s="30" t="s">
        <v>54</v>
      </c>
      <c r="D14" s="42">
        <f t="shared" si="0"/>
        <v>36</v>
      </c>
      <c r="E14" s="43">
        <v>40</v>
      </c>
      <c r="F14" s="44">
        <f t="shared" si="2"/>
        <v>44</v>
      </c>
      <c r="K14" s="31"/>
    </row>
    <row r="15" spans="1:11" x14ac:dyDescent="0.25">
      <c r="A15" s="29" t="s">
        <v>58</v>
      </c>
      <c r="B15" s="30" t="s">
        <v>59</v>
      </c>
      <c r="C15" s="30" t="s">
        <v>60</v>
      </c>
      <c r="D15" s="42">
        <f t="shared" si="0"/>
        <v>36</v>
      </c>
      <c r="E15" s="43">
        <v>40</v>
      </c>
      <c r="F15" s="44">
        <f t="shared" si="2"/>
        <v>44</v>
      </c>
      <c r="K15" s="31"/>
    </row>
    <row r="16" spans="1:11" x14ac:dyDescent="0.25">
      <c r="A16" s="29" t="s">
        <v>61</v>
      </c>
      <c r="B16" s="30" t="s">
        <v>62</v>
      </c>
      <c r="C16" s="30" t="s">
        <v>63</v>
      </c>
      <c r="D16" s="42">
        <f t="shared" si="0"/>
        <v>36</v>
      </c>
      <c r="E16" s="43">
        <v>40</v>
      </c>
      <c r="F16" s="44">
        <f t="shared" si="2"/>
        <v>44</v>
      </c>
      <c r="K16" s="31"/>
    </row>
    <row r="17" spans="1:14" x14ac:dyDescent="0.25">
      <c r="A17" s="29" t="s">
        <v>64</v>
      </c>
      <c r="B17" s="30" t="s">
        <v>65</v>
      </c>
      <c r="C17" s="30" t="s">
        <v>66</v>
      </c>
      <c r="D17" s="42">
        <f t="shared" si="0"/>
        <v>21.6</v>
      </c>
      <c r="E17" s="43">
        <v>24</v>
      </c>
      <c r="F17" s="44">
        <f t="shared" si="2"/>
        <v>26.400000000000002</v>
      </c>
      <c r="K17" s="31"/>
    </row>
    <row r="18" spans="1:14" x14ac:dyDescent="0.25">
      <c r="A18" s="29" t="s">
        <v>67</v>
      </c>
      <c r="B18" s="30" t="s">
        <v>68</v>
      </c>
      <c r="C18" s="30" t="s">
        <v>69</v>
      </c>
      <c r="D18" s="42">
        <f t="shared" si="0"/>
        <v>21.6</v>
      </c>
      <c r="E18" s="43">
        <v>24</v>
      </c>
      <c r="F18" s="44">
        <f t="shared" si="2"/>
        <v>26.400000000000002</v>
      </c>
      <c r="K18" s="31"/>
    </row>
    <row r="19" spans="1:14" ht="15.75" thickBot="1" x14ac:dyDescent="0.3">
      <c r="A19" s="36" t="s">
        <v>70</v>
      </c>
      <c r="B19" s="13" t="s">
        <v>71</v>
      </c>
      <c r="C19" s="13" t="s">
        <v>72</v>
      </c>
      <c r="D19" s="45">
        <f t="shared" si="0"/>
        <v>36</v>
      </c>
      <c r="E19" s="45">
        <v>40</v>
      </c>
      <c r="F19" s="45">
        <f t="shared" si="2"/>
        <v>44</v>
      </c>
      <c r="G19" s="12"/>
      <c r="H19" s="12"/>
      <c r="I19" s="12"/>
      <c r="J19" s="12"/>
      <c r="K19" s="37"/>
    </row>
    <row r="20" spans="1:14" x14ac:dyDescent="0.25">
      <c r="A20" s="30"/>
      <c r="B20" s="30"/>
      <c r="C20" s="30"/>
      <c r="D20" s="48"/>
      <c r="E20" s="48"/>
      <c r="F20" s="48"/>
    </row>
    <row r="21" spans="1:14" ht="18.75" x14ac:dyDescent="0.3">
      <c r="A21" s="49" t="s">
        <v>75</v>
      </c>
      <c r="B21" s="30"/>
      <c r="C21" s="30"/>
      <c r="D21" s="48"/>
      <c r="E21" s="48"/>
      <c r="F21" s="48"/>
    </row>
    <row r="22" spans="1:14" ht="15.75" thickBot="1" x14ac:dyDescent="0.3">
      <c r="B22" s="1"/>
    </row>
    <row r="23" spans="1:14" ht="15.75" thickBot="1" x14ac:dyDescent="0.3">
      <c r="A23" s="97" t="s">
        <v>0</v>
      </c>
      <c r="B23" s="2"/>
      <c r="C23" s="90" t="s">
        <v>1</v>
      </c>
      <c r="D23" s="91"/>
      <c r="E23" s="91"/>
      <c r="F23" s="91"/>
      <c r="G23" s="91"/>
      <c r="H23" s="91"/>
      <c r="I23" s="91"/>
      <c r="J23" s="91"/>
      <c r="K23" s="92"/>
    </row>
    <row r="24" spans="1:14" ht="19.5" thickTop="1" thickBot="1" x14ac:dyDescent="0.3">
      <c r="A24" s="98"/>
      <c r="B24" s="3"/>
      <c r="C24" s="50" t="s">
        <v>82</v>
      </c>
      <c r="D24" s="50" t="s">
        <v>83</v>
      </c>
      <c r="E24" s="50" t="s">
        <v>84</v>
      </c>
      <c r="F24" s="50" t="s">
        <v>85</v>
      </c>
      <c r="G24" s="50" t="s">
        <v>86</v>
      </c>
      <c r="H24" s="50" t="s">
        <v>87</v>
      </c>
      <c r="I24" s="50" t="s">
        <v>88</v>
      </c>
      <c r="J24" s="50" t="s">
        <v>89</v>
      </c>
      <c r="K24" s="50" t="s">
        <v>90</v>
      </c>
    </row>
    <row r="25" spans="1:14" ht="16.5" thickTop="1" thickBot="1" x14ac:dyDescent="0.3">
      <c r="A25" s="99"/>
      <c r="B25" s="19"/>
      <c r="C25" s="20">
        <v>0</v>
      </c>
      <c r="D25" s="20">
        <v>17.600000000000001</v>
      </c>
      <c r="E25" s="20">
        <v>149.6</v>
      </c>
      <c r="F25" s="20">
        <v>61.6</v>
      </c>
      <c r="G25" s="20">
        <v>237.6</v>
      </c>
      <c r="H25" s="20">
        <v>325.60000000000002</v>
      </c>
      <c r="I25" s="20">
        <v>281.60000000000002</v>
      </c>
      <c r="J25" s="20">
        <v>325.60000000000002</v>
      </c>
      <c r="K25" s="20">
        <v>369.6</v>
      </c>
    </row>
    <row r="26" spans="1:14" ht="15.75" thickBot="1" x14ac:dyDescent="0.3"/>
    <row r="27" spans="1:14" ht="14.45" customHeight="1" x14ac:dyDescent="0.25">
      <c r="A27" s="83" t="s">
        <v>2</v>
      </c>
      <c r="B27" s="5"/>
      <c r="C27" s="6" t="s">
        <v>3</v>
      </c>
    </row>
    <row r="28" spans="1:14" ht="15" customHeight="1" thickBot="1" x14ac:dyDescent="0.3">
      <c r="A28" s="84"/>
      <c r="B28" s="25" t="s">
        <v>14</v>
      </c>
      <c r="C28" s="14">
        <f>K25</f>
        <v>369.6</v>
      </c>
      <c r="D28" s="7"/>
    </row>
    <row r="29" spans="1:14" ht="15.75" thickBot="1" x14ac:dyDescent="0.3"/>
    <row r="30" spans="1:14" ht="15.75" customHeight="1" thickBot="1" x14ac:dyDescent="0.3">
      <c r="A30" s="93" t="s">
        <v>73</v>
      </c>
      <c r="B30" s="24" t="s">
        <v>16</v>
      </c>
      <c r="C30" s="8">
        <v>-1</v>
      </c>
      <c r="D30" s="8">
        <v>1</v>
      </c>
      <c r="E30" s="8"/>
      <c r="F30" s="8"/>
      <c r="G30" s="8"/>
      <c r="H30" s="8"/>
      <c r="I30" s="8"/>
      <c r="J30" s="8"/>
      <c r="K30" s="8"/>
      <c r="L30" s="9">
        <f>SUMPRODUCT($C$25:$K$25,C30:K30)</f>
        <v>17.600000000000001</v>
      </c>
      <c r="M30" s="10" t="s">
        <v>15</v>
      </c>
      <c r="N30" s="38">
        <f>F8</f>
        <v>17.600000000000001</v>
      </c>
    </row>
    <row r="31" spans="1:14" ht="15.75" customHeight="1" thickBot="1" x14ac:dyDescent="0.3">
      <c r="A31" s="94"/>
      <c r="B31" s="24" t="s">
        <v>76</v>
      </c>
      <c r="C31" s="11"/>
      <c r="D31" s="11">
        <v>-1</v>
      </c>
      <c r="E31" s="11">
        <v>1</v>
      </c>
      <c r="F31" s="11"/>
      <c r="G31" s="11"/>
      <c r="H31" s="11"/>
      <c r="I31" s="11"/>
      <c r="J31" s="11"/>
      <c r="K31" s="11"/>
      <c r="L31" s="9">
        <f t="shared" ref="L31:L39" si="3">SUMPRODUCT($C$25:$K$25,C31:K31)</f>
        <v>132</v>
      </c>
      <c r="M31" s="10" t="s">
        <v>15</v>
      </c>
      <c r="N31" s="39">
        <f>F9</f>
        <v>132</v>
      </c>
    </row>
    <row r="32" spans="1:14" ht="15.75" customHeight="1" thickBot="1" x14ac:dyDescent="0.3">
      <c r="A32" s="94"/>
      <c r="B32" s="24" t="s">
        <v>18</v>
      </c>
      <c r="C32" s="11"/>
      <c r="D32" s="11">
        <v>-1</v>
      </c>
      <c r="E32" s="11"/>
      <c r="F32" s="11">
        <v>1</v>
      </c>
      <c r="G32" s="11"/>
      <c r="H32" s="11"/>
      <c r="I32" s="11"/>
      <c r="J32" s="11"/>
      <c r="K32" s="11"/>
      <c r="L32" s="9">
        <f t="shared" si="3"/>
        <v>44</v>
      </c>
      <c r="M32" s="10" t="s">
        <v>15</v>
      </c>
      <c r="N32" s="39">
        <f>F10</f>
        <v>44</v>
      </c>
    </row>
    <row r="33" spans="1:14" ht="15.75" customHeight="1" thickBot="1" x14ac:dyDescent="0.3">
      <c r="A33" s="94"/>
      <c r="B33" s="24" t="s">
        <v>77</v>
      </c>
      <c r="C33" s="11"/>
      <c r="D33" s="11"/>
      <c r="E33" s="11">
        <v>1</v>
      </c>
      <c r="F33" s="11">
        <v>-1</v>
      </c>
      <c r="G33" s="11"/>
      <c r="H33" s="11"/>
      <c r="I33" s="11"/>
      <c r="J33" s="11"/>
      <c r="K33" s="11"/>
      <c r="L33" s="9">
        <f t="shared" si="3"/>
        <v>88</v>
      </c>
      <c r="M33" s="10" t="s">
        <v>15</v>
      </c>
      <c r="N33" s="39">
        <v>0</v>
      </c>
    </row>
    <row r="34" spans="1:14" ht="15.75" customHeight="1" thickBot="1" x14ac:dyDescent="0.3">
      <c r="A34" s="94"/>
      <c r="B34" s="24" t="s">
        <v>78</v>
      </c>
      <c r="C34" s="11"/>
      <c r="D34" s="11"/>
      <c r="E34" s="11">
        <v>-1</v>
      </c>
      <c r="F34" s="11"/>
      <c r="G34" s="11">
        <v>1</v>
      </c>
      <c r="H34" s="11"/>
      <c r="I34" s="11"/>
      <c r="J34" s="11"/>
      <c r="K34" s="11"/>
      <c r="L34" s="9">
        <f t="shared" si="3"/>
        <v>88</v>
      </c>
      <c r="M34" s="10" t="s">
        <v>15</v>
      </c>
      <c r="N34" s="39">
        <f>F11</f>
        <v>88</v>
      </c>
    </row>
    <row r="35" spans="1:14" ht="15.75" customHeight="1" thickBot="1" x14ac:dyDescent="0.3">
      <c r="A35" s="94"/>
      <c r="B35" s="24" t="s">
        <v>20</v>
      </c>
      <c r="C35" s="11"/>
      <c r="D35" s="11"/>
      <c r="E35" s="11"/>
      <c r="F35" s="11"/>
      <c r="G35" s="11">
        <v>-1</v>
      </c>
      <c r="H35" s="11">
        <v>1</v>
      </c>
      <c r="I35" s="11"/>
      <c r="J35" s="11"/>
      <c r="K35" s="11"/>
      <c r="L35" s="9">
        <f t="shared" si="3"/>
        <v>88.000000000000028</v>
      </c>
      <c r="M35" s="10" t="s">
        <v>15</v>
      </c>
      <c r="N35" s="39">
        <f>F12</f>
        <v>44</v>
      </c>
    </row>
    <row r="36" spans="1:14" ht="15.75" customHeight="1" thickBot="1" x14ac:dyDescent="0.3">
      <c r="A36" s="94"/>
      <c r="B36" s="24" t="s">
        <v>21</v>
      </c>
      <c r="C36" s="11"/>
      <c r="D36" s="11"/>
      <c r="E36" s="11"/>
      <c r="F36" s="11"/>
      <c r="G36" s="11">
        <v>-1</v>
      </c>
      <c r="H36" s="11"/>
      <c r="I36" s="11">
        <v>1</v>
      </c>
      <c r="J36" s="11"/>
      <c r="K36" s="11"/>
      <c r="L36" s="9">
        <f t="shared" si="3"/>
        <v>44.000000000000028</v>
      </c>
      <c r="M36" s="10" t="s">
        <v>15</v>
      </c>
      <c r="N36" s="39">
        <f>F13</f>
        <v>44</v>
      </c>
    </row>
    <row r="37" spans="1:14" ht="15.75" customHeight="1" thickBot="1" x14ac:dyDescent="0.3">
      <c r="A37" s="94"/>
      <c r="B37" s="24" t="s">
        <v>79</v>
      </c>
      <c r="C37" s="11"/>
      <c r="D37" s="11"/>
      <c r="E37" s="11"/>
      <c r="F37" s="11"/>
      <c r="G37" s="11"/>
      <c r="H37" s="11"/>
      <c r="I37" s="11">
        <v>-1</v>
      </c>
      <c r="J37" s="11">
        <v>1</v>
      </c>
      <c r="K37" s="11"/>
      <c r="L37" s="9">
        <f t="shared" si="3"/>
        <v>44</v>
      </c>
      <c r="M37" s="10" t="s">
        <v>15</v>
      </c>
      <c r="N37" s="39">
        <f>F14</f>
        <v>44</v>
      </c>
    </row>
    <row r="38" spans="1:14" ht="15.75" customHeight="1" thickBot="1" x14ac:dyDescent="0.3">
      <c r="A38" s="94"/>
      <c r="B38" s="24" t="s">
        <v>80</v>
      </c>
      <c r="C38" s="11"/>
      <c r="D38" s="11"/>
      <c r="E38" s="11"/>
      <c r="F38" s="11"/>
      <c r="G38" s="11"/>
      <c r="H38" s="11">
        <v>1</v>
      </c>
      <c r="I38" s="11"/>
      <c r="J38" s="11">
        <v>-1</v>
      </c>
      <c r="K38" s="11"/>
      <c r="L38" s="9">
        <f t="shared" si="3"/>
        <v>0</v>
      </c>
      <c r="M38" s="10" t="s">
        <v>15</v>
      </c>
      <c r="N38" s="39">
        <v>0</v>
      </c>
    </row>
    <row r="39" spans="1:14" ht="15.75" customHeight="1" thickBot="1" x14ac:dyDescent="0.3">
      <c r="A39" s="95"/>
      <c r="B39" s="15" t="s">
        <v>81</v>
      </c>
      <c r="C39" s="16"/>
      <c r="D39" s="16"/>
      <c r="E39" s="16"/>
      <c r="F39" s="16"/>
      <c r="G39" s="51"/>
      <c r="H39" s="16">
        <v>-1</v>
      </c>
      <c r="I39" s="16"/>
      <c r="J39" s="16"/>
      <c r="K39" s="16">
        <v>1</v>
      </c>
      <c r="L39" s="47">
        <f t="shared" si="3"/>
        <v>44</v>
      </c>
      <c r="M39" s="17" t="s">
        <v>15</v>
      </c>
      <c r="N39" s="41">
        <f>F15</f>
        <v>44</v>
      </c>
    </row>
    <row r="42" spans="1:14" ht="18.75" x14ac:dyDescent="0.3">
      <c r="A42" s="49" t="s">
        <v>91</v>
      </c>
    </row>
    <row r="43" spans="1:14" ht="15.75" thickBot="1" x14ac:dyDescent="0.3"/>
    <row r="44" spans="1:14" ht="15.75" thickBot="1" x14ac:dyDescent="0.3">
      <c r="A44" s="97" t="s">
        <v>0</v>
      </c>
      <c r="B44" s="2"/>
      <c r="C44" s="90" t="s">
        <v>1</v>
      </c>
      <c r="D44" s="91"/>
      <c r="E44" s="91"/>
      <c r="F44" s="91"/>
      <c r="G44" s="91"/>
      <c r="H44" s="91"/>
      <c r="I44" s="91"/>
      <c r="J44" s="91"/>
      <c r="K44" s="91"/>
      <c r="L44" s="96"/>
    </row>
    <row r="45" spans="1:14" ht="19.5" thickTop="1" thickBot="1" x14ac:dyDescent="0.3">
      <c r="A45" s="98"/>
      <c r="B45" s="3"/>
      <c r="C45" s="4" t="s">
        <v>4</v>
      </c>
      <c r="D45" s="4" t="s">
        <v>5</v>
      </c>
      <c r="E45" s="4" t="s">
        <v>6</v>
      </c>
      <c r="F45" s="4" t="s">
        <v>7</v>
      </c>
      <c r="G45" s="4" t="s">
        <v>8</v>
      </c>
      <c r="H45" s="4" t="s">
        <v>9</v>
      </c>
      <c r="I45" s="4" t="s">
        <v>10</v>
      </c>
      <c r="J45" s="4" t="s">
        <v>11</v>
      </c>
      <c r="K45" s="4" t="s">
        <v>12</v>
      </c>
      <c r="L45" s="18" t="s">
        <v>13</v>
      </c>
    </row>
    <row r="46" spans="1:14" ht="16.5" thickTop="1" thickBot="1" x14ac:dyDescent="0.3">
      <c r="A46" s="99"/>
      <c r="B46" s="19"/>
      <c r="C46" s="20">
        <v>0</v>
      </c>
      <c r="D46" s="20">
        <v>8.8000000000000007</v>
      </c>
      <c r="E46" s="20">
        <v>334.40000000000003</v>
      </c>
      <c r="F46" s="20">
        <v>334.40000000000003</v>
      </c>
      <c r="G46" s="20">
        <v>378.40000000000003</v>
      </c>
      <c r="H46" s="20">
        <v>378.40000000000003</v>
      </c>
      <c r="I46" s="20">
        <v>404.8</v>
      </c>
      <c r="J46" s="20">
        <v>404.8</v>
      </c>
      <c r="K46" s="20">
        <v>378.40000000000003</v>
      </c>
      <c r="L46" s="21">
        <v>448.8</v>
      </c>
    </row>
    <row r="47" spans="1:14" ht="15.75" thickBot="1" x14ac:dyDescent="0.3"/>
    <row r="48" spans="1:14" x14ac:dyDescent="0.25">
      <c r="A48" s="83" t="s">
        <v>2</v>
      </c>
      <c r="B48" s="5"/>
      <c r="C48" s="6" t="s">
        <v>3</v>
      </c>
    </row>
    <row r="49" spans="1:15" ht="15.75" thickBot="1" x14ac:dyDescent="0.3">
      <c r="A49" s="84"/>
      <c r="B49" s="25" t="s">
        <v>14</v>
      </c>
      <c r="C49" s="14">
        <f>L46</f>
        <v>448.8</v>
      </c>
      <c r="D49" s="7"/>
    </row>
    <row r="50" spans="1:15" ht="15.75" thickBot="1" x14ac:dyDescent="0.3"/>
    <row r="51" spans="1:15" ht="15.75" thickBot="1" x14ac:dyDescent="0.3">
      <c r="A51" s="85" t="s">
        <v>73</v>
      </c>
      <c r="B51" s="24" t="s">
        <v>16</v>
      </c>
      <c r="C51" s="8">
        <v>-1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9">
        <f>SUMPRODUCT($C$46:$L$46,C51:L51)</f>
        <v>8.8000000000000007</v>
      </c>
      <c r="N51" s="10" t="s">
        <v>15</v>
      </c>
      <c r="O51" s="38">
        <f>F4</f>
        <v>8.8000000000000007</v>
      </c>
    </row>
    <row r="52" spans="1:15" ht="15.75" thickBot="1" x14ac:dyDescent="0.3">
      <c r="A52" s="86"/>
      <c r="B52" s="24" t="s">
        <v>17</v>
      </c>
      <c r="C52" s="11">
        <v>-1</v>
      </c>
      <c r="D52" s="11"/>
      <c r="E52" s="11">
        <v>1</v>
      </c>
      <c r="F52" s="11"/>
      <c r="G52" s="11"/>
      <c r="H52" s="11"/>
      <c r="I52" s="11"/>
      <c r="J52" s="11"/>
      <c r="K52" s="11"/>
      <c r="L52" s="11"/>
      <c r="M52" s="9">
        <f t="shared" ref="M52:M63" si="4">SUMPRODUCT($C$46:$L$46,C52:L52)</f>
        <v>334.40000000000003</v>
      </c>
      <c r="N52" s="10" t="s">
        <v>15</v>
      </c>
      <c r="O52" s="39">
        <f>F5</f>
        <v>44</v>
      </c>
    </row>
    <row r="53" spans="1:15" ht="15.75" thickBot="1" x14ac:dyDescent="0.3">
      <c r="A53" s="86"/>
      <c r="B53" s="24" t="s">
        <v>19</v>
      </c>
      <c r="C53" s="11"/>
      <c r="D53" s="11">
        <v>-1</v>
      </c>
      <c r="E53" s="11"/>
      <c r="F53" s="11"/>
      <c r="G53" s="11">
        <v>1</v>
      </c>
      <c r="H53" s="11"/>
      <c r="I53" s="11"/>
      <c r="J53" s="11"/>
      <c r="K53" s="11"/>
      <c r="L53" s="11"/>
      <c r="M53" s="9">
        <f t="shared" si="4"/>
        <v>369.6</v>
      </c>
      <c r="N53" s="10" t="s">
        <v>15</v>
      </c>
      <c r="O53" s="39">
        <f>F7</f>
        <v>369.6</v>
      </c>
    </row>
    <row r="54" spans="1:15" ht="15.75" thickBot="1" x14ac:dyDescent="0.3">
      <c r="A54" s="87"/>
      <c r="B54" s="24" t="s">
        <v>18</v>
      </c>
      <c r="C54" s="11"/>
      <c r="D54" s="11">
        <v>-1</v>
      </c>
      <c r="E54" s="11"/>
      <c r="F54" s="11">
        <v>1</v>
      </c>
      <c r="G54" s="11"/>
      <c r="H54" s="11"/>
      <c r="I54" s="11"/>
      <c r="J54" s="11"/>
      <c r="K54" s="11"/>
      <c r="L54" s="11"/>
      <c r="M54" s="9">
        <f t="shared" si="4"/>
        <v>325.60000000000002</v>
      </c>
      <c r="N54" s="10" t="s">
        <v>15</v>
      </c>
      <c r="O54" s="39">
        <f>F6</f>
        <v>44</v>
      </c>
    </row>
    <row r="55" spans="1:15" ht="15.75" thickBot="1" x14ac:dyDescent="0.3">
      <c r="A55" s="87"/>
      <c r="B55" s="24" t="s">
        <v>23</v>
      </c>
      <c r="C55" s="11"/>
      <c r="D55" s="11"/>
      <c r="E55" s="11">
        <v>-1</v>
      </c>
      <c r="F55" s="11">
        <v>1</v>
      </c>
      <c r="G55" s="11"/>
      <c r="H55" s="11"/>
      <c r="I55" s="11"/>
      <c r="J55" s="11"/>
      <c r="K55" s="11"/>
      <c r="L55" s="11"/>
      <c r="M55" s="9">
        <f t="shared" si="4"/>
        <v>0</v>
      </c>
      <c r="N55" s="10" t="s">
        <v>15</v>
      </c>
      <c r="O55" s="39">
        <v>0</v>
      </c>
    </row>
    <row r="56" spans="1:15" ht="15.75" thickBot="1" x14ac:dyDescent="0.3">
      <c r="A56" s="87"/>
      <c r="B56" s="24" t="s">
        <v>95</v>
      </c>
      <c r="C56" s="11"/>
      <c r="D56" s="11"/>
      <c r="E56" s="11"/>
      <c r="F56" s="11"/>
      <c r="G56" s="11">
        <v>-1</v>
      </c>
      <c r="H56" s="11"/>
      <c r="I56" s="11"/>
      <c r="J56" s="11"/>
      <c r="K56" s="11">
        <v>1</v>
      </c>
      <c r="L56" s="11"/>
      <c r="M56" s="9">
        <f t="shared" si="4"/>
        <v>0</v>
      </c>
      <c r="N56" s="10" t="s">
        <v>15</v>
      </c>
      <c r="O56" s="39">
        <v>0</v>
      </c>
    </row>
    <row r="57" spans="1:15" ht="15.75" thickBot="1" x14ac:dyDescent="0.3">
      <c r="A57" s="87"/>
      <c r="B57" s="24" t="s">
        <v>20</v>
      </c>
      <c r="C57" s="11"/>
      <c r="D57" s="11"/>
      <c r="E57" s="11"/>
      <c r="F57" s="11"/>
      <c r="G57" s="11">
        <v>-1</v>
      </c>
      <c r="H57" s="11">
        <v>1</v>
      </c>
      <c r="I57" s="11"/>
      <c r="J57" s="11"/>
      <c r="K57" s="11"/>
      <c r="L57" s="11"/>
      <c r="M57" s="9">
        <f t="shared" si="4"/>
        <v>0</v>
      </c>
      <c r="N57" s="10" t="s">
        <v>15</v>
      </c>
      <c r="O57" s="39">
        <v>0</v>
      </c>
    </row>
    <row r="58" spans="1:15" ht="15.75" thickBot="1" x14ac:dyDescent="0.3">
      <c r="A58" s="87"/>
      <c r="B58" s="24" t="s">
        <v>92</v>
      </c>
      <c r="C58" s="11"/>
      <c r="D58" s="11"/>
      <c r="E58" s="11"/>
      <c r="F58" s="11">
        <v>-1</v>
      </c>
      <c r="G58" s="11"/>
      <c r="H58" s="11">
        <v>1</v>
      </c>
      <c r="I58" s="11"/>
      <c r="J58" s="11"/>
      <c r="K58" s="11"/>
      <c r="L58" s="11"/>
      <c r="M58" s="9">
        <f t="shared" si="4"/>
        <v>44</v>
      </c>
      <c r="N58" s="10" t="s">
        <v>15</v>
      </c>
      <c r="O58" s="39">
        <f>F16</f>
        <v>44</v>
      </c>
    </row>
    <row r="59" spans="1:15" ht="15.75" thickBot="1" x14ac:dyDescent="0.3">
      <c r="A59" s="87"/>
      <c r="B59" s="24" t="s">
        <v>93</v>
      </c>
      <c r="C59" s="11"/>
      <c r="D59" s="11"/>
      <c r="E59" s="11"/>
      <c r="F59" s="11"/>
      <c r="G59" s="11"/>
      <c r="H59" s="11">
        <v>-1</v>
      </c>
      <c r="I59" s="11">
        <v>1</v>
      </c>
      <c r="J59" s="11"/>
      <c r="K59" s="11"/>
      <c r="L59" s="11"/>
      <c r="M59" s="9">
        <f t="shared" si="4"/>
        <v>26.399999999999977</v>
      </c>
      <c r="N59" s="10" t="s">
        <v>15</v>
      </c>
      <c r="O59" s="39">
        <f>F17</f>
        <v>26.400000000000002</v>
      </c>
    </row>
    <row r="60" spans="1:15" ht="15.75" thickBot="1" x14ac:dyDescent="0.3">
      <c r="A60" s="87"/>
      <c r="B60" s="24" t="s">
        <v>22</v>
      </c>
      <c r="C60" s="11"/>
      <c r="D60" s="11"/>
      <c r="E60" s="11"/>
      <c r="F60" s="11"/>
      <c r="G60" s="11"/>
      <c r="H60" s="11"/>
      <c r="I60" s="11"/>
      <c r="J60" s="11">
        <v>1</v>
      </c>
      <c r="K60" s="11">
        <v>-1</v>
      </c>
      <c r="L60" s="11"/>
      <c r="M60" s="9">
        <f t="shared" si="4"/>
        <v>26.399999999999977</v>
      </c>
      <c r="N60" s="10" t="s">
        <v>15</v>
      </c>
      <c r="O60" s="39">
        <f>F18</f>
        <v>26.400000000000002</v>
      </c>
    </row>
    <row r="61" spans="1:15" ht="15.75" thickBot="1" x14ac:dyDescent="0.3">
      <c r="A61" s="87"/>
      <c r="B61" s="24" t="s">
        <v>96</v>
      </c>
      <c r="C61" s="11"/>
      <c r="D61" s="11"/>
      <c r="E61" s="11"/>
      <c r="F61" s="11"/>
      <c r="G61" s="11"/>
      <c r="H61" s="11"/>
      <c r="I61" s="11">
        <v>-1</v>
      </c>
      <c r="J61" s="11">
        <v>1</v>
      </c>
      <c r="K61" s="11"/>
      <c r="L61" s="11"/>
      <c r="M61" s="9">
        <f t="shared" si="4"/>
        <v>0</v>
      </c>
      <c r="N61" s="10" t="s">
        <v>15</v>
      </c>
      <c r="O61" s="39">
        <v>0</v>
      </c>
    </row>
    <row r="62" spans="1:15" ht="15.75" thickBot="1" x14ac:dyDescent="0.3">
      <c r="A62" s="88"/>
      <c r="B62" s="22" t="s">
        <v>94</v>
      </c>
      <c r="C62" s="23"/>
      <c r="D62" s="11">
        <v>-1</v>
      </c>
      <c r="E62" s="23"/>
      <c r="F62" s="23"/>
      <c r="G62" s="23"/>
      <c r="H62" s="23"/>
      <c r="I62" s="23"/>
      <c r="J62" s="23"/>
      <c r="K62" s="11">
        <v>1</v>
      </c>
      <c r="L62" s="23"/>
      <c r="M62" s="9">
        <f t="shared" si="4"/>
        <v>369.6</v>
      </c>
      <c r="N62" s="10" t="s">
        <v>15</v>
      </c>
      <c r="O62" s="40">
        <v>0</v>
      </c>
    </row>
    <row r="63" spans="1:15" ht="15.75" thickBot="1" x14ac:dyDescent="0.3">
      <c r="A63" s="89"/>
      <c r="B63" s="15" t="s">
        <v>97</v>
      </c>
      <c r="C63" s="16"/>
      <c r="D63" s="16"/>
      <c r="E63" s="16"/>
      <c r="F63" s="16"/>
      <c r="G63" s="16"/>
      <c r="H63" s="16"/>
      <c r="I63" s="16"/>
      <c r="J63" s="16">
        <v>-1</v>
      </c>
      <c r="K63" s="16"/>
      <c r="L63" s="16">
        <v>1</v>
      </c>
      <c r="M63" s="47">
        <f t="shared" si="4"/>
        <v>44</v>
      </c>
      <c r="N63" s="17" t="s">
        <v>15</v>
      </c>
      <c r="O63" s="41">
        <f>F19</f>
        <v>44</v>
      </c>
    </row>
  </sheetData>
  <mergeCells count="8">
    <mergeCell ref="A48:A49"/>
    <mergeCell ref="A51:A63"/>
    <mergeCell ref="A23:A25"/>
    <mergeCell ref="C23:K23"/>
    <mergeCell ref="A27:A28"/>
    <mergeCell ref="A30:A39"/>
    <mergeCell ref="A44:A46"/>
    <mergeCell ref="C44:L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3FCD-6BF1-4C24-B91F-D84DBDA91ECF}">
  <dimension ref="A1:O63"/>
  <sheetViews>
    <sheetView zoomScale="90" zoomScaleNormal="90" workbookViewId="0">
      <selection activeCell="G17" sqref="G17"/>
    </sheetView>
  </sheetViews>
  <sheetFormatPr defaultRowHeight="15" x14ac:dyDescent="0.25"/>
  <cols>
    <col min="1" max="1" width="20.42578125" bestFit="1" customWidth="1"/>
    <col min="2" max="2" width="27.28515625" bestFit="1" customWidth="1"/>
    <col min="3" max="18" width="18.140625" customWidth="1"/>
    <col min="19" max="19" width="12.85546875" bestFit="1" customWidth="1"/>
    <col min="20" max="20" width="3.140625" bestFit="1" customWidth="1"/>
    <col min="21" max="21" width="8.85546875" bestFit="1" customWidth="1"/>
  </cols>
  <sheetData>
    <row r="1" spans="1:11" x14ac:dyDescent="0.25">
      <c r="A1" s="46"/>
      <c r="B1" t="s">
        <v>74</v>
      </c>
    </row>
    <row r="2" spans="1:11" ht="15.75" thickBot="1" x14ac:dyDescent="0.3"/>
    <row r="3" spans="1:11" ht="30" x14ac:dyDescent="0.25">
      <c r="A3" s="26" t="s">
        <v>24</v>
      </c>
      <c r="B3" s="27" t="s">
        <v>25</v>
      </c>
      <c r="C3" s="27" t="s">
        <v>26</v>
      </c>
      <c r="D3" s="27" t="s">
        <v>27</v>
      </c>
      <c r="E3" s="27" t="s">
        <v>28</v>
      </c>
      <c r="F3" s="27" t="s">
        <v>29</v>
      </c>
      <c r="G3" s="27" t="s">
        <v>30</v>
      </c>
      <c r="H3" s="27" t="s">
        <v>31</v>
      </c>
      <c r="I3" s="27" t="s">
        <v>32</v>
      </c>
      <c r="J3" s="27" t="s">
        <v>33</v>
      </c>
      <c r="K3" s="28" t="s">
        <v>34</v>
      </c>
    </row>
    <row r="4" spans="1:11" x14ac:dyDescent="0.25">
      <c r="A4" s="29" t="s">
        <v>35</v>
      </c>
      <c r="B4" s="30" t="s">
        <v>36</v>
      </c>
      <c r="C4" s="30"/>
      <c r="D4" s="42">
        <f>E4*0.9</f>
        <v>7.2</v>
      </c>
      <c r="E4" s="43">
        <v>8</v>
      </c>
      <c r="F4" s="44">
        <f>E4*1.1</f>
        <v>8.8000000000000007</v>
      </c>
      <c r="K4" s="31"/>
    </row>
    <row r="5" spans="1:11" x14ac:dyDescent="0.25">
      <c r="A5" s="29" t="s">
        <v>37</v>
      </c>
      <c r="B5" s="30" t="s">
        <v>38</v>
      </c>
      <c r="C5" s="30"/>
      <c r="D5" s="42">
        <f t="shared" ref="D5:D19" si="0">E5*0.9</f>
        <v>36</v>
      </c>
      <c r="E5" s="43">
        <v>40</v>
      </c>
      <c r="F5" s="44">
        <f t="shared" ref="F5:F6" si="1">E5*1.1</f>
        <v>44</v>
      </c>
      <c r="K5" s="31"/>
    </row>
    <row r="6" spans="1:11" x14ac:dyDescent="0.25">
      <c r="A6" s="29" t="s">
        <v>39</v>
      </c>
      <c r="B6" s="30" t="s">
        <v>40</v>
      </c>
      <c r="C6" s="30" t="s">
        <v>35</v>
      </c>
      <c r="D6" s="42">
        <f t="shared" si="0"/>
        <v>36</v>
      </c>
      <c r="E6" s="43">
        <v>40</v>
      </c>
      <c r="F6" s="44">
        <f t="shared" si="1"/>
        <v>44</v>
      </c>
      <c r="K6" s="31"/>
    </row>
    <row r="7" spans="1:11" x14ac:dyDescent="0.25">
      <c r="A7" s="32" t="s">
        <v>41</v>
      </c>
      <c r="B7" s="33" t="s">
        <v>42</v>
      </c>
      <c r="C7" s="33"/>
      <c r="D7" s="53"/>
      <c r="E7" s="52"/>
      <c r="F7" s="53">
        <v>193.6</v>
      </c>
      <c r="G7" s="34"/>
      <c r="H7" s="34"/>
      <c r="I7" s="34"/>
      <c r="J7" s="34"/>
      <c r="K7" s="35"/>
    </row>
    <row r="8" spans="1:11" x14ac:dyDescent="0.25">
      <c r="A8" s="29" t="s">
        <v>43</v>
      </c>
      <c r="B8" s="30" t="s">
        <v>44</v>
      </c>
      <c r="C8" s="30" t="s">
        <v>35</v>
      </c>
      <c r="D8" s="42">
        <f t="shared" si="0"/>
        <v>14.4</v>
      </c>
      <c r="E8" s="43">
        <v>16</v>
      </c>
      <c r="F8" s="44">
        <f t="shared" ref="F8:F19" si="2">E8*1.1</f>
        <v>17.600000000000001</v>
      </c>
      <c r="K8" s="31"/>
    </row>
    <row r="9" spans="1:11" x14ac:dyDescent="0.25">
      <c r="A9" s="29" t="s">
        <v>45</v>
      </c>
      <c r="B9" s="30" t="s">
        <v>46</v>
      </c>
      <c r="C9" s="30" t="s">
        <v>43</v>
      </c>
      <c r="D9" s="42">
        <f t="shared" si="0"/>
        <v>54</v>
      </c>
      <c r="E9" s="68">
        <f>40*3/2</f>
        <v>60</v>
      </c>
      <c r="F9" s="44">
        <f t="shared" si="2"/>
        <v>66</v>
      </c>
      <c r="K9" s="31"/>
    </row>
    <row r="10" spans="1:11" x14ac:dyDescent="0.25">
      <c r="A10" s="29" t="s">
        <v>47</v>
      </c>
      <c r="B10" s="30" t="s">
        <v>48</v>
      </c>
      <c r="C10" s="30" t="s">
        <v>43</v>
      </c>
      <c r="D10" s="42">
        <f t="shared" si="0"/>
        <v>36</v>
      </c>
      <c r="E10" s="43">
        <v>40</v>
      </c>
      <c r="F10" s="44">
        <f t="shared" si="2"/>
        <v>44</v>
      </c>
      <c r="K10" s="31"/>
    </row>
    <row r="11" spans="1:11" x14ac:dyDescent="0.25">
      <c r="A11" s="29" t="s">
        <v>49</v>
      </c>
      <c r="B11" s="30" t="s">
        <v>50</v>
      </c>
      <c r="C11" s="30" t="s">
        <v>51</v>
      </c>
      <c r="D11" s="42">
        <f t="shared" si="0"/>
        <v>36</v>
      </c>
      <c r="E11" s="68">
        <f>80/2</f>
        <v>40</v>
      </c>
      <c r="F11" s="44">
        <f t="shared" si="2"/>
        <v>44</v>
      </c>
      <c r="K11" s="31"/>
    </row>
    <row r="12" spans="1:11" x14ac:dyDescent="0.25">
      <c r="A12" s="29" t="s">
        <v>52</v>
      </c>
      <c r="B12" s="30" t="s">
        <v>53</v>
      </c>
      <c r="C12" s="30" t="s">
        <v>49</v>
      </c>
      <c r="D12" s="42">
        <f t="shared" si="0"/>
        <v>36</v>
      </c>
      <c r="E12" s="43">
        <v>40</v>
      </c>
      <c r="F12" s="44">
        <f t="shared" si="2"/>
        <v>44</v>
      </c>
      <c r="K12" s="31"/>
    </row>
    <row r="13" spans="1:11" x14ac:dyDescent="0.25">
      <c r="A13" s="29" t="s">
        <v>54</v>
      </c>
      <c r="B13" s="30" t="s">
        <v>55</v>
      </c>
      <c r="C13" s="30" t="s">
        <v>49</v>
      </c>
      <c r="D13" s="42">
        <f t="shared" si="0"/>
        <v>18</v>
      </c>
      <c r="E13" s="68">
        <f>40/2</f>
        <v>20</v>
      </c>
      <c r="F13" s="44">
        <f t="shared" si="2"/>
        <v>22</v>
      </c>
      <c r="K13" s="31"/>
    </row>
    <row r="14" spans="1:11" x14ac:dyDescent="0.25">
      <c r="A14" s="29" t="s">
        <v>56</v>
      </c>
      <c r="B14" s="30" t="s">
        <v>57</v>
      </c>
      <c r="C14" s="30" t="s">
        <v>54</v>
      </c>
      <c r="D14" s="42">
        <f t="shared" si="0"/>
        <v>18</v>
      </c>
      <c r="E14" s="68">
        <f>40/2</f>
        <v>20</v>
      </c>
      <c r="F14" s="44">
        <f t="shared" si="2"/>
        <v>22</v>
      </c>
      <c r="K14" s="31"/>
    </row>
    <row r="15" spans="1:11" x14ac:dyDescent="0.25">
      <c r="A15" s="29" t="s">
        <v>58</v>
      </c>
      <c r="B15" s="30" t="s">
        <v>59</v>
      </c>
      <c r="C15" s="30" t="s">
        <v>60</v>
      </c>
      <c r="D15" s="42">
        <f t="shared" si="0"/>
        <v>18</v>
      </c>
      <c r="E15" s="68">
        <f>40/2</f>
        <v>20</v>
      </c>
      <c r="F15" s="44">
        <f t="shared" si="2"/>
        <v>22</v>
      </c>
      <c r="K15" s="31"/>
    </row>
    <row r="16" spans="1:11" x14ac:dyDescent="0.25">
      <c r="A16" s="29" t="s">
        <v>61</v>
      </c>
      <c r="B16" s="30" t="s">
        <v>62</v>
      </c>
      <c r="C16" s="30" t="s">
        <v>63</v>
      </c>
      <c r="D16" s="42">
        <f t="shared" si="0"/>
        <v>36</v>
      </c>
      <c r="E16" s="43">
        <v>40</v>
      </c>
      <c r="F16" s="44">
        <f t="shared" si="2"/>
        <v>44</v>
      </c>
      <c r="K16" s="31"/>
    </row>
    <row r="17" spans="1:14" x14ac:dyDescent="0.25">
      <c r="A17" s="29" t="s">
        <v>64</v>
      </c>
      <c r="B17" s="30" t="s">
        <v>65</v>
      </c>
      <c r="C17" s="30" t="s">
        <v>66</v>
      </c>
      <c r="D17" s="42">
        <f t="shared" si="0"/>
        <v>21.6</v>
      </c>
      <c r="E17" s="43">
        <v>24</v>
      </c>
      <c r="F17" s="44">
        <f t="shared" si="2"/>
        <v>26.400000000000002</v>
      </c>
      <c r="K17" s="31"/>
    </row>
    <row r="18" spans="1:14" x14ac:dyDescent="0.25">
      <c r="A18" s="29" t="s">
        <v>67</v>
      </c>
      <c r="B18" s="30" t="s">
        <v>68</v>
      </c>
      <c r="C18" s="30" t="s">
        <v>69</v>
      </c>
      <c r="D18" s="42">
        <f t="shared" si="0"/>
        <v>21.6</v>
      </c>
      <c r="E18" s="43">
        <v>24</v>
      </c>
      <c r="F18" s="44">
        <f t="shared" si="2"/>
        <v>26.400000000000002</v>
      </c>
      <c r="K18" s="31"/>
    </row>
    <row r="19" spans="1:14" ht="15.75" thickBot="1" x14ac:dyDescent="0.3">
      <c r="A19" s="36" t="s">
        <v>70</v>
      </c>
      <c r="B19" s="13" t="s">
        <v>71</v>
      </c>
      <c r="C19" s="13" t="s">
        <v>72</v>
      </c>
      <c r="D19" s="45">
        <f t="shared" si="0"/>
        <v>36</v>
      </c>
      <c r="E19" s="45">
        <v>40</v>
      </c>
      <c r="F19" s="45">
        <f t="shared" si="2"/>
        <v>44</v>
      </c>
      <c r="G19" s="12"/>
      <c r="H19" s="12"/>
      <c r="I19" s="12"/>
      <c r="J19" s="12"/>
      <c r="K19" s="37"/>
    </row>
    <row r="20" spans="1:14" x14ac:dyDescent="0.25">
      <c r="A20" s="30"/>
      <c r="B20" s="30"/>
      <c r="C20" s="30"/>
      <c r="D20" s="48"/>
      <c r="E20" s="48"/>
      <c r="F20" s="48"/>
    </row>
    <row r="21" spans="1:14" ht="18.75" x14ac:dyDescent="0.3">
      <c r="A21" s="49" t="s">
        <v>75</v>
      </c>
      <c r="B21" s="30"/>
      <c r="C21" s="30"/>
      <c r="D21" s="48"/>
      <c r="E21" s="48"/>
      <c r="F21" s="48"/>
    </row>
    <row r="22" spans="1:14" ht="15.75" thickBot="1" x14ac:dyDescent="0.3">
      <c r="B22" s="1"/>
    </row>
    <row r="23" spans="1:14" ht="15.75" thickBot="1" x14ac:dyDescent="0.3">
      <c r="A23" s="97" t="s">
        <v>0</v>
      </c>
      <c r="B23" s="2"/>
      <c r="C23" s="90" t="s">
        <v>1</v>
      </c>
      <c r="D23" s="91"/>
      <c r="E23" s="91"/>
      <c r="F23" s="91"/>
      <c r="G23" s="91"/>
      <c r="H23" s="91"/>
      <c r="I23" s="91"/>
      <c r="J23" s="91"/>
      <c r="K23" s="92"/>
    </row>
    <row r="24" spans="1:14" ht="19.5" thickTop="1" thickBot="1" x14ac:dyDescent="0.3">
      <c r="A24" s="98"/>
      <c r="B24" s="3"/>
      <c r="C24" s="50" t="s">
        <v>82</v>
      </c>
      <c r="D24" s="50" t="s">
        <v>83</v>
      </c>
      <c r="E24" s="50" t="s">
        <v>84</v>
      </c>
      <c r="F24" s="50" t="s">
        <v>85</v>
      </c>
      <c r="G24" s="50" t="s">
        <v>86</v>
      </c>
      <c r="H24" s="50" t="s">
        <v>87</v>
      </c>
      <c r="I24" s="50" t="s">
        <v>88</v>
      </c>
      <c r="J24" s="50" t="s">
        <v>89</v>
      </c>
      <c r="K24" s="50" t="s">
        <v>90</v>
      </c>
    </row>
    <row r="25" spans="1:14" ht="16.5" thickTop="1" thickBot="1" x14ac:dyDescent="0.3">
      <c r="A25" s="99"/>
      <c r="B25" s="19"/>
      <c r="C25" s="20">
        <v>0</v>
      </c>
      <c r="D25" s="20">
        <v>17.600000000000001</v>
      </c>
      <c r="E25" s="20">
        <v>83.6</v>
      </c>
      <c r="F25" s="20">
        <v>61.6</v>
      </c>
      <c r="G25" s="20">
        <v>127.6</v>
      </c>
      <c r="H25" s="20">
        <v>171.6</v>
      </c>
      <c r="I25" s="20">
        <v>149.6</v>
      </c>
      <c r="J25" s="20">
        <v>171.6</v>
      </c>
      <c r="K25" s="20">
        <v>193.6</v>
      </c>
    </row>
    <row r="26" spans="1:14" ht="15.75" thickBot="1" x14ac:dyDescent="0.3"/>
    <row r="27" spans="1:14" ht="14.45" customHeight="1" x14ac:dyDescent="0.25">
      <c r="A27" s="83" t="s">
        <v>2</v>
      </c>
      <c r="B27" s="5"/>
      <c r="C27" s="6" t="s">
        <v>3</v>
      </c>
    </row>
    <row r="28" spans="1:14" ht="15" customHeight="1" thickBot="1" x14ac:dyDescent="0.3">
      <c r="A28" s="84"/>
      <c r="B28" s="25" t="s">
        <v>14</v>
      </c>
      <c r="C28" s="14">
        <f>K25</f>
        <v>193.6</v>
      </c>
      <c r="D28" s="7"/>
    </row>
    <row r="29" spans="1:14" ht="15.75" thickBot="1" x14ac:dyDescent="0.3"/>
    <row r="30" spans="1:14" ht="15.75" customHeight="1" thickBot="1" x14ac:dyDescent="0.3">
      <c r="A30" s="93" t="s">
        <v>73</v>
      </c>
      <c r="B30" s="24" t="s">
        <v>16</v>
      </c>
      <c r="C30" s="8">
        <v>-1</v>
      </c>
      <c r="D30" s="8">
        <v>1</v>
      </c>
      <c r="E30" s="8"/>
      <c r="F30" s="8"/>
      <c r="G30" s="8"/>
      <c r="H30" s="8"/>
      <c r="I30" s="8"/>
      <c r="J30" s="8"/>
      <c r="K30" s="8"/>
      <c r="L30" s="9">
        <f>SUMPRODUCT($C$25:$K$25,C30:K30)</f>
        <v>17.600000000000001</v>
      </c>
      <c r="M30" s="10" t="s">
        <v>15</v>
      </c>
      <c r="N30" s="38">
        <f>F8</f>
        <v>17.600000000000001</v>
      </c>
    </row>
    <row r="31" spans="1:14" ht="15.75" customHeight="1" thickBot="1" x14ac:dyDescent="0.3">
      <c r="A31" s="94"/>
      <c r="B31" s="24" t="s">
        <v>76</v>
      </c>
      <c r="C31" s="11"/>
      <c r="D31" s="11">
        <v>-1</v>
      </c>
      <c r="E31" s="11">
        <v>1</v>
      </c>
      <c r="F31" s="11"/>
      <c r="G31" s="11"/>
      <c r="H31" s="11"/>
      <c r="I31" s="11"/>
      <c r="J31" s="11"/>
      <c r="K31" s="11"/>
      <c r="L31" s="9">
        <f t="shared" ref="L31:L39" si="3">SUMPRODUCT($C$25:$K$25,C31:K31)</f>
        <v>66</v>
      </c>
      <c r="M31" s="10" t="s">
        <v>15</v>
      </c>
      <c r="N31" s="39">
        <f>F9</f>
        <v>66</v>
      </c>
    </row>
    <row r="32" spans="1:14" ht="15.75" customHeight="1" thickBot="1" x14ac:dyDescent="0.3">
      <c r="A32" s="94"/>
      <c r="B32" s="24" t="s">
        <v>18</v>
      </c>
      <c r="C32" s="11"/>
      <c r="D32" s="11">
        <v>-1</v>
      </c>
      <c r="E32" s="11"/>
      <c r="F32" s="11">
        <v>1</v>
      </c>
      <c r="G32" s="11"/>
      <c r="H32" s="11"/>
      <c r="I32" s="11"/>
      <c r="J32" s="11"/>
      <c r="K32" s="11"/>
      <c r="L32" s="9">
        <f t="shared" si="3"/>
        <v>44</v>
      </c>
      <c r="M32" s="10" t="s">
        <v>15</v>
      </c>
      <c r="N32" s="39">
        <f>F10</f>
        <v>44</v>
      </c>
    </row>
    <row r="33" spans="1:14" ht="15.75" customHeight="1" thickBot="1" x14ac:dyDescent="0.3">
      <c r="A33" s="94"/>
      <c r="B33" s="24" t="s">
        <v>77</v>
      </c>
      <c r="C33" s="11"/>
      <c r="D33" s="11"/>
      <c r="E33" s="11">
        <v>1</v>
      </c>
      <c r="F33" s="11">
        <v>-1</v>
      </c>
      <c r="G33" s="11"/>
      <c r="H33" s="11"/>
      <c r="I33" s="11"/>
      <c r="J33" s="11"/>
      <c r="K33" s="11"/>
      <c r="L33" s="9">
        <f t="shared" si="3"/>
        <v>21.999999999999993</v>
      </c>
      <c r="M33" s="10" t="s">
        <v>15</v>
      </c>
      <c r="N33" s="39">
        <v>0</v>
      </c>
    </row>
    <row r="34" spans="1:14" ht="15.75" customHeight="1" thickBot="1" x14ac:dyDescent="0.3">
      <c r="A34" s="94"/>
      <c r="B34" s="24" t="s">
        <v>78</v>
      </c>
      <c r="C34" s="11"/>
      <c r="D34" s="11"/>
      <c r="E34" s="11">
        <v>-1</v>
      </c>
      <c r="F34" s="11"/>
      <c r="G34" s="11">
        <v>1</v>
      </c>
      <c r="H34" s="11"/>
      <c r="I34" s="11"/>
      <c r="J34" s="11"/>
      <c r="K34" s="11"/>
      <c r="L34" s="9">
        <f t="shared" si="3"/>
        <v>44</v>
      </c>
      <c r="M34" s="10" t="s">
        <v>15</v>
      </c>
      <c r="N34" s="39">
        <f>F11</f>
        <v>44</v>
      </c>
    </row>
    <row r="35" spans="1:14" ht="15.75" customHeight="1" thickBot="1" x14ac:dyDescent="0.3">
      <c r="A35" s="94"/>
      <c r="B35" s="24" t="s">
        <v>20</v>
      </c>
      <c r="C35" s="11"/>
      <c r="D35" s="11"/>
      <c r="E35" s="11"/>
      <c r="F35" s="11"/>
      <c r="G35" s="11">
        <v>-1</v>
      </c>
      <c r="H35" s="11">
        <v>1</v>
      </c>
      <c r="I35" s="11"/>
      <c r="J35" s="11"/>
      <c r="K35" s="11"/>
      <c r="L35" s="9">
        <f t="shared" si="3"/>
        <v>44</v>
      </c>
      <c r="M35" s="10" t="s">
        <v>15</v>
      </c>
      <c r="N35" s="39">
        <f>F12</f>
        <v>44</v>
      </c>
    </row>
    <row r="36" spans="1:14" ht="15.75" customHeight="1" thickBot="1" x14ac:dyDescent="0.3">
      <c r="A36" s="94"/>
      <c r="B36" s="24" t="s">
        <v>21</v>
      </c>
      <c r="C36" s="11"/>
      <c r="D36" s="11"/>
      <c r="E36" s="11"/>
      <c r="F36" s="11"/>
      <c r="G36" s="11">
        <v>-1</v>
      </c>
      <c r="H36" s="11"/>
      <c r="I36" s="11">
        <v>1</v>
      </c>
      <c r="J36" s="11"/>
      <c r="K36" s="11"/>
      <c r="L36" s="9">
        <f t="shared" si="3"/>
        <v>22</v>
      </c>
      <c r="M36" s="10" t="s">
        <v>15</v>
      </c>
      <c r="N36" s="39">
        <f>F13</f>
        <v>22</v>
      </c>
    </row>
    <row r="37" spans="1:14" ht="15.75" customHeight="1" thickBot="1" x14ac:dyDescent="0.3">
      <c r="A37" s="94"/>
      <c r="B37" s="24" t="s">
        <v>79</v>
      </c>
      <c r="C37" s="11"/>
      <c r="D37" s="11"/>
      <c r="E37" s="11"/>
      <c r="F37" s="11"/>
      <c r="G37" s="11"/>
      <c r="H37" s="11"/>
      <c r="I37" s="11">
        <v>-1</v>
      </c>
      <c r="J37" s="11">
        <v>1</v>
      </c>
      <c r="K37" s="11"/>
      <c r="L37" s="9">
        <f t="shared" si="3"/>
        <v>22</v>
      </c>
      <c r="M37" s="10" t="s">
        <v>15</v>
      </c>
      <c r="N37" s="39">
        <f>F14</f>
        <v>22</v>
      </c>
    </row>
    <row r="38" spans="1:14" ht="15.75" customHeight="1" thickBot="1" x14ac:dyDescent="0.3">
      <c r="A38" s="94"/>
      <c r="B38" s="24" t="s">
        <v>80</v>
      </c>
      <c r="C38" s="11"/>
      <c r="D38" s="11"/>
      <c r="E38" s="11"/>
      <c r="F38" s="11"/>
      <c r="G38" s="11"/>
      <c r="H38" s="11">
        <v>1</v>
      </c>
      <c r="I38" s="11"/>
      <c r="J38" s="11">
        <v>-1</v>
      </c>
      <c r="K38" s="11"/>
      <c r="L38" s="9">
        <f t="shared" si="3"/>
        <v>0</v>
      </c>
      <c r="M38" s="10" t="s">
        <v>15</v>
      </c>
      <c r="N38" s="39">
        <v>0</v>
      </c>
    </row>
    <row r="39" spans="1:14" ht="15.75" customHeight="1" thickBot="1" x14ac:dyDescent="0.3">
      <c r="A39" s="95"/>
      <c r="B39" s="15" t="s">
        <v>81</v>
      </c>
      <c r="C39" s="16"/>
      <c r="D39" s="16"/>
      <c r="E39" s="16"/>
      <c r="F39" s="16"/>
      <c r="G39" s="51"/>
      <c r="H39" s="16">
        <v>-1</v>
      </c>
      <c r="I39" s="16"/>
      <c r="J39" s="16"/>
      <c r="K39" s="16">
        <v>1</v>
      </c>
      <c r="L39" s="47">
        <f t="shared" si="3"/>
        <v>22</v>
      </c>
      <c r="M39" s="17" t="s">
        <v>15</v>
      </c>
      <c r="N39" s="41">
        <f>F15</f>
        <v>22</v>
      </c>
    </row>
    <row r="42" spans="1:14" ht="18.75" x14ac:dyDescent="0.3">
      <c r="A42" s="49" t="s">
        <v>91</v>
      </c>
    </row>
    <row r="43" spans="1:14" ht="15.75" thickBot="1" x14ac:dyDescent="0.3"/>
    <row r="44" spans="1:14" ht="15.75" thickBot="1" x14ac:dyDescent="0.3">
      <c r="A44" s="97" t="s">
        <v>0</v>
      </c>
      <c r="B44" s="2"/>
      <c r="C44" s="90" t="s">
        <v>1</v>
      </c>
      <c r="D44" s="91"/>
      <c r="E44" s="91"/>
      <c r="F44" s="91"/>
      <c r="G44" s="91"/>
      <c r="H44" s="91"/>
      <c r="I44" s="91"/>
      <c r="J44" s="91"/>
      <c r="K44" s="91"/>
      <c r="L44" s="96"/>
    </row>
    <row r="45" spans="1:14" ht="19.5" thickTop="1" thickBot="1" x14ac:dyDescent="0.3">
      <c r="A45" s="98"/>
      <c r="B45" s="3"/>
      <c r="C45" s="4" t="s">
        <v>4</v>
      </c>
      <c r="D45" s="4" t="s">
        <v>5</v>
      </c>
      <c r="E45" s="4" t="s">
        <v>6</v>
      </c>
      <c r="F45" s="4" t="s">
        <v>7</v>
      </c>
      <c r="G45" s="4" t="s">
        <v>8</v>
      </c>
      <c r="H45" s="4" t="s">
        <v>9</v>
      </c>
      <c r="I45" s="4" t="s">
        <v>10</v>
      </c>
      <c r="J45" s="4" t="s">
        <v>11</v>
      </c>
      <c r="K45" s="4" t="s">
        <v>12</v>
      </c>
      <c r="L45" s="18" t="s">
        <v>13</v>
      </c>
    </row>
    <row r="46" spans="1:14" ht="16.5" thickTop="1" thickBot="1" x14ac:dyDescent="0.3">
      <c r="A46" s="99"/>
      <c r="B46" s="19"/>
      <c r="C46" s="20">
        <v>0</v>
      </c>
      <c r="D46" s="20">
        <v>8.8000000000000007</v>
      </c>
      <c r="E46" s="20">
        <v>158.4</v>
      </c>
      <c r="F46" s="20">
        <v>158.4</v>
      </c>
      <c r="G46" s="20">
        <v>202.4</v>
      </c>
      <c r="H46" s="20">
        <v>202.4</v>
      </c>
      <c r="I46" s="20">
        <v>228.8</v>
      </c>
      <c r="J46" s="20">
        <v>228.8</v>
      </c>
      <c r="K46" s="20">
        <v>202.4</v>
      </c>
      <c r="L46" s="21">
        <v>272.8</v>
      </c>
    </row>
    <row r="47" spans="1:14" ht="15.75" thickBot="1" x14ac:dyDescent="0.3"/>
    <row r="48" spans="1:14" x14ac:dyDescent="0.25">
      <c r="A48" s="83" t="s">
        <v>2</v>
      </c>
      <c r="B48" s="5"/>
      <c r="C48" s="6" t="s">
        <v>3</v>
      </c>
    </row>
    <row r="49" spans="1:15" ht="15.75" thickBot="1" x14ac:dyDescent="0.3">
      <c r="A49" s="84"/>
      <c r="B49" s="25" t="s">
        <v>14</v>
      </c>
      <c r="C49" s="14">
        <f>L46</f>
        <v>272.8</v>
      </c>
      <c r="D49" s="7"/>
    </row>
    <row r="50" spans="1:15" ht="15.75" thickBot="1" x14ac:dyDescent="0.3"/>
    <row r="51" spans="1:15" ht="15.75" thickBot="1" x14ac:dyDescent="0.3">
      <c r="A51" s="85" t="s">
        <v>73</v>
      </c>
      <c r="B51" s="24" t="s">
        <v>16</v>
      </c>
      <c r="C51" s="8">
        <v>-1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9">
        <f>SUMPRODUCT($C$46:$L$46,C51:L51)</f>
        <v>8.8000000000000007</v>
      </c>
      <c r="N51" s="10" t="s">
        <v>15</v>
      </c>
      <c r="O51" s="38">
        <f>F4</f>
        <v>8.8000000000000007</v>
      </c>
    </row>
    <row r="52" spans="1:15" ht="15.75" thickBot="1" x14ac:dyDescent="0.3">
      <c r="A52" s="86"/>
      <c r="B52" s="24" t="s">
        <v>17</v>
      </c>
      <c r="C52" s="11">
        <v>-1</v>
      </c>
      <c r="D52" s="11"/>
      <c r="E52" s="11">
        <v>1</v>
      </c>
      <c r="F52" s="11"/>
      <c r="G52" s="11"/>
      <c r="H52" s="11"/>
      <c r="I52" s="11"/>
      <c r="J52" s="11"/>
      <c r="K52" s="11"/>
      <c r="L52" s="11"/>
      <c r="M52" s="9">
        <f t="shared" ref="M52:M63" si="4">SUMPRODUCT($C$46:$L$46,C52:L52)</f>
        <v>158.4</v>
      </c>
      <c r="N52" s="10" t="s">
        <v>15</v>
      </c>
      <c r="O52" s="39">
        <f>F5</f>
        <v>44</v>
      </c>
    </row>
    <row r="53" spans="1:15" ht="15.75" thickBot="1" x14ac:dyDescent="0.3">
      <c r="A53" s="86"/>
      <c r="B53" s="24" t="s">
        <v>19</v>
      </c>
      <c r="C53" s="11"/>
      <c r="D53" s="11">
        <v>-1</v>
      </c>
      <c r="E53" s="11"/>
      <c r="F53" s="11"/>
      <c r="G53" s="11">
        <v>1</v>
      </c>
      <c r="H53" s="11"/>
      <c r="I53" s="11"/>
      <c r="J53" s="11"/>
      <c r="K53" s="11"/>
      <c r="L53" s="11"/>
      <c r="M53" s="9">
        <f t="shared" si="4"/>
        <v>193.6</v>
      </c>
      <c r="N53" s="10" t="s">
        <v>15</v>
      </c>
      <c r="O53" s="39">
        <f>F7</f>
        <v>193.6</v>
      </c>
    </row>
    <row r="54" spans="1:15" ht="15.75" thickBot="1" x14ac:dyDescent="0.3">
      <c r="A54" s="87"/>
      <c r="B54" s="24" t="s">
        <v>18</v>
      </c>
      <c r="C54" s="11"/>
      <c r="D54" s="11">
        <v>-1</v>
      </c>
      <c r="E54" s="11"/>
      <c r="F54" s="11">
        <v>1</v>
      </c>
      <c r="G54" s="11"/>
      <c r="H54" s="11"/>
      <c r="I54" s="11"/>
      <c r="J54" s="11"/>
      <c r="K54" s="11"/>
      <c r="L54" s="11"/>
      <c r="M54" s="9">
        <f t="shared" si="4"/>
        <v>149.6</v>
      </c>
      <c r="N54" s="10" t="s">
        <v>15</v>
      </c>
      <c r="O54" s="39">
        <f>F6</f>
        <v>44</v>
      </c>
    </row>
    <row r="55" spans="1:15" ht="15.75" thickBot="1" x14ac:dyDescent="0.3">
      <c r="A55" s="87"/>
      <c r="B55" s="24" t="s">
        <v>23</v>
      </c>
      <c r="C55" s="11"/>
      <c r="D55" s="11"/>
      <c r="E55" s="11">
        <v>-1</v>
      </c>
      <c r="F55" s="11">
        <v>1</v>
      </c>
      <c r="G55" s="11"/>
      <c r="H55" s="11"/>
      <c r="I55" s="11"/>
      <c r="J55" s="11"/>
      <c r="K55" s="11"/>
      <c r="L55" s="11"/>
      <c r="M55" s="9">
        <f t="shared" si="4"/>
        <v>0</v>
      </c>
      <c r="N55" s="10" t="s">
        <v>15</v>
      </c>
      <c r="O55" s="39">
        <v>0</v>
      </c>
    </row>
    <row r="56" spans="1:15" ht="15.75" thickBot="1" x14ac:dyDescent="0.3">
      <c r="A56" s="87"/>
      <c r="B56" s="24" t="s">
        <v>95</v>
      </c>
      <c r="C56" s="11"/>
      <c r="D56" s="11"/>
      <c r="E56" s="11"/>
      <c r="F56" s="11"/>
      <c r="G56" s="11">
        <v>-1</v>
      </c>
      <c r="H56" s="11"/>
      <c r="I56" s="11"/>
      <c r="J56" s="11"/>
      <c r="K56" s="11">
        <v>1</v>
      </c>
      <c r="L56" s="11"/>
      <c r="M56" s="9">
        <f t="shared" si="4"/>
        <v>0</v>
      </c>
      <c r="N56" s="10" t="s">
        <v>15</v>
      </c>
      <c r="O56" s="39">
        <v>0</v>
      </c>
    </row>
    <row r="57" spans="1:15" ht="15.75" thickBot="1" x14ac:dyDescent="0.3">
      <c r="A57" s="87"/>
      <c r="B57" s="24" t="s">
        <v>20</v>
      </c>
      <c r="C57" s="11"/>
      <c r="D57" s="11"/>
      <c r="E57" s="11"/>
      <c r="F57" s="11"/>
      <c r="G57" s="11">
        <v>-1</v>
      </c>
      <c r="H57" s="11">
        <v>1</v>
      </c>
      <c r="I57" s="11"/>
      <c r="J57" s="11"/>
      <c r="K57" s="11"/>
      <c r="L57" s="11"/>
      <c r="M57" s="9">
        <f t="shared" si="4"/>
        <v>0</v>
      </c>
      <c r="N57" s="10" t="s">
        <v>15</v>
      </c>
      <c r="O57" s="39">
        <v>0</v>
      </c>
    </row>
    <row r="58" spans="1:15" ht="15.75" thickBot="1" x14ac:dyDescent="0.3">
      <c r="A58" s="87"/>
      <c r="B58" s="24" t="s">
        <v>92</v>
      </c>
      <c r="C58" s="11"/>
      <c r="D58" s="11"/>
      <c r="E58" s="11"/>
      <c r="F58" s="11">
        <v>-1</v>
      </c>
      <c r="G58" s="11"/>
      <c r="H58" s="11">
        <v>1</v>
      </c>
      <c r="I58" s="11"/>
      <c r="J58" s="11"/>
      <c r="K58" s="11"/>
      <c r="L58" s="11"/>
      <c r="M58" s="9">
        <f t="shared" si="4"/>
        <v>44</v>
      </c>
      <c r="N58" s="10" t="s">
        <v>15</v>
      </c>
      <c r="O58" s="39">
        <f>F16</f>
        <v>44</v>
      </c>
    </row>
    <row r="59" spans="1:15" ht="15.75" thickBot="1" x14ac:dyDescent="0.3">
      <c r="A59" s="87"/>
      <c r="B59" s="24" t="s">
        <v>93</v>
      </c>
      <c r="C59" s="11"/>
      <c r="D59" s="11"/>
      <c r="E59" s="11"/>
      <c r="F59" s="11"/>
      <c r="G59" s="11"/>
      <c r="H59" s="11">
        <v>-1</v>
      </c>
      <c r="I59" s="11">
        <v>1</v>
      </c>
      <c r="J59" s="11"/>
      <c r="K59" s="11"/>
      <c r="L59" s="11"/>
      <c r="M59" s="9">
        <f t="shared" si="4"/>
        <v>26.400000000000006</v>
      </c>
      <c r="N59" s="10" t="s">
        <v>15</v>
      </c>
      <c r="O59" s="39">
        <f>F17</f>
        <v>26.400000000000002</v>
      </c>
    </row>
    <row r="60" spans="1:15" ht="15.75" thickBot="1" x14ac:dyDescent="0.3">
      <c r="A60" s="87"/>
      <c r="B60" s="24" t="s">
        <v>22</v>
      </c>
      <c r="C60" s="11"/>
      <c r="D60" s="11"/>
      <c r="E60" s="11"/>
      <c r="F60" s="11"/>
      <c r="G60" s="11"/>
      <c r="H60" s="11"/>
      <c r="I60" s="11"/>
      <c r="J60" s="11">
        <v>1</v>
      </c>
      <c r="K60" s="11">
        <v>-1</v>
      </c>
      <c r="L60" s="11"/>
      <c r="M60" s="9">
        <f t="shared" si="4"/>
        <v>26.400000000000006</v>
      </c>
      <c r="N60" s="10" t="s">
        <v>15</v>
      </c>
      <c r="O60" s="39">
        <f>F18</f>
        <v>26.400000000000002</v>
      </c>
    </row>
    <row r="61" spans="1:15" ht="15.75" thickBot="1" x14ac:dyDescent="0.3">
      <c r="A61" s="87"/>
      <c r="B61" s="24" t="s">
        <v>96</v>
      </c>
      <c r="C61" s="11"/>
      <c r="D61" s="11"/>
      <c r="E61" s="11"/>
      <c r="F61" s="11"/>
      <c r="G61" s="11"/>
      <c r="H61" s="11"/>
      <c r="I61" s="11">
        <v>-1</v>
      </c>
      <c r="J61" s="11">
        <v>1</v>
      </c>
      <c r="K61" s="11"/>
      <c r="L61" s="11"/>
      <c r="M61" s="9">
        <f t="shared" si="4"/>
        <v>0</v>
      </c>
      <c r="N61" s="10" t="s">
        <v>15</v>
      </c>
      <c r="O61" s="39">
        <v>0</v>
      </c>
    </row>
    <row r="62" spans="1:15" ht="15.75" thickBot="1" x14ac:dyDescent="0.3">
      <c r="A62" s="88"/>
      <c r="B62" s="22" t="s">
        <v>94</v>
      </c>
      <c r="C62" s="23"/>
      <c r="D62" s="11">
        <v>-1</v>
      </c>
      <c r="E62" s="23"/>
      <c r="F62" s="23"/>
      <c r="G62" s="23"/>
      <c r="H62" s="23"/>
      <c r="I62" s="23"/>
      <c r="J62" s="23"/>
      <c r="K62" s="11">
        <v>1</v>
      </c>
      <c r="L62" s="23"/>
      <c r="M62" s="9">
        <f t="shared" si="4"/>
        <v>193.6</v>
      </c>
      <c r="N62" s="10" t="s">
        <v>15</v>
      </c>
      <c r="O62" s="40">
        <v>0</v>
      </c>
    </row>
    <row r="63" spans="1:15" ht="15.75" thickBot="1" x14ac:dyDescent="0.3">
      <c r="A63" s="89"/>
      <c r="B63" s="15" t="s">
        <v>97</v>
      </c>
      <c r="C63" s="16"/>
      <c r="D63" s="16"/>
      <c r="E63" s="16"/>
      <c r="F63" s="16"/>
      <c r="G63" s="16"/>
      <c r="H63" s="16"/>
      <c r="I63" s="16"/>
      <c r="J63" s="16">
        <v>-1</v>
      </c>
      <c r="K63" s="16"/>
      <c r="L63" s="16">
        <v>1</v>
      </c>
      <c r="M63" s="47">
        <f t="shared" si="4"/>
        <v>44</v>
      </c>
      <c r="N63" s="17" t="s">
        <v>15</v>
      </c>
      <c r="O63" s="41">
        <f>F19</f>
        <v>44</v>
      </c>
    </row>
  </sheetData>
  <mergeCells count="8">
    <mergeCell ref="A48:A49"/>
    <mergeCell ref="A51:A63"/>
    <mergeCell ref="A23:A25"/>
    <mergeCell ref="C23:K23"/>
    <mergeCell ref="A27:A28"/>
    <mergeCell ref="A30:A39"/>
    <mergeCell ref="A44:A46"/>
    <mergeCell ref="C44:L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table</vt:lpstr>
      <vt:lpstr>expected</vt:lpstr>
      <vt:lpstr>best</vt:lpstr>
      <vt:lpstr>worst</vt:lpstr>
      <vt:lpstr>worst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anhua cheng</dc:creator>
  <cp:lastModifiedBy>anhua cheng</cp:lastModifiedBy>
  <dcterms:created xsi:type="dcterms:W3CDTF">2024-01-21T00:45:36Z</dcterms:created>
  <dcterms:modified xsi:type="dcterms:W3CDTF">2024-01-27T18:10:11Z</dcterms:modified>
</cp:coreProperties>
</file>