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ell\Documents\homeschoolSite\"/>
    </mc:Choice>
  </mc:AlternateContent>
  <xr:revisionPtr revIDLastSave="0" documentId="13_ncr:1_{12EDDA2E-A756-4C7C-AD68-FA8552F3CC6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ses" sheetId="1" r:id="rId1"/>
    <sheet name="Deaths" sheetId="2" r:id="rId2"/>
    <sheet name="New Cases" sheetId="3" r:id="rId3"/>
    <sheet name="Log N-C" sheetId="5" r:id="rId4"/>
    <sheet name="Sheet4" sheetId="4" r:id="rId5"/>
    <sheet name="Chin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6" i="6" l="1"/>
  <c r="E86" i="6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P42" i="5"/>
  <c r="Q42" i="5"/>
  <c r="R42" i="5"/>
  <c r="S42" i="5"/>
  <c r="T42" i="5"/>
  <c r="U42" i="5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2" i="2"/>
  <c r="A42" i="1"/>
  <c r="L6" i="5"/>
  <c r="R6" i="5"/>
  <c r="R7" i="5"/>
  <c r="M8" i="5"/>
  <c r="Q8" i="5"/>
  <c r="R8" i="5"/>
  <c r="L9" i="5"/>
  <c r="M9" i="5"/>
  <c r="R9" i="5"/>
  <c r="M10" i="5"/>
  <c r="P10" i="5"/>
  <c r="Q10" i="5"/>
  <c r="R10" i="5"/>
  <c r="M11" i="5"/>
  <c r="P11" i="5"/>
  <c r="Q11" i="5"/>
  <c r="R11" i="5"/>
  <c r="T11" i="5"/>
  <c r="L12" i="5"/>
  <c r="M12" i="5"/>
  <c r="P12" i="5"/>
  <c r="Q12" i="5"/>
  <c r="R12" i="5"/>
  <c r="S12" i="5"/>
  <c r="T12" i="5"/>
  <c r="U12" i="5"/>
  <c r="L13" i="5"/>
  <c r="M13" i="5"/>
  <c r="P13" i="5"/>
  <c r="Q13" i="5"/>
  <c r="R13" i="5"/>
  <c r="T13" i="5"/>
  <c r="U13" i="5"/>
  <c r="L14" i="5"/>
  <c r="M14" i="5"/>
  <c r="P14" i="5"/>
  <c r="Q14" i="5"/>
  <c r="R14" i="5"/>
  <c r="S14" i="5"/>
  <c r="T14" i="5"/>
  <c r="U14" i="5"/>
  <c r="L15" i="5"/>
  <c r="M15" i="5"/>
  <c r="P15" i="5"/>
  <c r="Q15" i="5"/>
  <c r="R15" i="5"/>
  <c r="S15" i="5"/>
  <c r="T15" i="5"/>
  <c r="U15" i="5"/>
  <c r="L16" i="5"/>
  <c r="M16" i="5"/>
  <c r="N16" i="5"/>
  <c r="O16" i="5"/>
  <c r="P16" i="5"/>
  <c r="Q16" i="5"/>
  <c r="R16" i="5"/>
  <c r="T16" i="5"/>
  <c r="U16" i="5"/>
  <c r="L17" i="5"/>
  <c r="M17" i="5"/>
  <c r="N17" i="5"/>
  <c r="P17" i="5"/>
  <c r="Q17" i="5"/>
  <c r="R17" i="5"/>
  <c r="S17" i="5"/>
  <c r="T17" i="5"/>
  <c r="U17" i="5"/>
  <c r="L18" i="5"/>
  <c r="M18" i="5"/>
  <c r="N18" i="5"/>
  <c r="O18" i="5"/>
  <c r="P18" i="5"/>
  <c r="Q18" i="5"/>
  <c r="R18" i="5"/>
  <c r="S18" i="5"/>
  <c r="T18" i="5"/>
  <c r="U18" i="5"/>
  <c r="L19" i="5"/>
  <c r="M19" i="5"/>
  <c r="N19" i="5"/>
  <c r="O19" i="5"/>
  <c r="P19" i="5"/>
  <c r="Q19" i="5"/>
  <c r="R19" i="5"/>
  <c r="S19" i="5"/>
  <c r="T19" i="5"/>
  <c r="U19" i="5"/>
  <c r="L20" i="5"/>
  <c r="M20" i="5"/>
  <c r="N20" i="5"/>
  <c r="O20" i="5"/>
  <c r="P20" i="5"/>
  <c r="Q20" i="5"/>
  <c r="R20" i="5"/>
  <c r="S20" i="5"/>
  <c r="T20" i="5"/>
  <c r="U20" i="5"/>
  <c r="L21" i="5"/>
  <c r="M21" i="5"/>
  <c r="N21" i="5"/>
  <c r="O21" i="5"/>
  <c r="P21" i="5"/>
  <c r="Q21" i="5"/>
  <c r="R21" i="5"/>
  <c r="S21" i="5"/>
  <c r="T21" i="5"/>
  <c r="U21" i="5"/>
  <c r="L22" i="5"/>
  <c r="M22" i="5"/>
  <c r="N22" i="5"/>
  <c r="O22" i="5"/>
  <c r="P22" i="5"/>
  <c r="Q22" i="5"/>
  <c r="R22" i="5"/>
  <c r="S22" i="5"/>
  <c r="T22" i="5"/>
  <c r="U22" i="5"/>
  <c r="L23" i="5"/>
  <c r="M23" i="5"/>
  <c r="N23" i="5"/>
  <c r="O23" i="5"/>
  <c r="P23" i="5"/>
  <c r="Q23" i="5"/>
  <c r="R23" i="5"/>
  <c r="S23" i="5"/>
  <c r="T23" i="5"/>
  <c r="U23" i="5"/>
  <c r="L24" i="5"/>
  <c r="M24" i="5"/>
  <c r="N24" i="5"/>
  <c r="O24" i="5"/>
  <c r="P24" i="5"/>
  <c r="Q24" i="5"/>
  <c r="R24" i="5"/>
  <c r="S24" i="5"/>
  <c r="T24" i="5"/>
  <c r="U24" i="5"/>
  <c r="L25" i="5"/>
  <c r="M25" i="5"/>
  <c r="N25" i="5"/>
  <c r="O25" i="5"/>
  <c r="P25" i="5"/>
  <c r="Q25" i="5"/>
  <c r="R25" i="5"/>
  <c r="S25" i="5"/>
  <c r="T25" i="5"/>
  <c r="U25" i="5"/>
  <c r="L26" i="5"/>
  <c r="M26" i="5"/>
  <c r="N26" i="5"/>
  <c r="O26" i="5"/>
  <c r="P26" i="5"/>
  <c r="Q26" i="5"/>
  <c r="R26" i="5"/>
  <c r="S26" i="5"/>
  <c r="T26" i="5"/>
  <c r="U26" i="5"/>
  <c r="L27" i="5"/>
  <c r="M27" i="5"/>
  <c r="N27" i="5"/>
  <c r="O27" i="5"/>
  <c r="P27" i="5"/>
  <c r="Q27" i="5"/>
  <c r="R27" i="5"/>
  <c r="S27" i="5"/>
  <c r="T27" i="5"/>
  <c r="U27" i="5"/>
  <c r="L28" i="5"/>
  <c r="M28" i="5"/>
  <c r="N28" i="5"/>
  <c r="O28" i="5"/>
  <c r="P28" i="5"/>
  <c r="Q28" i="5"/>
  <c r="R28" i="5"/>
  <c r="S28" i="5"/>
  <c r="T28" i="5"/>
  <c r="U28" i="5"/>
  <c r="L29" i="5"/>
  <c r="M29" i="5"/>
  <c r="N29" i="5"/>
  <c r="O29" i="5"/>
  <c r="P29" i="5"/>
  <c r="Q29" i="5"/>
  <c r="R29" i="5"/>
  <c r="S29" i="5"/>
  <c r="T29" i="5"/>
  <c r="U29" i="5"/>
  <c r="L30" i="5"/>
  <c r="M30" i="5"/>
  <c r="N30" i="5"/>
  <c r="O30" i="5"/>
  <c r="P30" i="5"/>
  <c r="Q30" i="5"/>
  <c r="R30" i="5"/>
  <c r="S30" i="5"/>
  <c r="T30" i="5"/>
  <c r="U30" i="5"/>
  <c r="L31" i="5"/>
  <c r="M31" i="5"/>
  <c r="N31" i="5"/>
  <c r="O31" i="5"/>
  <c r="P31" i="5"/>
  <c r="Q31" i="5"/>
  <c r="R31" i="5"/>
  <c r="S31" i="5"/>
  <c r="T31" i="5"/>
  <c r="U31" i="5"/>
  <c r="L32" i="5"/>
  <c r="M32" i="5"/>
  <c r="N32" i="5"/>
  <c r="O32" i="5"/>
  <c r="P32" i="5"/>
  <c r="Q32" i="5"/>
  <c r="R32" i="5"/>
  <c r="S32" i="5"/>
  <c r="T32" i="5"/>
  <c r="U32" i="5"/>
  <c r="L33" i="5"/>
  <c r="M33" i="5"/>
  <c r="N33" i="5"/>
  <c r="O33" i="5"/>
  <c r="P33" i="5"/>
  <c r="Q33" i="5"/>
  <c r="R33" i="5"/>
  <c r="S33" i="5"/>
  <c r="T33" i="5"/>
  <c r="U33" i="5"/>
  <c r="L34" i="5"/>
  <c r="M34" i="5"/>
  <c r="N34" i="5"/>
  <c r="O34" i="5"/>
  <c r="P34" i="5"/>
  <c r="Q34" i="5"/>
  <c r="R34" i="5"/>
  <c r="S34" i="5"/>
  <c r="T34" i="5"/>
  <c r="U34" i="5"/>
  <c r="L35" i="5"/>
  <c r="M35" i="5"/>
  <c r="N35" i="5"/>
  <c r="O35" i="5"/>
  <c r="P35" i="5"/>
  <c r="Q35" i="5"/>
  <c r="R35" i="5"/>
  <c r="S35" i="5"/>
  <c r="T35" i="5"/>
  <c r="U35" i="5"/>
  <c r="L36" i="5"/>
  <c r="M36" i="5"/>
  <c r="N36" i="5"/>
  <c r="O36" i="5"/>
  <c r="P36" i="5"/>
  <c r="Q36" i="5"/>
  <c r="R36" i="5"/>
  <c r="S36" i="5"/>
  <c r="T36" i="5"/>
  <c r="U36" i="5"/>
  <c r="L37" i="5"/>
  <c r="M37" i="5"/>
  <c r="N37" i="5"/>
  <c r="O37" i="5"/>
  <c r="P37" i="5"/>
  <c r="Q37" i="5"/>
  <c r="R37" i="5"/>
  <c r="S37" i="5"/>
  <c r="T37" i="5"/>
  <c r="U37" i="5"/>
  <c r="L38" i="5"/>
  <c r="M38" i="5"/>
  <c r="N38" i="5"/>
  <c r="O38" i="5"/>
  <c r="P38" i="5"/>
  <c r="Q38" i="5"/>
  <c r="R38" i="5"/>
  <c r="S38" i="5"/>
  <c r="T38" i="5"/>
  <c r="U38" i="5"/>
  <c r="L39" i="5"/>
  <c r="M39" i="5"/>
  <c r="N39" i="5"/>
  <c r="O39" i="5"/>
  <c r="P39" i="5"/>
  <c r="Q39" i="5"/>
  <c r="R39" i="5"/>
  <c r="S39" i="5"/>
  <c r="T39" i="5"/>
  <c r="U39" i="5"/>
  <c r="L40" i="5"/>
  <c r="M40" i="5"/>
  <c r="N40" i="5"/>
  <c r="O40" i="5"/>
  <c r="P40" i="5"/>
  <c r="Q40" i="5"/>
  <c r="R40" i="5"/>
  <c r="S40" i="5"/>
  <c r="T40" i="5"/>
  <c r="U40" i="5"/>
  <c r="L41" i="5"/>
  <c r="M41" i="5"/>
  <c r="N41" i="5"/>
  <c r="O41" i="5"/>
  <c r="P41" i="5"/>
  <c r="Q41" i="5"/>
  <c r="R41" i="5"/>
  <c r="S41" i="5"/>
  <c r="T41" i="5"/>
  <c r="U41" i="5"/>
  <c r="L2" i="5"/>
  <c r="M2" i="5"/>
  <c r="N2" i="5"/>
  <c r="O2" i="5"/>
  <c r="P2" i="5"/>
  <c r="Q2" i="5"/>
  <c r="R2" i="5"/>
  <c r="S2" i="5"/>
  <c r="T2" i="5"/>
  <c r="U2" i="5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T2" i="3"/>
  <c r="U2" i="3"/>
  <c r="L2" i="3"/>
  <c r="M2" i="3"/>
  <c r="N2" i="3"/>
  <c r="O2" i="3"/>
  <c r="P2" i="3"/>
  <c r="Q2" i="3"/>
  <c r="R2" i="3"/>
  <c r="S2" i="3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11" i="4"/>
  <c r="E4" i="4"/>
  <c r="D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D12" i="4"/>
  <c r="D13" i="4"/>
  <c r="D14" i="4"/>
  <c r="D15" i="4"/>
  <c r="D16" i="4"/>
  <c r="D17" i="4"/>
  <c r="D18" i="4"/>
  <c r="D19" i="4"/>
  <c r="D20" i="4"/>
  <c r="E37" i="4"/>
  <c r="E35" i="4"/>
  <c r="E36" i="4"/>
  <c r="E38" i="4"/>
  <c r="E39" i="4"/>
  <c r="E40" i="4"/>
  <c r="E41" i="4"/>
  <c r="D41" i="4"/>
  <c r="C41" i="4"/>
  <c r="D40" i="4"/>
  <c r="C40" i="4"/>
  <c r="D4" i="6" l="1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E3" i="6"/>
  <c r="D3" i="6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F39" i="4"/>
  <c r="K41" i="3" l="1"/>
  <c r="J41" i="3"/>
  <c r="I41" i="3"/>
  <c r="H41" i="3"/>
  <c r="G41" i="3"/>
  <c r="F41" i="3"/>
  <c r="E41" i="3"/>
  <c r="D41" i="3"/>
  <c r="C41" i="3"/>
  <c r="K40" i="3"/>
  <c r="J40" i="3"/>
  <c r="I40" i="3"/>
  <c r="H40" i="3"/>
  <c r="G40" i="3"/>
  <c r="F40" i="3"/>
  <c r="E40" i="3"/>
  <c r="D40" i="3"/>
  <c r="C40" i="3"/>
  <c r="K39" i="3"/>
  <c r="J39" i="3"/>
  <c r="I39" i="3"/>
  <c r="H39" i="3"/>
  <c r="G39" i="3"/>
  <c r="F39" i="3"/>
  <c r="E39" i="3"/>
  <c r="D39" i="3"/>
  <c r="C39" i="3"/>
  <c r="K38" i="3"/>
  <c r="J38" i="3"/>
  <c r="I38" i="3"/>
  <c r="H38" i="3"/>
  <c r="G38" i="3"/>
  <c r="F38" i="3"/>
  <c r="E38" i="3"/>
  <c r="D38" i="3"/>
  <c r="C38" i="3"/>
  <c r="K37" i="3"/>
  <c r="J37" i="3"/>
  <c r="I37" i="3"/>
  <c r="H37" i="3"/>
  <c r="G37" i="3"/>
  <c r="F37" i="3"/>
  <c r="E37" i="3"/>
  <c r="D37" i="3"/>
  <c r="C37" i="3"/>
  <c r="K36" i="3"/>
  <c r="J36" i="3"/>
  <c r="I36" i="3"/>
  <c r="H36" i="3"/>
  <c r="G36" i="3"/>
  <c r="F36" i="3"/>
  <c r="E36" i="3"/>
  <c r="D36" i="3"/>
  <c r="C36" i="3"/>
  <c r="K35" i="3"/>
  <c r="J35" i="3"/>
  <c r="I35" i="3"/>
  <c r="H35" i="3"/>
  <c r="G35" i="3"/>
  <c r="F35" i="3"/>
  <c r="E35" i="3"/>
  <c r="D35" i="3"/>
  <c r="C35" i="3"/>
  <c r="K34" i="3"/>
  <c r="J34" i="3"/>
  <c r="I34" i="3"/>
  <c r="H34" i="3"/>
  <c r="G34" i="3"/>
  <c r="F34" i="3"/>
  <c r="E34" i="3"/>
  <c r="D34" i="3"/>
  <c r="C34" i="3"/>
  <c r="K33" i="3"/>
  <c r="J33" i="3"/>
  <c r="I33" i="3"/>
  <c r="H33" i="3"/>
  <c r="G33" i="3"/>
  <c r="F33" i="3"/>
  <c r="E33" i="3"/>
  <c r="D33" i="3"/>
  <c r="C33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21" i="3"/>
  <c r="J21" i="3"/>
  <c r="I21" i="3"/>
  <c r="H21" i="3"/>
  <c r="G21" i="3"/>
  <c r="F21" i="3"/>
  <c r="E21" i="3"/>
  <c r="D21" i="3"/>
  <c r="C21" i="3"/>
  <c r="K20" i="3"/>
  <c r="J20" i="3"/>
  <c r="I20" i="3"/>
  <c r="H20" i="3"/>
  <c r="G20" i="3"/>
  <c r="F20" i="3"/>
  <c r="E20" i="3"/>
  <c r="D20" i="3"/>
  <c r="C20" i="3"/>
  <c r="K19" i="3"/>
  <c r="J19" i="3"/>
  <c r="I19" i="3"/>
  <c r="H19" i="3"/>
  <c r="G19" i="3"/>
  <c r="F19" i="3"/>
  <c r="E19" i="3"/>
  <c r="D19" i="3"/>
  <c r="C19" i="3"/>
  <c r="K18" i="3"/>
  <c r="J18" i="3"/>
  <c r="I18" i="3"/>
  <c r="H18" i="3"/>
  <c r="G18" i="3"/>
  <c r="F18" i="3"/>
  <c r="E18" i="3"/>
  <c r="D18" i="3"/>
  <c r="C18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K15" i="3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K12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K10" i="3"/>
  <c r="J10" i="3"/>
  <c r="I10" i="3"/>
  <c r="H10" i="3"/>
  <c r="G10" i="3"/>
  <c r="F10" i="3"/>
  <c r="E10" i="3"/>
  <c r="D10" i="3"/>
  <c r="C10" i="3"/>
  <c r="K9" i="3"/>
  <c r="J9" i="3"/>
  <c r="I9" i="3"/>
  <c r="H9" i="3"/>
  <c r="G9" i="3"/>
  <c r="F9" i="3"/>
  <c r="E9" i="3"/>
  <c r="D9" i="3"/>
  <c r="C9" i="3"/>
  <c r="K8" i="3"/>
  <c r="J8" i="3"/>
  <c r="I8" i="3"/>
  <c r="H8" i="3"/>
  <c r="G8" i="3"/>
  <c r="F8" i="3"/>
  <c r="E8" i="3"/>
  <c r="D8" i="3"/>
  <c r="C8" i="3"/>
  <c r="K7" i="3"/>
  <c r="J7" i="3"/>
  <c r="I7" i="3"/>
  <c r="H7" i="3"/>
  <c r="G7" i="3"/>
  <c r="F7" i="3"/>
  <c r="E7" i="3"/>
  <c r="D7" i="3"/>
  <c r="C7" i="3"/>
  <c r="K6" i="3"/>
  <c r="J6" i="3"/>
  <c r="I6" i="3"/>
  <c r="H6" i="3"/>
  <c r="G6" i="3"/>
  <c r="F6" i="3"/>
  <c r="E6" i="3"/>
  <c r="D6" i="3"/>
  <c r="C6" i="3"/>
  <c r="K5" i="3"/>
  <c r="J5" i="3"/>
  <c r="I5" i="3"/>
  <c r="H5" i="3"/>
  <c r="G5" i="3"/>
  <c r="F5" i="3"/>
  <c r="E5" i="3"/>
  <c r="D5" i="3"/>
  <c r="C5" i="3"/>
  <c r="K4" i="3"/>
  <c r="J4" i="3"/>
  <c r="I4" i="3"/>
  <c r="H4" i="3"/>
  <c r="G4" i="3"/>
  <c r="F4" i="3"/>
  <c r="E4" i="3"/>
  <c r="D4" i="3"/>
  <c r="C4" i="3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K25" i="5"/>
  <c r="J25" i="5"/>
  <c r="I25" i="5"/>
  <c r="H25" i="5"/>
  <c r="G25" i="5"/>
  <c r="F25" i="5"/>
  <c r="E25" i="5"/>
  <c r="D25" i="5"/>
  <c r="K24" i="5"/>
  <c r="J24" i="5"/>
  <c r="I24" i="5"/>
  <c r="H24" i="5"/>
  <c r="G24" i="5"/>
  <c r="F24" i="5"/>
  <c r="E24" i="5"/>
  <c r="D24" i="5"/>
  <c r="K23" i="5"/>
  <c r="J23" i="5"/>
  <c r="I23" i="5"/>
  <c r="H23" i="5"/>
  <c r="G23" i="5"/>
  <c r="F23" i="5"/>
  <c r="E23" i="5"/>
  <c r="D23" i="5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F19" i="5"/>
  <c r="D19" i="5"/>
  <c r="J18" i="5"/>
  <c r="I18" i="5"/>
  <c r="H18" i="5"/>
  <c r="G18" i="5"/>
  <c r="F18" i="5"/>
  <c r="E18" i="5"/>
  <c r="D18" i="5"/>
  <c r="J17" i="5"/>
  <c r="I17" i="5"/>
  <c r="H17" i="5"/>
  <c r="G17" i="5"/>
  <c r="D17" i="5"/>
  <c r="K16" i="5"/>
  <c r="J16" i="5"/>
  <c r="I16" i="5"/>
  <c r="H16" i="5"/>
  <c r="G16" i="5"/>
  <c r="F16" i="5"/>
  <c r="D16" i="5"/>
  <c r="J15" i="5"/>
  <c r="I15" i="5"/>
  <c r="H15" i="5"/>
  <c r="G15" i="5"/>
  <c r="D15" i="5"/>
  <c r="K14" i="5"/>
  <c r="J14" i="5"/>
  <c r="I14" i="5"/>
  <c r="H14" i="5"/>
  <c r="G14" i="5"/>
  <c r="J13" i="5"/>
  <c r="I13" i="5"/>
  <c r="H13" i="5"/>
  <c r="F13" i="5"/>
  <c r="I12" i="5"/>
  <c r="H12" i="5"/>
  <c r="F12" i="5"/>
  <c r="I11" i="5"/>
  <c r="H11" i="5"/>
  <c r="H10" i="5"/>
  <c r="H9" i="5"/>
  <c r="I8" i="5"/>
  <c r="H8" i="5"/>
  <c r="I7" i="5"/>
  <c r="H7" i="5"/>
  <c r="H6" i="5"/>
  <c r="K2" i="5"/>
  <c r="J2" i="5"/>
  <c r="I2" i="5"/>
  <c r="H2" i="5"/>
  <c r="G2" i="5"/>
  <c r="F2" i="5"/>
  <c r="E2" i="5"/>
  <c r="D2" i="5"/>
  <c r="D2" i="3"/>
  <c r="E2" i="3"/>
  <c r="F2" i="3"/>
  <c r="G2" i="3"/>
  <c r="H2" i="3"/>
  <c r="I2" i="3"/>
  <c r="J2" i="3"/>
  <c r="K2" i="3"/>
  <c r="L1" i="2"/>
  <c r="M1" i="2"/>
  <c r="N1" i="2"/>
  <c r="O1" i="2"/>
  <c r="P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D1" i="2"/>
  <c r="E1" i="2"/>
  <c r="F1" i="2"/>
  <c r="G1" i="2"/>
  <c r="H1" i="2"/>
  <c r="I1" i="2"/>
  <c r="J1" i="2"/>
  <c r="K1" i="2"/>
  <c r="Q1" i="2"/>
  <c r="R1" i="2"/>
  <c r="S1" i="2"/>
  <c r="T1" i="2"/>
  <c r="U1" i="2"/>
  <c r="C1" i="2"/>
  <c r="E3" i="4"/>
  <c r="E2" i="4"/>
  <c r="D26" i="4"/>
  <c r="D2" i="4"/>
  <c r="A39" i="2"/>
  <c r="A38" i="2"/>
  <c r="A35" i="2"/>
  <c r="A34" i="2"/>
  <c r="A31" i="2"/>
  <c r="A30" i="2"/>
  <c r="A27" i="2"/>
  <c r="D3" i="4"/>
  <c r="B41" i="5"/>
  <c r="B41" i="3"/>
  <c r="A28" i="2"/>
  <c r="A29" i="2"/>
  <c r="A32" i="2"/>
  <c r="A33" i="2"/>
  <c r="A36" i="2"/>
  <c r="A37" i="2"/>
  <c r="A40" i="2"/>
  <c r="A41" i="2"/>
  <c r="A41" i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27" i="1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3" i="5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M29" i="4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M30" i="4"/>
  <c r="D28" i="4"/>
  <c r="D29" i="4"/>
  <c r="D30" i="4"/>
  <c r="D31" i="4"/>
  <c r="D32" i="4"/>
  <c r="D33" i="4"/>
  <c r="D34" i="4"/>
  <c r="D35" i="4"/>
  <c r="D36" i="4"/>
  <c r="D37" i="4"/>
  <c r="D38" i="4"/>
  <c r="D39" i="4"/>
  <c r="F28" i="4"/>
  <c r="F29" i="4"/>
  <c r="F30" i="4"/>
  <c r="F31" i="4"/>
  <c r="F32" i="4"/>
  <c r="F33" i="4"/>
  <c r="F34" i="4"/>
  <c r="F35" i="4"/>
  <c r="F36" i="4"/>
  <c r="F37" i="4"/>
  <c r="F38" i="4"/>
  <c r="F24" i="4"/>
  <c r="F25" i="4"/>
  <c r="F26" i="4"/>
  <c r="F2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3" i="4"/>
  <c r="D25" i="4"/>
  <c r="D2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D21" i="4"/>
  <c r="D22" i="4"/>
  <c r="D23" i="4"/>
  <c r="D24" i="4"/>
</calcChain>
</file>

<file path=xl/sharedStrings.xml><?xml version="1.0" encoding="utf-8"?>
<sst xmlns="http://schemas.openxmlformats.org/spreadsheetml/2006/main" count="134" uniqueCount="83">
  <si>
    <t>​​</t>
  </si>
  <si>
    <t>Alaska</t>
  </si>
  <si>
    <t>Alabama</t>
  </si>
  <si>
    <t>New York</t>
  </si>
  <si>
    <t>New Jersey</t>
  </si>
  <si>
    <t>Washington</t>
  </si>
  <si>
    <t>USA</t>
  </si>
  <si>
    <t>Arizona</t>
  </si>
  <si>
    <t>Utah</t>
  </si>
  <si>
    <t>Arkansas</t>
  </si>
  <si>
    <t>California</t>
  </si>
  <si>
    <t>Colorado</t>
  </si>
  <si>
    <t>Conneticut</t>
  </si>
  <si>
    <t>Delaware</t>
  </si>
  <si>
    <t>Virginia</t>
  </si>
  <si>
    <t>​​​</t>
  </si>
  <si>
    <t>New</t>
  </si>
  <si>
    <t>Ratio</t>
  </si>
  <si>
    <t>Florida</t>
  </si>
  <si>
    <t>Georgia</t>
  </si>
  <si>
    <t>Hawaii</t>
  </si>
  <si>
    <t>Idaho</t>
  </si>
  <si>
    <t>Illinois</t>
  </si>
  <si>
    <t>​</t>
  </si>
  <si>
    <t>1(=)</t>
  </si>
  <si>
    <t>410(+6%)</t>
  </si>
  <si>
    <t>435(+6%)</t>
  </si>
  <si>
    <t>7(+17%)</t>
  </si>
  <si>
    <t>11(+57%)</t>
  </si>
  <si>
    <t>19(+73%)</t>
  </si>
  <si>
    <t>25(+32%)</t>
  </si>
  <si>
    <t>32(+28%)</t>
  </si>
  <si>
    <t>46(+44%)</t>
  </si>
  <si>
    <t>64(+39%)</t>
  </si>
  <si>
    <t>93(+45%)</t>
  </si>
  <si>
    <t>105(+13%)</t>
  </si>
  <si>
    <t>160(+52%)</t>
  </si>
  <si>
    <t>1(+100%)</t>
  </si>
  <si>
    <t>288(+80%)</t>
  </si>
  <si>
    <t>422(+47%)</t>
  </si>
  <si>
    <t>4(+300%)</t>
  </si>
  <si>
    <t>585(+39%)</t>
  </si>
  <si>
    <t>5(+25%)</t>
  </si>
  <si>
    <t>753(+29%)</t>
  </si>
  <si>
    <t>6(+20%)</t>
  </si>
  <si>
    <t>1,049(+39%)</t>
  </si>
  <si>
    <t>9(+50%)</t>
  </si>
  <si>
    <t>1,285(+23%)</t>
  </si>
  <si>
    <t>12(+33%)</t>
  </si>
  <si>
    <t>1,535(+19%)</t>
  </si>
  <si>
    <t>16(+33%)</t>
  </si>
  <si>
    <t>1,865(+22%)</t>
  </si>
  <si>
    <t>19(+19%)</t>
  </si>
  <si>
    <t>2,538(+36%)</t>
  </si>
  <si>
    <t>26(+37%)</t>
  </si>
  <si>
    <t>3,026(+19%)</t>
  </si>
  <si>
    <t>34(+31%)</t>
  </si>
  <si>
    <t>3,491(+15%)</t>
  </si>
  <si>
    <t>47(+38%)</t>
  </si>
  <si>
    <t>4,596(+32%)</t>
  </si>
  <si>
    <t>65(+38%)</t>
  </si>
  <si>
    <t>5,057(+10%)</t>
  </si>
  <si>
    <t>73(+12%)</t>
  </si>
  <si>
    <t>5,994(+19%)</t>
  </si>
  <si>
    <t>99(+36%)</t>
  </si>
  <si>
    <t>6,980(+16%)</t>
  </si>
  <si>
    <t>141(+42%)</t>
  </si>
  <si>
    <t>7,695(+10%)</t>
  </si>
  <si>
    <t>157(+11%)</t>
  </si>
  <si>
    <t>8,904(+16%)</t>
  </si>
  <si>
    <t>210(+34%)</t>
  </si>
  <si>
    <t>10,357(+16%)</t>
  </si>
  <si>
    <t>243(+16%)</t>
  </si>
  <si>
    <t>11,256(+9%)</t>
  </si>
  <si>
    <t>274(+13%)</t>
  </si>
  <si>
    <t>12,262(+9%)</t>
  </si>
  <si>
    <t>307(+12%)</t>
  </si>
  <si>
    <t>13,549(+10%)</t>
  </si>
  <si>
    <t>380(+24%)</t>
  </si>
  <si>
    <t>15,078(+11%)</t>
  </si>
  <si>
    <t>462(+22%)</t>
  </si>
  <si>
    <t>16,422(+9%)</t>
  </si>
  <si>
    <t>528(+14%)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</si>
</sst>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N-C'!$C$2</c:f>
              <c:strCache>
                <c:ptCount val="1"/>
                <c:pt idx="0">
                  <c:v>USA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N-C'!$C$3:$C$42</c:f>
              <c:numCache>
                <c:formatCode>General</c:formatCode>
                <c:ptCount val="40"/>
                <c:pt idx="24">
                  <c:v>1</c:v>
                </c:pt>
                <c:pt idx="25">
                  <c:v>0.86122096309273788</c:v>
                </c:pt>
                <c:pt idx="26">
                  <c:v>0.85521279201160583</c:v>
                </c:pt>
                <c:pt idx="27">
                  <c:v>0.84652913316446987</c:v>
                </c:pt>
                <c:pt idx="28">
                  <c:v>0.83186182487809468</c:v>
                </c:pt>
                <c:pt idx="29">
                  <c:v>0.82808057798732582</c:v>
                </c:pt>
                <c:pt idx="30">
                  <c:v>0.83586573613183701</c:v>
                </c:pt>
                <c:pt idx="31">
                  <c:v>0.83089926626971944</c:v>
                </c:pt>
                <c:pt idx="32">
                  <c:v>0.828432916546047</c:v>
                </c:pt>
                <c:pt idx="33">
                  <c:v>0.82899451695533322</c:v>
                </c:pt>
                <c:pt idx="34">
                  <c:v>0.82580835832828725</c:v>
                </c:pt>
                <c:pt idx="35">
                  <c:v>0.79848761357314735</c:v>
                </c:pt>
                <c:pt idx="36">
                  <c:v>0.80357984433621432</c:v>
                </c:pt>
                <c:pt idx="37">
                  <c:v>0.80184844060855553</c:v>
                </c:pt>
                <c:pt idx="38">
                  <c:v>0.81870733907312843</c:v>
                </c:pt>
                <c:pt idx="39">
                  <c:v>0.79827650573674147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1-40BE-8181-D0E8F9A3F4EC}"/>
            </c:ext>
          </c:extLst>
        </c:ser>
        <c:ser>
          <c:idx val="1"/>
          <c:order val="1"/>
          <c:tx>
            <c:strRef>
              <c:f>'Log N-C'!$D$2</c:f>
              <c:strCache>
                <c:ptCount val="1"/>
                <c:pt idx="0">
                  <c:v>Alabama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N-C'!$D$3:$D$42</c:f>
              <c:numCache>
                <c:formatCode>General</c:formatCode>
                <c:ptCount val="40"/>
                <c:pt idx="12">
                  <c:v>1</c:v>
                </c:pt>
                <c:pt idx="13">
                  <c:v>0.67118774147123961</c:v>
                </c:pt>
                <c:pt idx="14">
                  <c:v>0.77575617578242462</c:v>
                </c:pt>
                <c:pt idx="15">
                  <c:v>0.57788511829776767</c:v>
                </c:pt>
                <c:pt idx="16">
                  <c:v>0.62850998984188011</c:v>
                </c:pt>
                <c:pt idx="17">
                  <c:v>0.63199818148248643</c:v>
                </c:pt>
                <c:pt idx="18">
                  <c:v>0.75649693314681365</c:v>
                </c:pt>
                <c:pt idx="19">
                  <c:v>0.71453801431273234</c:v>
                </c:pt>
                <c:pt idx="20">
                  <c:v>0.66025549561850816</c:v>
                </c:pt>
                <c:pt idx="21">
                  <c:v>0.6443706780582521</c:v>
                </c:pt>
                <c:pt idx="22">
                  <c:v>0.69410421763436025</c:v>
                </c:pt>
                <c:pt idx="23">
                  <c:v>0.69751955432911816</c:v>
                </c:pt>
                <c:pt idx="24">
                  <c:v>0.83444409094443917</c:v>
                </c:pt>
                <c:pt idx="25">
                  <c:v>0.79313505844091747</c:v>
                </c:pt>
                <c:pt idx="26">
                  <c:v>0.72479883567803971</c:v>
                </c:pt>
                <c:pt idx="27">
                  <c:v>0.66792542389179288</c:v>
                </c:pt>
                <c:pt idx="28">
                  <c:v>0.6955886701980738</c:v>
                </c:pt>
                <c:pt idx="29">
                  <c:v>0.64345594336279943</c:v>
                </c:pt>
                <c:pt idx="30">
                  <c:v>0.62101887292636626</c:v>
                </c:pt>
                <c:pt idx="31">
                  <c:v>0.66595380509912661</c:v>
                </c:pt>
                <c:pt idx="32">
                  <c:v>0.71764023744207328</c:v>
                </c:pt>
                <c:pt idx="33">
                  <c:v>0.72962815655353441</c:v>
                </c:pt>
                <c:pt idx="34">
                  <c:v>0.64485012053411261</c:v>
                </c:pt>
                <c:pt idx="35">
                  <c:v>0.68834651393551516</c:v>
                </c:pt>
                <c:pt idx="36">
                  <c:v>0.70761096725340999</c:v>
                </c:pt>
                <c:pt idx="37">
                  <c:v>0.6997638700964518</c:v>
                </c:pt>
                <c:pt idx="38">
                  <c:v>0.74161310809190106</c:v>
                </c:pt>
                <c:pt idx="39">
                  <c:v>0.73275140995985077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1-40BE-8181-D0E8F9A3F4EC}"/>
            </c:ext>
          </c:extLst>
        </c:ser>
        <c:ser>
          <c:idx val="2"/>
          <c:order val="2"/>
          <c:tx>
            <c:strRef>
              <c:f>'Log N-C'!$E$2</c:f>
              <c:strCache>
                <c:ptCount val="1"/>
                <c:pt idx="0">
                  <c:v>Alaska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N-C'!$E$3:$E$42</c:f>
              <c:numCache>
                <c:formatCode>General</c:formatCode>
                <c:ptCount val="40"/>
                <c:pt idx="15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0.44211410869774026</c:v>
                </c:pt>
                <c:pt idx="20">
                  <c:v>0.26264953503719357</c:v>
                </c:pt>
                <c:pt idx="21">
                  <c:v>0.67273147265272637</c:v>
                </c:pt>
                <c:pt idx="22">
                  <c:v>0.73644296986811664</c:v>
                </c:pt>
                <c:pt idx="23">
                  <c:v>0.47937877132408824</c:v>
                </c:pt>
                <c:pt idx="24">
                  <c:v>0.69483441489684705</c:v>
                </c:pt>
                <c:pt idx="25">
                  <c:v>0.54381841611541215</c:v>
                </c:pt>
                <c:pt idx="26">
                  <c:v>0.62408426008890006</c:v>
                </c:pt>
                <c:pt idx="27">
                  <c:v>0.61259026991864707</c:v>
                </c:pt>
                <c:pt idx="28">
                  <c:v>0.52466269664657916</c:v>
                </c:pt>
                <c:pt idx="29">
                  <c:v>0.33676424447995351</c:v>
                </c:pt>
                <c:pt idx="30">
                  <c:v>0.53964599672148195</c:v>
                </c:pt>
                <c:pt idx="31">
                  <c:v>0.46396477515224122</c:v>
                </c:pt>
                <c:pt idx="32">
                  <c:v>0.4144559620577013</c:v>
                </c:pt>
                <c:pt idx="33">
                  <c:v>0.35436557837690541</c:v>
                </c:pt>
                <c:pt idx="34">
                  <c:v>0.51326915902104175</c:v>
                </c:pt>
                <c:pt idx="35">
                  <c:v>0.50553207828044233</c:v>
                </c:pt>
                <c:pt idx="36">
                  <c:v>0.34113979284860407</c:v>
                </c:pt>
                <c:pt idx="37">
                  <c:v>0.57654803316418368</c:v>
                </c:pt>
                <c:pt idx="38">
                  <c:v>0.47319118090850526</c:v>
                </c:pt>
                <c:pt idx="39">
                  <c:v>0.40245263521266683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1-40BE-8181-D0E8F9A3F4EC}"/>
            </c:ext>
          </c:extLst>
        </c:ser>
        <c:ser>
          <c:idx val="3"/>
          <c:order val="3"/>
          <c:tx>
            <c:strRef>
              <c:f>'Log N-C'!$F$2</c:f>
              <c:strCache>
                <c:ptCount val="1"/>
                <c:pt idx="0">
                  <c:v>Arizona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N-C'!$F$3:$F$42</c:f>
              <c:numCache>
                <c:formatCode>General</c:formatCode>
                <c:ptCount val="40"/>
                <c:pt idx="9">
                  <c:v>1</c:v>
                </c:pt>
                <c:pt idx="10">
                  <c:v>0.5</c:v>
                </c:pt>
                <c:pt idx="13">
                  <c:v>0.44211410869774026</c:v>
                </c:pt>
                <c:pt idx="15">
                  <c:v>1</c:v>
                </c:pt>
                <c:pt idx="16">
                  <c:v>0.23137821315975918</c:v>
                </c:pt>
                <c:pt idx="17">
                  <c:v>0.59041458305380734</c:v>
                </c:pt>
                <c:pt idx="18">
                  <c:v>0.74869750676913716</c:v>
                </c:pt>
                <c:pt idx="19">
                  <c:v>0.71067903257177023</c:v>
                </c:pt>
                <c:pt idx="20">
                  <c:v>0.79958215131953059</c:v>
                </c:pt>
                <c:pt idx="21">
                  <c:v>0.77055992769823756</c:v>
                </c:pt>
                <c:pt idx="22">
                  <c:v>0.80937290868486245</c:v>
                </c:pt>
                <c:pt idx="23">
                  <c:v>0.77949533389712677</c:v>
                </c:pt>
                <c:pt idx="24">
                  <c:v>0.7203062892375679</c:v>
                </c:pt>
                <c:pt idx="25">
                  <c:v>0.74999482363887504</c:v>
                </c:pt>
                <c:pt idx="26">
                  <c:v>0.7779094566824627</c:v>
                </c:pt>
                <c:pt idx="27">
                  <c:v>0.70405034028139712</c:v>
                </c:pt>
                <c:pt idx="28">
                  <c:v>0.73038218423526768</c:v>
                </c:pt>
                <c:pt idx="29">
                  <c:v>0.77581401649011494</c:v>
                </c:pt>
                <c:pt idx="30">
                  <c:v>0.68180112278788663</c:v>
                </c:pt>
                <c:pt idx="31">
                  <c:v>0.66454832118871054</c:v>
                </c:pt>
                <c:pt idx="32">
                  <c:v>0.70770013882954397</c:v>
                </c:pt>
                <c:pt idx="33">
                  <c:v>0.68755641644748133</c:v>
                </c:pt>
                <c:pt idx="34">
                  <c:v>0.72551924558393033</c:v>
                </c:pt>
                <c:pt idx="35">
                  <c:v>0.71455848362381735</c:v>
                </c:pt>
                <c:pt idx="36">
                  <c:v>0.67011462463310245</c:v>
                </c:pt>
                <c:pt idx="37">
                  <c:v>0.60852609812262948</c:v>
                </c:pt>
                <c:pt idx="38">
                  <c:v>0.63424845030423793</c:v>
                </c:pt>
                <c:pt idx="39">
                  <c:v>0.70850050956395105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1-40BE-8181-D0E8F9A3F4EC}"/>
            </c:ext>
          </c:extLst>
        </c:ser>
        <c:ser>
          <c:idx val="4"/>
          <c:order val="4"/>
          <c:tx>
            <c:strRef>
              <c:f>'Log N-C'!$G$2</c:f>
              <c:strCache>
                <c:ptCount val="1"/>
                <c:pt idx="0">
                  <c:v>Arkansas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N-C'!$G$3:$G$42</c:f>
              <c:numCache>
                <c:formatCode>General</c:formatCode>
                <c:ptCount val="40"/>
                <c:pt idx="11">
                  <c:v>0.89824440170392728</c:v>
                </c:pt>
                <c:pt idx="12">
                  <c:v>0.5</c:v>
                </c:pt>
                <c:pt idx="13">
                  <c:v>0.44211410869774026</c:v>
                </c:pt>
                <c:pt idx="14">
                  <c:v>0.5</c:v>
                </c:pt>
                <c:pt idx="15">
                  <c:v>0.5796618766207392</c:v>
                </c:pt>
                <c:pt idx="17">
                  <c:v>0.74996171793867872</c:v>
                </c:pt>
                <c:pt idx="18">
                  <c:v>0.77992997672476627</c:v>
                </c:pt>
                <c:pt idx="19">
                  <c:v>0.78989179830840506</c:v>
                </c:pt>
                <c:pt idx="20">
                  <c:v>0.60586100013263766</c:v>
                </c:pt>
                <c:pt idx="21">
                  <c:v>0.75405184434310435</c:v>
                </c:pt>
                <c:pt idx="22">
                  <c:v>0.67571429525209403</c:v>
                </c:pt>
                <c:pt idx="23">
                  <c:v>0.63046682264296372</c:v>
                </c:pt>
                <c:pt idx="24">
                  <c:v>0.75578672349732501</c:v>
                </c:pt>
                <c:pt idx="25">
                  <c:v>0.63424875322580521</c:v>
                </c:pt>
                <c:pt idx="26">
                  <c:v>0.60628215457278134</c:v>
                </c:pt>
                <c:pt idx="27">
                  <c:v>0.52139054387677308</c:v>
                </c:pt>
                <c:pt idx="28">
                  <c:v>0.60403891092631912</c:v>
                </c:pt>
                <c:pt idx="29">
                  <c:v>0.65444981711493289</c:v>
                </c:pt>
                <c:pt idx="30">
                  <c:v>0.63540919002915708</c:v>
                </c:pt>
                <c:pt idx="31">
                  <c:v>0.63614805868175917</c:v>
                </c:pt>
                <c:pt idx="32">
                  <c:v>0.62476682072708711</c:v>
                </c:pt>
                <c:pt idx="33">
                  <c:v>0.60680909645304382</c:v>
                </c:pt>
                <c:pt idx="34">
                  <c:v>0.24345967528186582</c:v>
                </c:pt>
                <c:pt idx="35">
                  <c:v>0.69649545708580629</c:v>
                </c:pt>
                <c:pt idx="36">
                  <c:v>0.62999039028856252</c:v>
                </c:pt>
                <c:pt idx="37">
                  <c:v>0.61530030316689333</c:v>
                </c:pt>
                <c:pt idx="38">
                  <c:v>0.61695102505513755</c:v>
                </c:pt>
                <c:pt idx="39">
                  <c:v>0.6129284426264866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11-40BE-8181-D0E8F9A3F4EC}"/>
            </c:ext>
          </c:extLst>
        </c:ser>
        <c:ser>
          <c:idx val="5"/>
          <c:order val="5"/>
          <c:tx>
            <c:strRef>
              <c:f>'Log N-C'!$H$2</c:f>
              <c:strCache>
                <c:ptCount val="1"/>
                <c:pt idx="0">
                  <c:v>California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N-C'!$H$3:$H$42</c:f>
              <c:numCache>
                <c:formatCode>General</c:formatCode>
                <c:ptCount val="40"/>
                <c:pt idx="3">
                  <c:v>1</c:v>
                </c:pt>
                <c:pt idx="4">
                  <c:v>0.47526780403631208</c:v>
                </c:pt>
                <c:pt idx="5">
                  <c:v>0.51893465007328987</c:v>
                </c:pt>
                <c:pt idx="6">
                  <c:v>0.65763178004502842</c:v>
                </c:pt>
                <c:pt idx="7">
                  <c:v>0.68791385612778344</c:v>
                </c:pt>
                <c:pt idx="8">
                  <c:v>0.60209177340209807</c:v>
                </c:pt>
                <c:pt idx="9">
                  <c:v>0.62854021594170106</c:v>
                </c:pt>
                <c:pt idx="10">
                  <c:v>0.57875688075668741</c:v>
                </c:pt>
                <c:pt idx="11">
                  <c:v>0.57571269000831271</c:v>
                </c:pt>
                <c:pt idx="12">
                  <c:v>0.70639789034958755</c:v>
                </c:pt>
                <c:pt idx="13">
                  <c:v>0.77007848206544516</c:v>
                </c:pt>
                <c:pt idx="14">
                  <c:v>0.67708490706152402</c:v>
                </c:pt>
                <c:pt idx="15">
                  <c:v>0.71171700357153833</c:v>
                </c:pt>
                <c:pt idx="16">
                  <c:v>0.75642656733434421</c:v>
                </c:pt>
                <c:pt idx="17">
                  <c:v>0.66676853269977565</c:v>
                </c:pt>
                <c:pt idx="18">
                  <c:v>0.83921590900809173</c:v>
                </c:pt>
                <c:pt idx="19">
                  <c:v>0.757325787413895</c:v>
                </c:pt>
                <c:pt idx="20">
                  <c:v>0.75389843783043275</c:v>
                </c:pt>
                <c:pt idx="21">
                  <c:v>0.74819283355068389</c:v>
                </c:pt>
                <c:pt idx="22">
                  <c:v>0.77258806160722726</c:v>
                </c:pt>
                <c:pt idx="23">
                  <c:v>0.77453142308575196</c:v>
                </c:pt>
                <c:pt idx="24">
                  <c:v>0.76855358811697227</c:v>
                </c:pt>
                <c:pt idx="25">
                  <c:v>0.81018152871998794</c:v>
                </c:pt>
                <c:pt idx="26">
                  <c:v>0.79778366468017703</c:v>
                </c:pt>
                <c:pt idx="28">
                  <c:v>1</c:v>
                </c:pt>
                <c:pt idx="29">
                  <c:v>0.79873144714831112</c:v>
                </c:pt>
                <c:pt idx="30">
                  <c:v>0.78933567017178685</c:v>
                </c:pt>
                <c:pt idx="31">
                  <c:v>0.76080841784097519</c:v>
                </c:pt>
                <c:pt idx="32">
                  <c:v>0.78894071710323277</c:v>
                </c:pt>
                <c:pt idx="33">
                  <c:v>0.76522625814355349</c:v>
                </c:pt>
                <c:pt idx="34">
                  <c:v>0.76297949993526515</c:v>
                </c:pt>
                <c:pt idx="35">
                  <c:v>0.71053229891762304</c:v>
                </c:pt>
                <c:pt idx="36">
                  <c:v>0.7581128232911033</c:v>
                </c:pt>
                <c:pt idx="37">
                  <c:v>0.71836649656505447</c:v>
                </c:pt>
                <c:pt idx="38">
                  <c:v>0.76553271632735909</c:v>
                </c:pt>
                <c:pt idx="39">
                  <c:v>0.71093055955418538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11-40BE-8181-D0E8F9A3F4EC}"/>
            </c:ext>
          </c:extLst>
        </c:ser>
        <c:ser>
          <c:idx val="6"/>
          <c:order val="6"/>
          <c:tx>
            <c:strRef>
              <c:f>'Log N-C'!$I$2</c:f>
              <c:strCache>
                <c:ptCount val="1"/>
                <c:pt idx="0">
                  <c:v>Colorado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N-C'!$I$3:$I$42</c:f>
              <c:numCache>
                <c:formatCode>General</c:formatCode>
                <c:ptCount val="40"/>
                <c:pt idx="4">
                  <c:v>1</c:v>
                </c:pt>
                <c:pt idx="5">
                  <c:v>0.8616541669070521</c:v>
                </c:pt>
                <c:pt idx="8">
                  <c:v>0.55788589130225963</c:v>
                </c:pt>
                <c:pt idx="9">
                  <c:v>0.568060967173733</c:v>
                </c:pt>
                <c:pt idx="10">
                  <c:v>0.80343836776717736</c:v>
                </c:pt>
                <c:pt idx="11">
                  <c:v>0.69583125470024798</c:v>
                </c:pt>
                <c:pt idx="12">
                  <c:v>0.76711643054057721</c:v>
                </c:pt>
                <c:pt idx="13">
                  <c:v>0.68861773354579914</c:v>
                </c:pt>
                <c:pt idx="14">
                  <c:v>0.69765327558656864</c:v>
                </c:pt>
                <c:pt idx="15">
                  <c:v>0.6634838436230649</c:v>
                </c:pt>
                <c:pt idx="16">
                  <c:v>0.60188166816010269</c:v>
                </c:pt>
                <c:pt idx="17">
                  <c:v>0.65047934195707702</c:v>
                </c:pt>
                <c:pt idx="18">
                  <c:v>0.73094969203966353</c:v>
                </c:pt>
                <c:pt idx="19">
                  <c:v>0.75569102104115915</c:v>
                </c:pt>
                <c:pt idx="20">
                  <c:v>0.76557810550359384</c:v>
                </c:pt>
                <c:pt idx="21">
                  <c:v>0.74486481248302594</c:v>
                </c:pt>
                <c:pt idx="22">
                  <c:v>0.73865737114435182</c:v>
                </c:pt>
                <c:pt idx="23">
                  <c:v>0.77138689538829996</c:v>
                </c:pt>
                <c:pt idx="24">
                  <c:v>0.73803519210633095</c:v>
                </c:pt>
                <c:pt idx="25">
                  <c:v>0.80389486649078234</c:v>
                </c:pt>
                <c:pt idx="26">
                  <c:v>0.76654398010425306</c:v>
                </c:pt>
                <c:pt idx="27">
                  <c:v>0.75874730736506091</c:v>
                </c:pt>
                <c:pt idx="28">
                  <c:v>0.71094298843661008</c:v>
                </c:pt>
                <c:pt idx="29">
                  <c:v>0.73261565422484576</c:v>
                </c:pt>
                <c:pt idx="30">
                  <c:v>0.72870823220030045</c:v>
                </c:pt>
                <c:pt idx="31">
                  <c:v>0.73075571362082381</c:v>
                </c:pt>
                <c:pt idx="32">
                  <c:v>0.72423484700125318</c:v>
                </c:pt>
                <c:pt idx="33">
                  <c:v>0.73150055726918384</c:v>
                </c:pt>
                <c:pt idx="34">
                  <c:v>0.70865638265501441</c:v>
                </c:pt>
                <c:pt idx="35">
                  <c:v>0.699793507099157</c:v>
                </c:pt>
                <c:pt idx="36">
                  <c:v>0.63181710547965619</c:v>
                </c:pt>
                <c:pt idx="37">
                  <c:v>0.64527815351818207</c:v>
                </c:pt>
                <c:pt idx="38">
                  <c:v>0.62735528769715043</c:v>
                </c:pt>
                <c:pt idx="39">
                  <c:v>0.7219418315328221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11-40BE-8181-D0E8F9A3F4EC}"/>
            </c:ext>
          </c:extLst>
        </c:ser>
        <c:ser>
          <c:idx val="7"/>
          <c:order val="7"/>
          <c:tx>
            <c:strRef>
              <c:f>'Log N-C'!$J$2</c:f>
              <c:strCache>
                <c:ptCount val="1"/>
                <c:pt idx="0">
                  <c:v>Conneticut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N-C'!$J$3:$J$42</c:f>
              <c:numCache>
                <c:formatCode>General</c:formatCode>
                <c:ptCount val="40"/>
                <c:pt idx="10">
                  <c:v>1</c:v>
                </c:pt>
                <c:pt idx="11">
                  <c:v>0.61314719276545837</c:v>
                </c:pt>
                <c:pt idx="12">
                  <c:v>0.67118774147123961</c:v>
                </c:pt>
                <c:pt idx="13">
                  <c:v>0.73345158268416921</c:v>
                </c:pt>
                <c:pt idx="14">
                  <c:v>0.54994057061185864</c:v>
                </c:pt>
                <c:pt idx="15">
                  <c:v>0.72923055011708171</c:v>
                </c:pt>
                <c:pt idx="16">
                  <c:v>0.78109511731932557</c:v>
                </c:pt>
                <c:pt idx="17">
                  <c:v>0.73005046293446985</c:v>
                </c:pt>
                <c:pt idx="18">
                  <c:v>0.81736299624222486</c:v>
                </c:pt>
                <c:pt idx="19">
                  <c:v>0.67491340012115786</c:v>
                </c:pt>
                <c:pt idx="20">
                  <c:v>0.62274622895458531</c:v>
                </c:pt>
                <c:pt idx="21">
                  <c:v>0.80214556958198291</c:v>
                </c:pt>
                <c:pt idx="22">
                  <c:v>0.74272228787246919</c:v>
                </c:pt>
                <c:pt idx="23">
                  <c:v>0.82676659488527016</c:v>
                </c:pt>
                <c:pt idx="24">
                  <c:v>0.81914565830490504</c:v>
                </c:pt>
                <c:pt idx="25">
                  <c:v>0.71101238619978535</c:v>
                </c:pt>
                <c:pt idx="26">
                  <c:v>0.78613377908049908</c:v>
                </c:pt>
                <c:pt idx="27">
                  <c:v>0.74375340932087874</c:v>
                </c:pt>
                <c:pt idx="28">
                  <c:v>0.80956718712734044</c:v>
                </c:pt>
                <c:pt idx="29">
                  <c:v>0.8099252680258654</c:v>
                </c:pt>
                <c:pt idx="30">
                  <c:v>0.78559245859636395</c:v>
                </c:pt>
                <c:pt idx="31">
                  <c:v>0.74131093269660187</c:v>
                </c:pt>
                <c:pt idx="32">
                  <c:v>0.67732006934839684</c:v>
                </c:pt>
                <c:pt idx="33">
                  <c:v>0.8229189743328863</c:v>
                </c:pt>
                <c:pt idx="34">
                  <c:v>0.68707624666416234</c:v>
                </c:pt>
                <c:pt idx="35">
                  <c:v>0.69286002820041981</c:v>
                </c:pt>
                <c:pt idx="36">
                  <c:v>0.80491682201002124</c:v>
                </c:pt>
                <c:pt idx="37">
                  <c:v>0.75609901710028693</c:v>
                </c:pt>
                <c:pt idx="38">
                  <c:v>0.76073704702678957</c:v>
                </c:pt>
                <c:pt idx="39">
                  <c:v>0.75210839877927016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11-40BE-8181-D0E8F9A3F4EC}"/>
            </c:ext>
          </c:extLst>
        </c:ser>
        <c:ser>
          <c:idx val="8"/>
          <c:order val="8"/>
          <c:tx>
            <c:strRef>
              <c:f>'Log N-C'!$K$2</c:f>
              <c:strCache>
                <c:ptCount val="1"/>
                <c:pt idx="0">
                  <c:v>Delaware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N-C'!$K$3:$K$42</c:f>
              <c:numCache>
                <c:formatCode>General</c:formatCode>
                <c:ptCount val="40"/>
                <c:pt idx="11">
                  <c:v>0.79248125036057804</c:v>
                </c:pt>
                <c:pt idx="13">
                  <c:v>0.38685280723454157</c:v>
                </c:pt>
                <c:pt idx="16">
                  <c:v>0.75</c:v>
                </c:pt>
                <c:pt idx="17">
                  <c:v>0.70672709237532838</c:v>
                </c:pt>
                <c:pt idx="18">
                  <c:v>0.40759009418101239</c:v>
                </c:pt>
                <c:pt idx="19">
                  <c:v>0.59975094991440026</c:v>
                </c:pt>
                <c:pt idx="20">
                  <c:v>0.47069039454983658</c:v>
                </c:pt>
                <c:pt idx="21">
                  <c:v>0.59569832825226843</c:v>
                </c:pt>
                <c:pt idx="22">
                  <c:v>0.5</c:v>
                </c:pt>
                <c:pt idx="23">
                  <c:v>0.70209554980136057</c:v>
                </c:pt>
                <c:pt idx="24">
                  <c:v>0.72518232847406516</c:v>
                </c:pt>
                <c:pt idx="25">
                  <c:v>0.64036939842332086</c:v>
                </c:pt>
                <c:pt idx="26">
                  <c:v>0.60538101496743524</c:v>
                </c:pt>
                <c:pt idx="27">
                  <c:v>0.72527724447810038</c:v>
                </c:pt>
                <c:pt idx="28">
                  <c:v>0.53066112071636717</c:v>
                </c:pt>
                <c:pt idx="29">
                  <c:v>0.62155084967402785</c:v>
                </c:pt>
                <c:pt idx="30">
                  <c:v>0.69509112773325943</c:v>
                </c:pt>
                <c:pt idx="31">
                  <c:v>0.65872810839666429</c:v>
                </c:pt>
                <c:pt idx="32">
                  <c:v>0.53883133779032244</c:v>
                </c:pt>
                <c:pt idx="33">
                  <c:v>0.66179201498412932</c:v>
                </c:pt>
                <c:pt idx="34">
                  <c:v>0.77724252703080077</c:v>
                </c:pt>
                <c:pt idx="35">
                  <c:v>0.67294195531952095</c:v>
                </c:pt>
                <c:pt idx="36">
                  <c:v>0.70544600869508234</c:v>
                </c:pt>
                <c:pt idx="37">
                  <c:v>0.72833464515337298</c:v>
                </c:pt>
                <c:pt idx="38">
                  <c:v>0.74619699023664743</c:v>
                </c:pt>
                <c:pt idx="39">
                  <c:v>0.63861476525950789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1-40BE-8181-D0E8F9A3F4EC}"/>
            </c:ext>
          </c:extLst>
        </c:ser>
        <c:ser>
          <c:idx val="9"/>
          <c:order val="9"/>
          <c:tx>
            <c:strRef>
              <c:f>'Log N-C'!$L$2</c:f>
              <c:strCache>
                <c:ptCount val="1"/>
                <c:pt idx="0">
                  <c:v>Florida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N-C'!$L$3:$L$42</c:f>
              <c:numCache>
                <c:formatCode>General</c:formatCode>
                <c:ptCount val="40"/>
                <c:pt idx="3">
                  <c:v>0.77397603162912088</c:v>
                </c:pt>
                <c:pt idx="6">
                  <c:v>1</c:v>
                </c:pt>
                <c:pt idx="9">
                  <c:v>0.65939067383973127</c:v>
                </c:pt>
                <c:pt idx="10">
                  <c:v>0.31992323303744613</c:v>
                </c:pt>
                <c:pt idx="11">
                  <c:v>0.74267862760759074</c:v>
                </c:pt>
                <c:pt idx="12">
                  <c:v>0.76711643054057721</c:v>
                </c:pt>
                <c:pt idx="13">
                  <c:v>0.76662554096030022</c:v>
                </c:pt>
                <c:pt idx="14">
                  <c:v>0.7047159000140153</c:v>
                </c:pt>
                <c:pt idx="15">
                  <c:v>0.47247549741070166</c:v>
                </c:pt>
                <c:pt idx="16">
                  <c:v>0.74886385140177225</c:v>
                </c:pt>
                <c:pt idx="17">
                  <c:v>0.81451541292188223</c:v>
                </c:pt>
                <c:pt idx="18">
                  <c:v>0.76533704362109845</c:v>
                </c:pt>
                <c:pt idx="19">
                  <c:v>0.76977452590912532</c:v>
                </c:pt>
                <c:pt idx="20">
                  <c:v>0.79826900529927036</c:v>
                </c:pt>
                <c:pt idx="21">
                  <c:v>0.7949938053383826</c:v>
                </c:pt>
                <c:pt idx="22">
                  <c:v>0.75834916042333478</c:v>
                </c:pt>
                <c:pt idx="23">
                  <c:v>0.75170180807262577</c:v>
                </c:pt>
                <c:pt idx="24">
                  <c:v>0.82146987180148334</c:v>
                </c:pt>
                <c:pt idx="25">
                  <c:v>0.79672671055451372</c:v>
                </c:pt>
                <c:pt idx="26">
                  <c:v>0.81420746677086808</c:v>
                </c:pt>
                <c:pt idx="27">
                  <c:v>0.81091082078394561</c:v>
                </c:pt>
                <c:pt idx="28">
                  <c:v>0.80116674961178669</c:v>
                </c:pt>
                <c:pt idx="29">
                  <c:v>0.7660366957880469</c:v>
                </c:pt>
                <c:pt idx="30">
                  <c:v>0.7876719499005389</c:v>
                </c:pt>
                <c:pt idx="31">
                  <c:v>0.77460763773533015</c:v>
                </c:pt>
                <c:pt idx="32">
                  <c:v>0.78178444659431223</c:v>
                </c:pt>
                <c:pt idx="33">
                  <c:v>0.77287335748405761</c:v>
                </c:pt>
                <c:pt idx="34">
                  <c:v>0.76462079878045497</c:v>
                </c:pt>
                <c:pt idx="35">
                  <c:v>0.71017409541937682</c:v>
                </c:pt>
                <c:pt idx="36">
                  <c:v>0.75145667028187191</c:v>
                </c:pt>
                <c:pt idx="37">
                  <c:v>0.73126852791039887</c:v>
                </c:pt>
                <c:pt idx="38">
                  <c:v>0.70979290136480255</c:v>
                </c:pt>
                <c:pt idx="39">
                  <c:v>0.72227233937215807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19D-84CA-1C17B829E9E7}"/>
            </c:ext>
          </c:extLst>
        </c:ser>
        <c:ser>
          <c:idx val="10"/>
          <c:order val="10"/>
          <c:tx>
            <c:strRef>
              <c:f>'Log N-C'!$M$2</c:f>
              <c:strCache>
                <c:ptCount val="1"/>
                <c:pt idx="0">
                  <c:v>Georgia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N-C'!$M$3:$M$42</c:f>
              <c:numCache>
                <c:formatCode>General</c:formatCode>
                <c:ptCount val="40"/>
                <c:pt idx="5">
                  <c:v>1</c:v>
                </c:pt>
                <c:pt idx="6">
                  <c:v>0.77397603162912088</c:v>
                </c:pt>
                <c:pt idx="7">
                  <c:v>0.45815690999132619</c:v>
                </c:pt>
                <c:pt idx="8">
                  <c:v>0.51191604961963089</c:v>
                </c:pt>
                <c:pt idx="9">
                  <c:v>0.24465054211822604</c:v>
                </c:pt>
                <c:pt idx="10">
                  <c:v>0.6986344247631282</c:v>
                </c:pt>
                <c:pt idx="11">
                  <c:v>0.51244261244399192</c:v>
                </c:pt>
                <c:pt idx="12">
                  <c:v>0.82569938506447926</c:v>
                </c:pt>
                <c:pt idx="13">
                  <c:v>0.16544255391905832</c:v>
                </c:pt>
                <c:pt idx="14">
                  <c:v>0.76091759856145391</c:v>
                </c:pt>
                <c:pt idx="15">
                  <c:v>0.64453241315894383</c:v>
                </c:pt>
                <c:pt idx="16">
                  <c:v>0.64589283809980946</c:v>
                </c:pt>
                <c:pt idx="17">
                  <c:v>0.74421238222125685</c:v>
                </c:pt>
                <c:pt idx="18">
                  <c:v>0.79509211245507849</c:v>
                </c:pt>
                <c:pt idx="19">
                  <c:v>0.80962630915071565</c:v>
                </c:pt>
                <c:pt idx="20">
                  <c:v>0.77627781785563643</c:v>
                </c:pt>
                <c:pt idx="21">
                  <c:v>0.64923318725698032</c:v>
                </c:pt>
                <c:pt idx="22">
                  <c:v>0.77685242800211018</c:v>
                </c:pt>
                <c:pt idx="23">
                  <c:v>0.81335144357928868</c:v>
                </c:pt>
                <c:pt idx="24">
                  <c:v>0.78368493841739262</c:v>
                </c:pt>
                <c:pt idx="25">
                  <c:v>0.74891523618702838</c:v>
                </c:pt>
                <c:pt idx="26">
                  <c:v>0.82114609430215146</c:v>
                </c:pt>
                <c:pt idx="27">
                  <c:v>0.7066496837868681</c:v>
                </c:pt>
                <c:pt idx="28">
                  <c:v>0.69262498617540336</c:v>
                </c:pt>
                <c:pt idx="29">
                  <c:v>0.73033406193088868</c:v>
                </c:pt>
                <c:pt idx="30">
                  <c:v>0.83977364177938019</c:v>
                </c:pt>
                <c:pt idx="31">
                  <c:v>0.76159967422723529</c:v>
                </c:pt>
                <c:pt idx="32">
                  <c:v>0.76088638748052939</c:v>
                </c:pt>
                <c:pt idx="33">
                  <c:v>0.71998870202946141</c:v>
                </c:pt>
                <c:pt idx="34">
                  <c:v>0.68832489608073033</c:v>
                </c:pt>
                <c:pt idx="35">
                  <c:v>0.66733753586942302</c:v>
                </c:pt>
                <c:pt idx="36">
                  <c:v>0.7507438603405312</c:v>
                </c:pt>
                <c:pt idx="37">
                  <c:v>0.80863571139333912</c:v>
                </c:pt>
                <c:pt idx="38">
                  <c:v>0.75343832239000053</c:v>
                </c:pt>
                <c:pt idx="39">
                  <c:v>0.70182499917209584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19D-84CA-1C17B829E9E7}"/>
            </c:ext>
          </c:extLst>
        </c:ser>
        <c:ser>
          <c:idx val="11"/>
          <c:order val="11"/>
          <c:tx>
            <c:strRef>
              <c:f>'Log N-C'!$N$2</c:f>
              <c:strCache>
                <c:ptCount val="1"/>
                <c:pt idx="0">
                  <c:v>Hawaii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N-C'!$N$3:$N$42</c:f>
              <c:numCache>
                <c:formatCode>General</c:formatCode>
                <c:ptCount val="40"/>
                <c:pt idx="13">
                  <c:v>1</c:v>
                </c:pt>
                <c:pt idx="14">
                  <c:v>0.56457503405357967</c:v>
                </c:pt>
                <c:pt idx="15">
                  <c:v>0.47712125471966244</c:v>
                </c:pt>
                <c:pt idx="16">
                  <c:v>0.52529907007438714</c:v>
                </c:pt>
                <c:pt idx="17">
                  <c:v>0.25</c:v>
                </c:pt>
                <c:pt idx="18">
                  <c:v>0.70672709237532838</c:v>
                </c:pt>
                <c:pt idx="19">
                  <c:v>0.66406806546383823</c:v>
                </c:pt>
                <c:pt idx="20">
                  <c:v>0.61941895190712559</c:v>
                </c:pt>
                <c:pt idx="21">
                  <c:v>0.51658630138229433</c:v>
                </c:pt>
                <c:pt idx="22">
                  <c:v>0.70088830922454115</c:v>
                </c:pt>
                <c:pt idx="23">
                  <c:v>0.57001285507110822</c:v>
                </c:pt>
                <c:pt idx="24">
                  <c:v>0.35342148036602611</c:v>
                </c:pt>
                <c:pt idx="25">
                  <c:v>0.51419032701121559</c:v>
                </c:pt>
                <c:pt idx="26">
                  <c:v>0.55124007965007649</c:v>
                </c:pt>
                <c:pt idx="27">
                  <c:v>0.68443206601470219</c:v>
                </c:pt>
                <c:pt idx="28">
                  <c:v>0.6153311766244759</c:v>
                </c:pt>
                <c:pt idx="29">
                  <c:v>0.63317409796773239</c:v>
                </c:pt>
                <c:pt idx="30">
                  <c:v>0.55357136162426857</c:v>
                </c:pt>
                <c:pt idx="31">
                  <c:v>0.63504163332856989</c:v>
                </c:pt>
                <c:pt idx="32">
                  <c:v>0.58307707646911144</c:v>
                </c:pt>
                <c:pt idx="33">
                  <c:v>0.61166411689506217</c:v>
                </c:pt>
                <c:pt idx="34">
                  <c:v>0.59134316978212709</c:v>
                </c:pt>
                <c:pt idx="35">
                  <c:v>0.50636070943014544</c:v>
                </c:pt>
                <c:pt idx="36">
                  <c:v>0.46532244092690811</c:v>
                </c:pt>
                <c:pt idx="37">
                  <c:v>0.52117890751483653</c:v>
                </c:pt>
                <c:pt idx="38">
                  <c:v>0.52982592405380868</c:v>
                </c:pt>
                <c:pt idx="39">
                  <c:v>0.31945676492025366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19D-84CA-1C17B829E9E7}"/>
            </c:ext>
          </c:extLst>
        </c:ser>
        <c:ser>
          <c:idx val="12"/>
          <c:order val="12"/>
          <c:tx>
            <c:strRef>
              <c:f>'Log N-C'!$O$2</c:f>
              <c:strCache>
                <c:ptCount val="1"/>
                <c:pt idx="0">
                  <c:v>Idaho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N-C'!$O$3:$O$42</c:f>
              <c:numCache>
                <c:formatCode>General</c:formatCode>
                <c:ptCount val="40"/>
                <c:pt idx="13">
                  <c:v>0.861353116146786</c:v>
                </c:pt>
                <c:pt idx="15">
                  <c:v>1</c:v>
                </c:pt>
                <c:pt idx="16">
                  <c:v>0.63092975357145742</c:v>
                </c:pt>
                <c:pt idx="17">
                  <c:v>0.28906482631788782</c:v>
                </c:pt>
                <c:pt idx="18">
                  <c:v>0.79250876533721859</c:v>
                </c:pt>
                <c:pt idx="19">
                  <c:v>0.60554725974629953</c:v>
                </c:pt>
                <c:pt idx="20">
                  <c:v>0.64154821524853567</c:v>
                </c:pt>
                <c:pt idx="21">
                  <c:v>0.41801979532401878</c:v>
                </c:pt>
                <c:pt idx="22">
                  <c:v>0.28082971064938139</c:v>
                </c:pt>
                <c:pt idx="23">
                  <c:v>0.73080616631814566</c:v>
                </c:pt>
                <c:pt idx="24">
                  <c:v>0.8129412168219794</c:v>
                </c:pt>
                <c:pt idx="25">
                  <c:v>0.79928594989217616</c:v>
                </c:pt>
                <c:pt idx="26">
                  <c:v>0.68288302831678249</c:v>
                </c:pt>
                <c:pt idx="27">
                  <c:v>0.61712186372183164</c:v>
                </c:pt>
                <c:pt idx="28">
                  <c:v>0.67842260086581663</c:v>
                </c:pt>
                <c:pt idx="29">
                  <c:v>0.77202145430722735</c:v>
                </c:pt>
                <c:pt idx="30">
                  <c:v>0.75046806361751051</c:v>
                </c:pt>
                <c:pt idx="31">
                  <c:v>0.76390689479448326</c:v>
                </c:pt>
                <c:pt idx="32">
                  <c:v>0.79540686423700913</c:v>
                </c:pt>
                <c:pt idx="33">
                  <c:v>0.69415533475097191</c:v>
                </c:pt>
                <c:pt idx="34">
                  <c:v>0.59566341933372358</c:v>
                </c:pt>
                <c:pt idx="35">
                  <c:v>0.45375008078414031</c:v>
                </c:pt>
                <c:pt idx="36">
                  <c:v>0.59932780268100572</c:v>
                </c:pt>
                <c:pt idx="37">
                  <c:v>0.51967938045700202</c:v>
                </c:pt>
                <c:pt idx="38">
                  <c:v>0.68832036346303038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A-419D-84CA-1C17B829E9E7}"/>
            </c:ext>
          </c:extLst>
        </c:ser>
        <c:ser>
          <c:idx val="13"/>
          <c:order val="13"/>
          <c:tx>
            <c:strRef>
              <c:f>'Log N-C'!$P$2</c:f>
              <c:strCache>
                <c:ptCount val="1"/>
                <c:pt idx="0">
                  <c:v>Illinois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N-C'!$P$3:$P$42</c:f>
              <c:numCache>
                <c:formatCode>General</c:formatCode>
                <c:ptCount val="40"/>
                <c:pt idx="7">
                  <c:v>1</c:v>
                </c:pt>
                <c:pt idx="8">
                  <c:v>0.57812965263577565</c:v>
                </c:pt>
                <c:pt idx="9">
                  <c:v>0.70622674009991471</c:v>
                </c:pt>
                <c:pt idx="10">
                  <c:v>0.55664137627968913</c:v>
                </c:pt>
                <c:pt idx="11">
                  <c:v>0.56147098441152077</c:v>
                </c:pt>
                <c:pt idx="12">
                  <c:v>0.68929342195257626</c:v>
                </c:pt>
                <c:pt idx="13">
                  <c:v>0.69498750024038536</c:v>
                </c:pt>
                <c:pt idx="14">
                  <c:v>0.74290610389754541</c:v>
                </c:pt>
                <c:pt idx="15">
                  <c:v>0.53393378173148665</c:v>
                </c:pt>
                <c:pt idx="16">
                  <c:v>0.78959525941829101</c:v>
                </c:pt>
                <c:pt idx="17">
                  <c:v>0.8568010108739339</c:v>
                </c:pt>
                <c:pt idx="18">
                  <c:v>0.81022919675165961</c:v>
                </c:pt>
                <c:pt idx="19">
                  <c:v>0.79944452407591948</c:v>
                </c:pt>
                <c:pt idx="20">
                  <c:v>0.77353766957169956</c:v>
                </c:pt>
                <c:pt idx="21">
                  <c:v>0.81809843886702949</c:v>
                </c:pt>
                <c:pt idx="22">
                  <c:v>0.76326341012450949</c:v>
                </c:pt>
                <c:pt idx="23">
                  <c:v>0.75262349010632956</c:v>
                </c:pt>
                <c:pt idx="24">
                  <c:v>0.77002789514074421</c:v>
                </c:pt>
                <c:pt idx="25">
                  <c:v>0.83067176593190528</c:v>
                </c:pt>
                <c:pt idx="26">
                  <c:v>0.77234158508759865</c:v>
                </c:pt>
                <c:pt idx="27">
                  <c:v>0.75289040678426411</c:v>
                </c:pt>
                <c:pt idx="28">
                  <c:v>0.83097937990815818</c:v>
                </c:pt>
                <c:pt idx="29">
                  <c:v>0.71916250246305258</c:v>
                </c:pt>
                <c:pt idx="30">
                  <c:v>0.78664966076347898</c:v>
                </c:pt>
                <c:pt idx="31">
                  <c:v>0.77887344495857769</c:v>
                </c:pt>
                <c:pt idx="32">
                  <c:v>0.73447061592390173</c:v>
                </c:pt>
                <c:pt idx="33">
                  <c:v>0.78044305484220167</c:v>
                </c:pt>
                <c:pt idx="34">
                  <c:v>0.78756695948612931</c:v>
                </c:pt>
                <c:pt idx="35">
                  <c:v>0.72907422011339973</c:v>
                </c:pt>
                <c:pt idx="36">
                  <c:v>0.73438986277656138</c:v>
                </c:pt>
                <c:pt idx="37">
                  <c:v>0.75257704594947472</c:v>
                </c:pt>
                <c:pt idx="38">
                  <c:v>0.76212195174554154</c:v>
                </c:pt>
                <c:pt idx="39">
                  <c:v>0.74213121835101836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A-419D-84CA-1C17B829E9E7}"/>
            </c:ext>
          </c:extLst>
        </c:ser>
        <c:ser>
          <c:idx val="14"/>
          <c:order val="14"/>
          <c:tx>
            <c:strRef>
              <c:f>'Log N-C'!$Q$2</c:f>
              <c:strCache>
                <c:ptCount val="1"/>
                <c:pt idx="0">
                  <c:v>New Jersey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N-C'!$Q$3:$Q$42</c:f>
              <c:numCache>
                <c:formatCode>General</c:formatCode>
                <c:ptCount val="40"/>
                <c:pt idx="5">
                  <c:v>0.5</c:v>
                </c:pt>
                <c:pt idx="7">
                  <c:v>0.38685280723454157</c:v>
                </c:pt>
                <c:pt idx="8">
                  <c:v>0.67118774147123961</c:v>
                </c:pt>
                <c:pt idx="9">
                  <c:v>0.51191604961963089</c:v>
                </c:pt>
                <c:pt idx="10">
                  <c:v>0.66319418837251121</c:v>
                </c:pt>
                <c:pt idx="11">
                  <c:v>0.5321063428024535</c:v>
                </c:pt>
                <c:pt idx="12">
                  <c:v>0.77824758021590912</c:v>
                </c:pt>
                <c:pt idx="13">
                  <c:v>0.69540975787204728</c:v>
                </c:pt>
                <c:pt idx="14">
                  <c:v>0.7344208755353776</c:v>
                </c:pt>
                <c:pt idx="15">
                  <c:v>0.84565991461123002</c:v>
                </c:pt>
                <c:pt idx="16">
                  <c:v>0.80337150611394725</c:v>
                </c:pt>
                <c:pt idx="17">
                  <c:v>0.83793211119120914</c:v>
                </c:pt>
                <c:pt idx="18">
                  <c:v>0.87036899204146811</c:v>
                </c:pt>
                <c:pt idx="19">
                  <c:v>0.73583409128850508</c:v>
                </c:pt>
                <c:pt idx="20">
                  <c:v>0.84553012346359024</c:v>
                </c:pt>
                <c:pt idx="21">
                  <c:v>0.84359752774325991</c:v>
                </c:pt>
                <c:pt idx="22">
                  <c:v>0.85945091509101046</c:v>
                </c:pt>
                <c:pt idx="23">
                  <c:v>0.81890330558390678</c:v>
                </c:pt>
                <c:pt idx="24">
                  <c:v>0.78534831305013453</c:v>
                </c:pt>
                <c:pt idx="25">
                  <c:v>0.88431135871576616</c:v>
                </c:pt>
                <c:pt idx="26">
                  <c:v>0.83376829738727831</c:v>
                </c:pt>
                <c:pt idx="27">
                  <c:v>0.83077660776830775</c:v>
                </c:pt>
                <c:pt idx="28">
                  <c:v>0.81288501168772287</c:v>
                </c:pt>
                <c:pt idx="29">
                  <c:v>0.83199305064920381</c:v>
                </c:pt>
                <c:pt idx="30">
                  <c:v>0.77576361663009141</c:v>
                </c:pt>
                <c:pt idx="31">
                  <c:v>0.8169778509153155</c:v>
                </c:pt>
                <c:pt idx="32">
                  <c:v>0.79911943418166476</c:v>
                </c:pt>
                <c:pt idx="33">
                  <c:v>0.81195243695215547</c:v>
                </c:pt>
                <c:pt idx="34">
                  <c:v>0.79995361599372472</c:v>
                </c:pt>
                <c:pt idx="35">
                  <c:v>0.77152959633298213</c:v>
                </c:pt>
                <c:pt idx="36">
                  <c:v>0.77041448647552158</c:v>
                </c:pt>
                <c:pt idx="37">
                  <c:v>0.75780362641092636</c:v>
                </c:pt>
                <c:pt idx="38">
                  <c:v>0.74423941162337504</c:v>
                </c:pt>
                <c:pt idx="39">
                  <c:v>0.75514984100726701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E-4938-B1C5-C158DFD177E2}"/>
            </c:ext>
          </c:extLst>
        </c:ser>
        <c:ser>
          <c:idx val="15"/>
          <c:order val="15"/>
          <c:tx>
            <c:strRef>
              <c:f>'Log N-C'!$R$2</c:f>
              <c:strCache>
                <c:ptCount val="1"/>
                <c:pt idx="0">
                  <c:v>New York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N-C'!$R$3:$R$42</c:f>
              <c:numCache>
                <c:formatCode>General</c:formatCode>
                <c:ptCount val="40"/>
                <c:pt idx="3">
                  <c:v>0.91631381998265238</c:v>
                </c:pt>
                <c:pt idx="4">
                  <c:v>0.77575617578242462</c:v>
                </c:pt>
                <c:pt idx="5">
                  <c:v>0.81683074908636633</c:v>
                </c:pt>
                <c:pt idx="6">
                  <c:v>0.80026536627410683</c:v>
                </c:pt>
                <c:pt idx="7">
                  <c:v>0.72353341598032739</c:v>
                </c:pt>
                <c:pt idx="8">
                  <c:v>0.72862064609494182</c:v>
                </c:pt>
                <c:pt idx="9">
                  <c:v>0.6663677266296455</c:v>
                </c:pt>
                <c:pt idx="10">
                  <c:v>0.69972191771811931</c:v>
                </c:pt>
                <c:pt idx="11">
                  <c:v>0.81111508981318459</c:v>
                </c:pt>
                <c:pt idx="12">
                  <c:v>0.75535752661085021</c:v>
                </c:pt>
                <c:pt idx="13">
                  <c:v>0.81913313195877047</c:v>
                </c:pt>
                <c:pt idx="14">
                  <c:v>0.72115070987559626</c:v>
                </c:pt>
                <c:pt idx="15">
                  <c:v>0.78731023575228631</c:v>
                </c:pt>
                <c:pt idx="16">
                  <c:v>0.83727755417002048</c:v>
                </c:pt>
                <c:pt idx="17">
                  <c:v>0.8894025269322936</c:v>
                </c:pt>
                <c:pt idx="18">
                  <c:v>0.89766231553247144</c:v>
                </c:pt>
                <c:pt idx="19">
                  <c:v>0.90092938484084373</c:v>
                </c:pt>
                <c:pt idx="20">
                  <c:v>0.87478195614741849</c:v>
                </c:pt>
                <c:pt idx="21">
                  <c:v>0.88074354230332741</c:v>
                </c:pt>
                <c:pt idx="22">
                  <c:v>0.86961404795702513</c:v>
                </c:pt>
                <c:pt idx="23">
                  <c:v>0.83466787649797503</c:v>
                </c:pt>
                <c:pt idx="24">
                  <c:v>0.82684630096507095</c:v>
                </c:pt>
                <c:pt idx="25">
                  <c:v>0.83333509542422302</c:v>
                </c:pt>
                <c:pt idx="26">
                  <c:v>0.83186014828872024</c:v>
                </c:pt>
                <c:pt idx="27">
                  <c:v>0.82344100532880349</c:v>
                </c:pt>
                <c:pt idx="28">
                  <c:v>0.8078208082481545</c:v>
                </c:pt>
                <c:pt idx="29">
                  <c:v>0.79706863121245108</c:v>
                </c:pt>
                <c:pt idx="30">
                  <c:v>0.81325447955695462</c:v>
                </c:pt>
                <c:pt idx="31">
                  <c:v>0.79194165344705592</c:v>
                </c:pt>
                <c:pt idx="32">
                  <c:v>0.79305275399391106</c:v>
                </c:pt>
                <c:pt idx="33">
                  <c:v>0.80212215806771892</c:v>
                </c:pt>
                <c:pt idx="34">
                  <c:v>0.79811082403822009</c:v>
                </c:pt>
                <c:pt idx="35">
                  <c:v>0.77076802448350779</c:v>
                </c:pt>
                <c:pt idx="36">
                  <c:v>0.76959218571450472</c:v>
                </c:pt>
                <c:pt idx="37">
                  <c:v>0.76052428288493334</c:v>
                </c:pt>
                <c:pt idx="38">
                  <c:v>0.78987625176606391</c:v>
                </c:pt>
                <c:pt idx="39">
                  <c:v>0.77075367958933705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E-4938-B1C5-C158DFD177E2}"/>
            </c:ext>
          </c:extLst>
        </c:ser>
        <c:ser>
          <c:idx val="16"/>
          <c:order val="16"/>
          <c:tx>
            <c:strRef>
              <c:f>'Log N-C'!$S$2</c:f>
              <c:strCache>
                <c:ptCount val="1"/>
                <c:pt idx="0">
                  <c:v>Utah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N-C'!$S$3:$S$42</c:f>
              <c:numCache>
                <c:formatCode>General</c:formatCode>
                <c:ptCount val="40"/>
                <c:pt idx="9">
                  <c:v>1</c:v>
                </c:pt>
                <c:pt idx="11">
                  <c:v>0.430676558073393</c:v>
                </c:pt>
                <c:pt idx="12">
                  <c:v>0.63092975357145742</c:v>
                </c:pt>
                <c:pt idx="14">
                  <c:v>0.86740527151624069</c:v>
                </c:pt>
                <c:pt idx="15">
                  <c:v>0.65452570597020443</c:v>
                </c:pt>
                <c:pt idx="16">
                  <c:v>0.63199818148248643</c:v>
                </c:pt>
                <c:pt idx="17">
                  <c:v>0.5997648673984185</c:v>
                </c:pt>
                <c:pt idx="18">
                  <c:v>0.62158163623707197</c:v>
                </c:pt>
                <c:pt idx="19">
                  <c:v>0.7473479640037034</c:v>
                </c:pt>
                <c:pt idx="20">
                  <c:v>0.64691168100886953</c:v>
                </c:pt>
                <c:pt idx="21">
                  <c:v>0.73226212631757592</c:v>
                </c:pt>
                <c:pt idx="22">
                  <c:v>0.78044223471268293</c:v>
                </c:pt>
                <c:pt idx="23">
                  <c:v>0.65183625220484342</c:v>
                </c:pt>
                <c:pt idx="24">
                  <c:v>0.66214684868048901</c:v>
                </c:pt>
                <c:pt idx="25">
                  <c:v>0.6712888940403734</c:v>
                </c:pt>
                <c:pt idx="26">
                  <c:v>0.70567861493226636</c:v>
                </c:pt>
                <c:pt idx="27">
                  <c:v>0.75059809480858419</c:v>
                </c:pt>
                <c:pt idx="28">
                  <c:v>0.72396994643372203</c:v>
                </c:pt>
                <c:pt idx="29">
                  <c:v>0.66734193570952016</c:v>
                </c:pt>
                <c:pt idx="30">
                  <c:v>0.64739975148595952</c:v>
                </c:pt>
                <c:pt idx="31">
                  <c:v>0.69776507743323735</c:v>
                </c:pt>
                <c:pt idx="32">
                  <c:v>0.59135241098766222</c:v>
                </c:pt>
                <c:pt idx="33">
                  <c:v>0.72218233469891524</c:v>
                </c:pt>
                <c:pt idx="34">
                  <c:v>0.71640763938233742</c:v>
                </c:pt>
                <c:pt idx="35">
                  <c:v>0.70129177129621112</c:v>
                </c:pt>
                <c:pt idx="36">
                  <c:v>0.57229825170330695</c:v>
                </c:pt>
                <c:pt idx="37">
                  <c:v>0.55534349038111741</c:v>
                </c:pt>
                <c:pt idx="38">
                  <c:v>0.62255955618448267</c:v>
                </c:pt>
                <c:pt idx="39">
                  <c:v>0.64140777017140949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E-4938-B1C5-C158DFD177E2}"/>
            </c:ext>
          </c:extLst>
        </c:ser>
        <c:ser>
          <c:idx val="17"/>
          <c:order val="17"/>
          <c:tx>
            <c:strRef>
              <c:f>'Log N-C'!$T$2</c:f>
              <c:strCache>
                <c:ptCount val="1"/>
                <c:pt idx="0">
                  <c:v>Virginia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N-C'!$T$3:$T$42</c:f>
              <c:numCache>
                <c:formatCode>General</c:formatCode>
                <c:ptCount val="40"/>
                <c:pt idx="8">
                  <c:v>0.68260619448598525</c:v>
                </c:pt>
                <c:pt idx="9">
                  <c:v>0.52832083357371873</c:v>
                </c:pt>
                <c:pt idx="10">
                  <c:v>0.3010299956639812</c:v>
                </c:pt>
                <c:pt idx="11">
                  <c:v>0.68682090359966308</c:v>
                </c:pt>
                <c:pt idx="12">
                  <c:v>0.7541312866141433</c:v>
                </c:pt>
                <c:pt idx="13">
                  <c:v>0.64571125313489242</c:v>
                </c:pt>
                <c:pt idx="14">
                  <c:v>0.3641758009398765</c:v>
                </c:pt>
                <c:pt idx="15">
                  <c:v>0.45570674709360431</c:v>
                </c:pt>
                <c:pt idx="16">
                  <c:v>0.65940342688864151</c:v>
                </c:pt>
                <c:pt idx="17">
                  <c:v>0.53008476885491707</c:v>
                </c:pt>
                <c:pt idx="18">
                  <c:v>0.62360323946240492</c:v>
                </c:pt>
                <c:pt idx="19">
                  <c:v>0.63251831742175035</c:v>
                </c:pt>
                <c:pt idx="20">
                  <c:v>0.72405905049541897</c:v>
                </c:pt>
                <c:pt idx="21">
                  <c:v>0.78231351143808658</c:v>
                </c:pt>
                <c:pt idx="22">
                  <c:v>0.63683360161582903</c:v>
                </c:pt>
                <c:pt idx="23">
                  <c:v>0.63202719547985509</c:v>
                </c:pt>
                <c:pt idx="24">
                  <c:v>0.77321940645598919</c:v>
                </c:pt>
                <c:pt idx="25">
                  <c:v>0.69058067123437683</c:v>
                </c:pt>
                <c:pt idx="26">
                  <c:v>0.78538177840254175</c:v>
                </c:pt>
                <c:pt idx="27">
                  <c:v>0.72975990232293375</c:v>
                </c:pt>
                <c:pt idx="28">
                  <c:v>0.73878901819833276</c:v>
                </c:pt>
                <c:pt idx="29">
                  <c:v>0.70263352776080401</c:v>
                </c:pt>
                <c:pt idx="30">
                  <c:v>0.76260783364629503</c:v>
                </c:pt>
                <c:pt idx="31">
                  <c:v>0.74704878973062305</c:v>
                </c:pt>
                <c:pt idx="32">
                  <c:v>0.72598026007331629</c:v>
                </c:pt>
                <c:pt idx="33">
                  <c:v>0.75242171462732921</c:v>
                </c:pt>
                <c:pt idx="34">
                  <c:v>0.76788864575862426</c:v>
                </c:pt>
                <c:pt idx="35">
                  <c:v>0.69033961094967544</c:v>
                </c:pt>
                <c:pt idx="36">
                  <c:v>0.68862518721282673</c:v>
                </c:pt>
                <c:pt idx="37">
                  <c:v>0.75450912688144067</c:v>
                </c:pt>
                <c:pt idx="38">
                  <c:v>0.70027130915856506</c:v>
                </c:pt>
                <c:pt idx="39">
                  <c:v>0.7205659530424392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E-4938-B1C5-C158DFD177E2}"/>
            </c:ext>
          </c:extLst>
        </c:ser>
        <c:ser>
          <c:idx val="18"/>
          <c:order val="18"/>
          <c:tx>
            <c:strRef>
              <c:f>'Log N-C'!$U$2</c:f>
              <c:strCache>
                <c:ptCount val="1"/>
                <c:pt idx="0">
                  <c:v>Washington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'Log N-C'!$B$3:$B$42</c:f>
              <c:numCache>
                <c:formatCode>m/d/yyyy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'Log N-C'!$U$3:$U$42</c:f>
              <c:numCache>
                <c:formatCode>General</c:formatCode>
                <c:ptCount val="40"/>
                <c:pt idx="9">
                  <c:v>1</c:v>
                </c:pt>
                <c:pt idx="10">
                  <c:v>0.83296102155046259</c:v>
                </c:pt>
                <c:pt idx="11">
                  <c:v>0.77848641285781384</c:v>
                </c:pt>
                <c:pt idx="12">
                  <c:v>0.73650492909124299</c:v>
                </c:pt>
                <c:pt idx="13">
                  <c:v>0.74257963390773141</c:v>
                </c:pt>
                <c:pt idx="14">
                  <c:v>0.66579105907601677</c:v>
                </c:pt>
                <c:pt idx="15">
                  <c:v>0.7289873244307099</c:v>
                </c:pt>
                <c:pt idx="16">
                  <c:v>0.72064018630780124</c:v>
                </c:pt>
                <c:pt idx="17">
                  <c:v>0.67663947208042863</c:v>
                </c:pt>
                <c:pt idx="18">
                  <c:v>0.72957359012376599</c:v>
                </c:pt>
                <c:pt idx="19">
                  <c:v>0.72530696295723829</c:v>
                </c:pt>
                <c:pt idx="20">
                  <c:v>0.68183222286406586</c:v>
                </c:pt>
                <c:pt idx="21">
                  <c:v>0.74679339796755617</c:v>
                </c:pt>
                <c:pt idx="22">
                  <c:v>0.69920720888470766</c:v>
                </c:pt>
                <c:pt idx="23">
                  <c:v>0.70286818701701259</c:v>
                </c:pt>
                <c:pt idx="24">
                  <c:v>0.70580303477914674</c:v>
                </c:pt>
                <c:pt idx="25">
                  <c:v>0.59951669736565349</c:v>
                </c:pt>
                <c:pt idx="26">
                  <c:v>0.79782903243775205</c:v>
                </c:pt>
                <c:pt idx="27">
                  <c:v>0.75965582673961352</c:v>
                </c:pt>
                <c:pt idx="28">
                  <c:v>0.76177064690383212</c:v>
                </c:pt>
                <c:pt idx="29">
                  <c:v>0.77644916701364908</c:v>
                </c:pt>
                <c:pt idx="30">
                  <c:v>0.70989332886731238</c:v>
                </c:pt>
                <c:pt idx="31">
                  <c:v>0.70722234421304309</c:v>
                </c:pt>
                <c:pt idx="32">
                  <c:v>0.72772918155820399</c:v>
                </c:pt>
                <c:pt idx="33">
                  <c:v>0.67159408718287794</c:v>
                </c:pt>
                <c:pt idx="34">
                  <c:v>0.720532109386956</c:v>
                </c:pt>
                <c:pt idx="35">
                  <c:v>0.66485031575584086</c:v>
                </c:pt>
                <c:pt idx="36">
                  <c:v>0.66320690955515504</c:v>
                </c:pt>
                <c:pt idx="37">
                  <c:v>0.6281937331692069</c:v>
                </c:pt>
                <c:pt idx="38">
                  <c:v>0.71013389772026947</c:v>
                </c:pt>
                <c:pt idx="39">
                  <c:v>0.62524491010920002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E-4938-B1C5-C158DFD1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45552"/>
        <c:axId val="529644568"/>
      </c:lineChart>
      <c:dateAx>
        <c:axId val="529645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44568"/>
        <c:crosses val="autoZero"/>
        <c:auto val="1"/>
        <c:lblOffset val="100"/>
        <c:baseTimeUnit val="days"/>
      </c:dateAx>
      <c:valAx>
        <c:axId val="529644568"/>
        <c:scaling>
          <c:orientation val="minMax"/>
          <c:max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China!$B$3:$B$86</c:f>
              <c:numCache>
                <c:formatCode>m/d/yyyy</c:formatCode>
                <c:ptCount val="84"/>
                <c:pt idx="0">
                  <c:v>43847</c:v>
                </c:pt>
                <c:pt idx="1">
                  <c:v>43848</c:v>
                </c:pt>
                <c:pt idx="2">
                  <c:v>43849</c:v>
                </c:pt>
                <c:pt idx="3">
                  <c:v>43850</c:v>
                </c:pt>
                <c:pt idx="4">
                  <c:v>43851</c:v>
                </c:pt>
                <c:pt idx="5">
                  <c:v>43852</c:v>
                </c:pt>
                <c:pt idx="6">
                  <c:v>43853</c:v>
                </c:pt>
                <c:pt idx="7">
                  <c:v>43854</c:v>
                </c:pt>
                <c:pt idx="8">
                  <c:v>43855</c:v>
                </c:pt>
                <c:pt idx="9">
                  <c:v>43856</c:v>
                </c:pt>
                <c:pt idx="10">
                  <c:v>43857</c:v>
                </c:pt>
                <c:pt idx="11">
                  <c:v>43858</c:v>
                </c:pt>
                <c:pt idx="12">
                  <c:v>43859</c:v>
                </c:pt>
                <c:pt idx="13">
                  <c:v>43860</c:v>
                </c:pt>
                <c:pt idx="14">
                  <c:v>43861</c:v>
                </c:pt>
                <c:pt idx="15">
                  <c:v>43862</c:v>
                </c:pt>
                <c:pt idx="16">
                  <c:v>43863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43869</c:v>
                </c:pt>
                <c:pt idx="23">
                  <c:v>43870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43876</c:v>
                </c:pt>
                <c:pt idx="30">
                  <c:v>43877</c:v>
                </c:pt>
                <c:pt idx="31">
                  <c:v>43878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43883</c:v>
                </c:pt>
                <c:pt idx="37">
                  <c:v>43884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43890</c:v>
                </c:pt>
                <c:pt idx="44">
                  <c:v>43891</c:v>
                </c:pt>
                <c:pt idx="45">
                  <c:v>43892</c:v>
                </c:pt>
                <c:pt idx="46">
                  <c:v>43893</c:v>
                </c:pt>
                <c:pt idx="47">
                  <c:v>43894</c:v>
                </c:pt>
                <c:pt idx="48">
                  <c:v>43895</c:v>
                </c:pt>
                <c:pt idx="49">
                  <c:v>43896</c:v>
                </c:pt>
                <c:pt idx="50">
                  <c:v>43897</c:v>
                </c:pt>
                <c:pt idx="51">
                  <c:v>43898</c:v>
                </c:pt>
                <c:pt idx="52">
                  <c:v>43899</c:v>
                </c:pt>
                <c:pt idx="53">
                  <c:v>43900</c:v>
                </c:pt>
                <c:pt idx="54">
                  <c:v>43901</c:v>
                </c:pt>
                <c:pt idx="55">
                  <c:v>43902</c:v>
                </c:pt>
                <c:pt idx="56">
                  <c:v>43903</c:v>
                </c:pt>
                <c:pt idx="57">
                  <c:v>43904</c:v>
                </c:pt>
                <c:pt idx="58">
                  <c:v>43905</c:v>
                </c:pt>
                <c:pt idx="59">
                  <c:v>43906</c:v>
                </c:pt>
                <c:pt idx="60">
                  <c:v>43907</c:v>
                </c:pt>
                <c:pt idx="61">
                  <c:v>43908</c:v>
                </c:pt>
                <c:pt idx="62">
                  <c:v>43909</c:v>
                </c:pt>
                <c:pt idx="63">
                  <c:v>43910</c:v>
                </c:pt>
                <c:pt idx="64">
                  <c:v>43911</c:v>
                </c:pt>
                <c:pt idx="65">
                  <c:v>43912</c:v>
                </c:pt>
                <c:pt idx="66">
                  <c:v>43913</c:v>
                </c:pt>
                <c:pt idx="67">
                  <c:v>43914</c:v>
                </c:pt>
                <c:pt idx="68">
                  <c:v>43915</c:v>
                </c:pt>
                <c:pt idx="69">
                  <c:v>43916</c:v>
                </c:pt>
                <c:pt idx="70">
                  <c:v>43917</c:v>
                </c:pt>
                <c:pt idx="71">
                  <c:v>43918</c:v>
                </c:pt>
                <c:pt idx="72">
                  <c:v>43919</c:v>
                </c:pt>
                <c:pt idx="73">
                  <c:v>43920</c:v>
                </c:pt>
                <c:pt idx="74">
                  <c:v>43921</c:v>
                </c:pt>
                <c:pt idx="75">
                  <c:v>43922</c:v>
                </c:pt>
                <c:pt idx="76">
                  <c:v>43923</c:v>
                </c:pt>
                <c:pt idx="77">
                  <c:v>43924</c:v>
                </c:pt>
                <c:pt idx="78">
                  <c:v>43925</c:v>
                </c:pt>
                <c:pt idx="79">
                  <c:v>43926</c:v>
                </c:pt>
                <c:pt idx="80">
                  <c:v>43927</c:v>
                </c:pt>
                <c:pt idx="81">
                  <c:v>43928</c:v>
                </c:pt>
                <c:pt idx="82">
                  <c:v>43929</c:v>
                </c:pt>
                <c:pt idx="83">
                  <c:v>43930</c:v>
                </c:pt>
              </c:numCache>
            </c:numRef>
          </c:cat>
          <c:val>
            <c:numRef>
              <c:f>China!$E$3:$E$86</c:f>
              <c:numCache>
                <c:formatCode>General</c:formatCode>
                <c:ptCount val="84"/>
                <c:pt idx="0">
                  <c:v>0.68648439322027588</c:v>
                </c:pt>
                <c:pt idx="1">
                  <c:v>0.85023259567695542</c:v>
                </c:pt>
                <c:pt idx="2">
                  <c:v>0.82140432709639288</c:v>
                </c:pt>
                <c:pt idx="3">
                  <c:v>0.79893199800212344</c:v>
                </c:pt>
                <c:pt idx="4">
                  <c:v>0.82210144624226233</c:v>
                </c:pt>
                <c:pt idx="5">
                  <c:v>0.768063397748593</c:v>
                </c:pt>
                <c:pt idx="6">
                  <c:v>0.8267335397378397</c:v>
                </c:pt>
                <c:pt idx="7">
                  <c:v>0.85539444009794219</c:v>
                </c:pt>
                <c:pt idx="8">
                  <c:v>0.86103191109894806</c:v>
                </c:pt>
                <c:pt idx="9">
                  <c:v>0.83932633759474695</c:v>
                </c:pt>
                <c:pt idx="10">
                  <c:v>0.8887887127208095</c:v>
                </c:pt>
                <c:pt idx="11">
                  <c:v>0.83787952090519935</c:v>
                </c:pt>
                <c:pt idx="12">
                  <c:v>0.83347248531990459</c:v>
                </c:pt>
                <c:pt idx="13">
                  <c:v>0.82703025005345387</c:v>
                </c:pt>
                <c:pt idx="14">
                  <c:v>0.81590841741291131</c:v>
                </c:pt>
                <c:pt idx="15">
                  <c:v>0.82090668169553904</c:v>
                </c:pt>
                <c:pt idx="16">
                  <c:v>0.81475443948013182</c:v>
                </c:pt>
                <c:pt idx="17">
                  <c:v>0.81421084890867457</c:v>
                </c:pt>
                <c:pt idx="18">
                  <c:v>0.81839356060040458</c:v>
                </c:pt>
                <c:pt idx="19">
                  <c:v>0.80214667145645591</c:v>
                </c:pt>
                <c:pt idx="20">
                  <c:v>0.77829257591091983</c:v>
                </c:pt>
                <c:pt idx="21">
                  <c:v>0.77771029621391574</c:v>
                </c:pt>
                <c:pt idx="22">
                  <c:v>0.74905564941828251</c:v>
                </c:pt>
                <c:pt idx="23">
                  <c:v>0.7544006975192532</c:v>
                </c:pt>
                <c:pt idx="24">
                  <c:v>0.8349208614314334</c:v>
                </c:pt>
                <c:pt idx="25">
                  <c:v>0.8095920785266959</c:v>
                </c:pt>
                <c:pt idx="26">
                  <c:v>0.74419365926260828</c:v>
                </c:pt>
                <c:pt idx="27">
                  <c:v>0.77140237577159443</c:v>
                </c:pt>
                <c:pt idx="28">
                  <c:v>0.70950280224837048</c:v>
                </c:pt>
                <c:pt idx="29">
                  <c:v>0.68299732161184568</c:v>
                </c:pt>
                <c:pt idx="30">
                  <c:v>0.68296182269985528</c:v>
                </c:pt>
                <c:pt idx="31">
                  <c:v>0.67408079990989034</c:v>
                </c:pt>
                <c:pt idx="32">
                  <c:v>0.66582738003338326</c:v>
                </c:pt>
                <c:pt idx="33">
                  <c:v>0.59736995722303232</c:v>
                </c:pt>
                <c:pt idx="34">
                  <c:v>0.60425958712944183</c:v>
                </c:pt>
                <c:pt idx="35">
                  <c:v>0.53227113253380043</c:v>
                </c:pt>
                <c:pt idx="36">
                  <c:v>0.57541965405961437</c:v>
                </c:pt>
                <c:pt idx="37">
                  <c:v>0.47682700893426361</c:v>
                </c:pt>
                <c:pt idx="38">
                  <c:v>0.55332529289423604</c:v>
                </c:pt>
                <c:pt idx="39">
                  <c:v>0.53317368734042558</c:v>
                </c:pt>
                <c:pt idx="40">
                  <c:v>0.53862452344818712</c:v>
                </c:pt>
                <c:pt idx="41">
                  <c:v>0.51352320529971596</c:v>
                </c:pt>
                <c:pt idx="42">
                  <c:v>0.53693107248680805</c:v>
                </c:pt>
                <c:pt idx="43">
                  <c:v>0.56264372023111342</c:v>
                </c:pt>
                <c:pt idx="44">
                  <c:v>0.47016983655008815</c:v>
                </c:pt>
                <c:pt idx="45">
                  <c:v>0.42759970391988783</c:v>
                </c:pt>
                <c:pt idx="46">
                  <c:v>0.42318777064983831</c:v>
                </c:pt>
                <c:pt idx="47">
                  <c:v>0.43687700322808615</c:v>
                </c:pt>
                <c:pt idx="48">
                  <c:v>0.4393197116054976</c:v>
                </c:pt>
                <c:pt idx="49">
                  <c:v>0.40672384672634848</c:v>
                </c:pt>
                <c:pt idx="50">
                  <c:v>0.3349305168419392</c:v>
                </c:pt>
                <c:pt idx="51">
                  <c:v>0.3264804969708564</c:v>
                </c:pt>
                <c:pt idx="52">
                  <c:v>0.26058912838753295</c:v>
                </c:pt>
                <c:pt idx="53">
                  <c:v>0.28125714414473291</c:v>
                </c:pt>
                <c:pt idx="54">
                  <c:v>0.23965797647692053</c:v>
                </c:pt>
                <c:pt idx="55">
                  <c:v>0.26511155822769994</c:v>
                </c:pt>
                <c:pt idx="56">
                  <c:v>0.21220257257472108</c:v>
                </c:pt>
                <c:pt idx="57">
                  <c:v>0.26510256041877694</c:v>
                </c:pt>
                <c:pt idx="58">
                  <c:v>0.24535153029564205</c:v>
                </c:pt>
                <c:pt idx="59">
                  <c:v>0.26940925953094785</c:v>
                </c:pt>
                <c:pt idx="60">
                  <c:v>0.22696869339036993</c:v>
                </c:pt>
                <c:pt idx="61">
                  <c:v>0.31203098736536289</c:v>
                </c:pt>
                <c:pt idx="62">
                  <c:v>0.32415744722106543</c:v>
                </c:pt>
                <c:pt idx="63">
                  <c:v>0.32856772667422479</c:v>
                </c:pt>
                <c:pt idx="64">
                  <c:v>0.3387317645001337</c:v>
                </c:pt>
                <c:pt idx="65">
                  <c:v>0.32411285351694491</c:v>
                </c:pt>
                <c:pt idx="66">
                  <c:v>0.38540234188073175</c:v>
                </c:pt>
                <c:pt idx="67">
                  <c:v>0.34057358014674693</c:v>
                </c:pt>
                <c:pt idx="68">
                  <c:v>0.37190853994044992</c:v>
                </c:pt>
                <c:pt idx="69">
                  <c:v>0.35443072973192258</c:v>
                </c:pt>
                <c:pt idx="70">
                  <c:v>0.35278712252820282</c:v>
                </c:pt>
                <c:pt idx="71">
                  <c:v>0.33664608527724438</c:v>
                </c:pt>
                <c:pt idx="72">
                  <c:v>0.3036779448870624</c:v>
                </c:pt>
                <c:pt idx="73">
                  <c:v>0.34232426241403208</c:v>
                </c:pt>
                <c:pt idx="74">
                  <c:v>0.31687261411036249</c:v>
                </c:pt>
                <c:pt idx="75">
                  <c:v>0.31436967730664578</c:v>
                </c:pt>
                <c:pt idx="76">
                  <c:v>0.3036285534986925</c:v>
                </c:pt>
                <c:pt idx="77">
                  <c:v>0.26033799667718632</c:v>
                </c:pt>
                <c:pt idx="78">
                  <c:v>0.30071336370598972</c:v>
                </c:pt>
                <c:pt idx="79">
                  <c:v>0.32389635799163508</c:v>
                </c:pt>
                <c:pt idx="80">
                  <c:v>0.30639593005345372</c:v>
                </c:pt>
                <c:pt idx="81">
                  <c:v>0.36484384716226292</c:v>
                </c:pt>
                <c:pt idx="82">
                  <c:v>0.36623337290994734</c:v>
                </c:pt>
                <c:pt idx="83">
                  <c:v>0.33037721003809123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B-4621-BEAA-D07522F2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35448"/>
        <c:axId val="433830856"/>
      </c:lineChart>
      <c:dateAx>
        <c:axId val="433835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0856"/>
        <c:crosses val="autoZero"/>
        <c:auto val="1"/>
        <c:lblOffset val="100"/>
        <c:baseTimeUnit val="days"/>
      </c:dateAx>
      <c:valAx>
        <c:axId val="4338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539750</xdr:colOff>
      <xdr:row>1</xdr:row>
      <xdr:rowOff>142874</xdr:rowOff>
    </xdr:from>
    <xdr:to>
      <xdr:col>40</xdr:col>
      <xdr:colOff>454025</xdr:colOff>
      <xdr:row>25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42862</xdr:rowOff>
    </xdr:from>
    <xdr:to>
      <xdr:col>14</xdr:col>
      <xdr:colOff>28575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24C7E-C05B-40AF-A147-14855936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43" sqref="B43"/>
    </sheetView>
  </sheetViews>
  <sheetFormatPr defaultRowHeight="15" x14ac:dyDescent="0.25"/>
  <cols>
    <col min="2" max="2" width="12.5703125" customWidth="1"/>
    <col min="4" max="4" width="9.85546875" customWidth="1"/>
    <col min="5" max="5" width="9.42578125" bestFit="1" customWidth="1"/>
  </cols>
  <sheetData>
    <row r="2" spans="2:21" x14ac:dyDescent="0.25">
      <c r="C2" t="s">
        <v>6</v>
      </c>
      <c r="D2" t="s">
        <v>2</v>
      </c>
      <c r="E2" t="s">
        <v>1</v>
      </c>
      <c r="F2" t="s">
        <v>7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4</v>
      </c>
      <c r="R2" t="s">
        <v>3</v>
      </c>
      <c r="S2" t="s">
        <v>8</v>
      </c>
      <c r="T2" t="s">
        <v>14</v>
      </c>
      <c r="U2" t="s">
        <v>5</v>
      </c>
    </row>
    <row r="3" spans="2:21" x14ac:dyDescent="0.25">
      <c r="B3" s="1">
        <v>43891</v>
      </c>
      <c r="L3">
        <v>2</v>
      </c>
      <c r="R3">
        <v>1</v>
      </c>
    </row>
    <row r="4" spans="2:21" x14ac:dyDescent="0.25">
      <c r="B4" s="1">
        <v>43892</v>
      </c>
      <c r="L4">
        <v>2</v>
      </c>
      <c r="R4">
        <v>1</v>
      </c>
    </row>
    <row r="5" spans="2:21" x14ac:dyDescent="0.25">
      <c r="B5" s="1">
        <v>43893</v>
      </c>
      <c r="L5">
        <v>3</v>
      </c>
      <c r="R5">
        <v>2</v>
      </c>
    </row>
    <row r="6" spans="2:21" x14ac:dyDescent="0.25">
      <c r="B6" s="1">
        <v>43894</v>
      </c>
      <c r="H6">
        <v>53</v>
      </c>
      <c r="L6">
        <v>8</v>
      </c>
      <c r="Q6">
        <v>1</v>
      </c>
      <c r="R6">
        <v>11</v>
      </c>
    </row>
    <row r="7" spans="2:21" x14ac:dyDescent="0.25">
      <c r="B7" s="1">
        <v>43895</v>
      </c>
      <c r="H7">
        <v>60</v>
      </c>
      <c r="I7">
        <v>2</v>
      </c>
      <c r="Q7">
        <v>2</v>
      </c>
      <c r="R7">
        <v>22</v>
      </c>
    </row>
    <row r="8" spans="2:21" x14ac:dyDescent="0.25">
      <c r="B8" s="1">
        <v>43896</v>
      </c>
      <c r="H8">
        <v>69</v>
      </c>
      <c r="I8">
        <v>8</v>
      </c>
      <c r="M8">
        <v>3</v>
      </c>
      <c r="Q8">
        <v>4</v>
      </c>
      <c r="R8">
        <v>44</v>
      </c>
      <c r="S8">
        <v>1</v>
      </c>
    </row>
    <row r="9" spans="2:21" x14ac:dyDescent="0.25">
      <c r="B9" s="1">
        <v>43897</v>
      </c>
      <c r="F9">
        <v>5</v>
      </c>
      <c r="H9">
        <v>88</v>
      </c>
      <c r="I9">
        <v>8</v>
      </c>
      <c r="L9">
        <v>17</v>
      </c>
      <c r="M9">
        <v>8</v>
      </c>
      <c r="Q9">
        <v>4</v>
      </c>
      <c r="R9">
        <v>76</v>
      </c>
      <c r="T9">
        <v>1</v>
      </c>
    </row>
    <row r="10" spans="2:21" x14ac:dyDescent="0.25">
      <c r="B10" s="1">
        <v>43898</v>
      </c>
      <c r="H10">
        <v>114</v>
      </c>
      <c r="I10">
        <v>8</v>
      </c>
      <c r="J10">
        <v>1</v>
      </c>
      <c r="L10">
        <v>18</v>
      </c>
      <c r="M10">
        <v>11</v>
      </c>
      <c r="P10">
        <v>7</v>
      </c>
      <c r="Q10">
        <v>6</v>
      </c>
      <c r="R10">
        <v>105</v>
      </c>
      <c r="T10">
        <v>2</v>
      </c>
    </row>
    <row r="11" spans="2:21" x14ac:dyDescent="0.25">
      <c r="B11" s="1">
        <v>43899</v>
      </c>
      <c r="H11">
        <v>133</v>
      </c>
      <c r="I11">
        <v>12</v>
      </c>
      <c r="J11">
        <v>2</v>
      </c>
      <c r="L11">
        <v>19</v>
      </c>
      <c r="M11">
        <v>15</v>
      </c>
      <c r="P11">
        <v>11</v>
      </c>
      <c r="Q11">
        <v>11</v>
      </c>
      <c r="R11">
        <v>142</v>
      </c>
      <c r="T11">
        <v>5</v>
      </c>
    </row>
    <row r="12" spans="2:21" x14ac:dyDescent="0.25">
      <c r="B12" s="1">
        <v>43900</v>
      </c>
      <c r="F12">
        <v>6</v>
      </c>
      <c r="H12">
        <v>157</v>
      </c>
      <c r="I12">
        <v>17</v>
      </c>
      <c r="L12">
        <v>28</v>
      </c>
      <c r="M12">
        <v>17</v>
      </c>
      <c r="P12">
        <v>19</v>
      </c>
      <c r="Q12">
        <v>15</v>
      </c>
      <c r="R12">
        <v>173</v>
      </c>
      <c r="S12">
        <v>2</v>
      </c>
      <c r="T12">
        <v>8</v>
      </c>
      <c r="U12">
        <v>162</v>
      </c>
    </row>
    <row r="13" spans="2:21" x14ac:dyDescent="0.25">
      <c r="B13" s="1">
        <v>43901</v>
      </c>
      <c r="F13">
        <v>9</v>
      </c>
      <c r="G13">
        <v>1</v>
      </c>
      <c r="H13">
        <v>177</v>
      </c>
      <c r="I13">
        <v>34</v>
      </c>
      <c r="J13">
        <v>3</v>
      </c>
      <c r="K13">
        <v>1</v>
      </c>
      <c r="L13">
        <v>31</v>
      </c>
      <c r="M13">
        <v>27</v>
      </c>
      <c r="P13">
        <v>25</v>
      </c>
      <c r="Q13">
        <v>23</v>
      </c>
      <c r="R13">
        <v>216</v>
      </c>
      <c r="S13">
        <v>3</v>
      </c>
      <c r="T13">
        <v>10</v>
      </c>
      <c r="U13">
        <v>267</v>
      </c>
    </row>
    <row r="14" spans="2:21" x14ac:dyDescent="0.25">
      <c r="B14" s="1">
        <v>43902</v>
      </c>
      <c r="F14">
        <v>9</v>
      </c>
      <c r="G14">
        <v>6</v>
      </c>
      <c r="H14">
        <v>198</v>
      </c>
      <c r="I14">
        <v>49</v>
      </c>
      <c r="J14">
        <v>6</v>
      </c>
      <c r="K14">
        <v>4</v>
      </c>
      <c r="L14">
        <v>49</v>
      </c>
      <c r="M14">
        <v>33</v>
      </c>
      <c r="P14">
        <v>32</v>
      </c>
      <c r="Q14">
        <v>29</v>
      </c>
      <c r="R14">
        <v>325</v>
      </c>
      <c r="S14">
        <v>5</v>
      </c>
      <c r="T14">
        <v>17</v>
      </c>
      <c r="U14">
        <v>366</v>
      </c>
    </row>
    <row r="15" spans="2:21" x14ac:dyDescent="0.25">
      <c r="B15" s="1">
        <v>43903</v>
      </c>
      <c r="D15">
        <v>6</v>
      </c>
      <c r="E15">
        <v>1</v>
      </c>
      <c r="F15">
        <v>9</v>
      </c>
      <c r="G15">
        <v>9</v>
      </c>
      <c r="H15">
        <v>247</v>
      </c>
      <c r="I15">
        <v>77</v>
      </c>
      <c r="J15">
        <v>11</v>
      </c>
      <c r="K15">
        <v>4</v>
      </c>
      <c r="L15">
        <v>77</v>
      </c>
      <c r="M15">
        <v>64</v>
      </c>
      <c r="O15">
        <v>1</v>
      </c>
      <c r="P15">
        <v>46</v>
      </c>
      <c r="Q15">
        <v>50</v>
      </c>
      <c r="R15">
        <v>421</v>
      </c>
      <c r="S15">
        <v>9</v>
      </c>
      <c r="T15">
        <v>30</v>
      </c>
      <c r="U15">
        <v>457</v>
      </c>
    </row>
    <row r="16" spans="2:21" x14ac:dyDescent="0.25">
      <c r="B16" s="1">
        <v>43904</v>
      </c>
      <c r="D16">
        <v>11</v>
      </c>
      <c r="F16">
        <v>12</v>
      </c>
      <c r="G16">
        <v>12</v>
      </c>
      <c r="H16">
        <v>335</v>
      </c>
      <c r="I16">
        <v>101</v>
      </c>
      <c r="J16">
        <v>20</v>
      </c>
      <c r="K16">
        <v>6</v>
      </c>
      <c r="L16">
        <v>115</v>
      </c>
      <c r="M16">
        <v>66</v>
      </c>
      <c r="N16">
        <v>4</v>
      </c>
      <c r="O16">
        <v>5</v>
      </c>
      <c r="P16">
        <v>64</v>
      </c>
      <c r="Q16">
        <v>69</v>
      </c>
      <c r="R16">
        <v>613</v>
      </c>
      <c r="S16">
        <v>10</v>
      </c>
      <c r="T16">
        <v>41</v>
      </c>
      <c r="U16">
        <v>568</v>
      </c>
    </row>
    <row r="17" spans="1:21" x14ac:dyDescent="0.25">
      <c r="B17" s="1">
        <v>43905</v>
      </c>
      <c r="D17">
        <v>22</v>
      </c>
      <c r="G17">
        <v>16</v>
      </c>
      <c r="H17">
        <v>392</v>
      </c>
      <c r="I17">
        <v>131</v>
      </c>
      <c r="J17">
        <v>26</v>
      </c>
      <c r="K17">
        <v>7</v>
      </c>
      <c r="L17">
        <v>149</v>
      </c>
      <c r="M17">
        <v>99</v>
      </c>
      <c r="N17">
        <v>7</v>
      </c>
      <c r="P17">
        <v>93</v>
      </c>
      <c r="Q17">
        <v>98</v>
      </c>
      <c r="R17">
        <v>729</v>
      </c>
      <c r="S17">
        <v>28</v>
      </c>
      <c r="T17">
        <v>45</v>
      </c>
      <c r="U17">
        <v>642</v>
      </c>
    </row>
    <row r="18" spans="1:21" x14ac:dyDescent="0.25">
      <c r="B18" s="1">
        <v>43906</v>
      </c>
      <c r="D18">
        <v>29</v>
      </c>
      <c r="E18">
        <v>3</v>
      </c>
      <c r="F18">
        <v>18</v>
      </c>
      <c r="G18">
        <v>22</v>
      </c>
      <c r="H18">
        <v>472</v>
      </c>
      <c r="I18">
        <v>160</v>
      </c>
      <c r="J18">
        <v>41</v>
      </c>
      <c r="K18">
        <v>8</v>
      </c>
      <c r="L18">
        <v>160</v>
      </c>
      <c r="M18">
        <v>121</v>
      </c>
      <c r="N18">
        <v>10</v>
      </c>
      <c r="O18">
        <v>5</v>
      </c>
      <c r="P18">
        <v>105</v>
      </c>
      <c r="Q18">
        <v>178</v>
      </c>
      <c r="R18">
        <v>950</v>
      </c>
      <c r="S18">
        <v>39</v>
      </c>
      <c r="T18">
        <v>51</v>
      </c>
      <c r="U18">
        <v>769</v>
      </c>
    </row>
    <row r="19" spans="1:21" x14ac:dyDescent="0.25">
      <c r="B19" s="1">
        <v>43907</v>
      </c>
      <c r="D19">
        <v>39</v>
      </c>
      <c r="F19">
        <v>20</v>
      </c>
      <c r="G19">
        <v>22</v>
      </c>
      <c r="H19">
        <v>598</v>
      </c>
      <c r="I19">
        <v>183</v>
      </c>
      <c r="J19">
        <v>68</v>
      </c>
      <c r="K19">
        <v>16</v>
      </c>
      <c r="L19">
        <v>216</v>
      </c>
      <c r="M19">
        <v>146</v>
      </c>
      <c r="N19">
        <v>14</v>
      </c>
      <c r="O19">
        <v>9</v>
      </c>
      <c r="P19">
        <v>160</v>
      </c>
      <c r="Q19">
        <v>267</v>
      </c>
      <c r="R19">
        <v>1374</v>
      </c>
      <c r="S19">
        <v>51</v>
      </c>
      <c r="T19">
        <v>67</v>
      </c>
      <c r="U19">
        <v>904</v>
      </c>
    </row>
    <row r="20" spans="1:21" x14ac:dyDescent="0.25">
      <c r="B20" s="1">
        <v>43908</v>
      </c>
      <c r="D20">
        <v>51</v>
      </c>
      <c r="E20">
        <v>6</v>
      </c>
      <c r="F20">
        <v>27</v>
      </c>
      <c r="G20">
        <v>37</v>
      </c>
      <c r="H20">
        <v>675</v>
      </c>
      <c r="I20">
        <v>216</v>
      </c>
      <c r="J20">
        <v>96</v>
      </c>
      <c r="K20">
        <v>26</v>
      </c>
      <c r="L20">
        <v>328</v>
      </c>
      <c r="M20">
        <v>197</v>
      </c>
      <c r="N20">
        <v>16</v>
      </c>
      <c r="O20">
        <v>11</v>
      </c>
      <c r="P20">
        <v>288</v>
      </c>
      <c r="Q20">
        <v>427</v>
      </c>
      <c r="R20">
        <v>2382</v>
      </c>
      <c r="S20">
        <v>63</v>
      </c>
      <c r="T20">
        <v>77</v>
      </c>
      <c r="U20">
        <v>1012</v>
      </c>
    </row>
    <row r="21" spans="1:21" x14ac:dyDescent="0.25">
      <c r="B21" s="1">
        <v>43909</v>
      </c>
      <c r="D21">
        <v>78</v>
      </c>
      <c r="E21">
        <v>9</v>
      </c>
      <c r="F21">
        <v>44</v>
      </c>
      <c r="G21">
        <v>62</v>
      </c>
      <c r="H21">
        <v>1006</v>
      </c>
      <c r="I21">
        <v>277</v>
      </c>
      <c r="J21">
        <v>159</v>
      </c>
      <c r="K21">
        <v>30</v>
      </c>
      <c r="L21">
        <v>432</v>
      </c>
      <c r="M21">
        <v>287</v>
      </c>
      <c r="N21">
        <v>26</v>
      </c>
      <c r="O21">
        <v>23</v>
      </c>
      <c r="P21">
        <v>422</v>
      </c>
      <c r="Q21">
        <v>742</v>
      </c>
      <c r="R21">
        <v>4152</v>
      </c>
      <c r="S21">
        <v>78</v>
      </c>
      <c r="T21">
        <v>94</v>
      </c>
      <c r="U21">
        <v>1187</v>
      </c>
    </row>
    <row r="22" spans="1:21" x14ac:dyDescent="0.25">
      <c r="B22" s="1">
        <v>43910</v>
      </c>
      <c r="D22">
        <v>106</v>
      </c>
      <c r="E22">
        <v>12</v>
      </c>
      <c r="F22">
        <v>63</v>
      </c>
      <c r="G22">
        <v>100</v>
      </c>
      <c r="H22">
        <v>1224</v>
      </c>
      <c r="I22">
        <v>363</v>
      </c>
      <c r="J22">
        <v>194</v>
      </c>
      <c r="K22">
        <v>39</v>
      </c>
      <c r="L22">
        <v>563</v>
      </c>
      <c r="M22">
        <v>420</v>
      </c>
      <c r="N22">
        <v>37</v>
      </c>
      <c r="O22">
        <v>31</v>
      </c>
      <c r="P22">
        <v>585</v>
      </c>
      <c r="Q22">
        <v>890</v>
      </c>
      <c r="R22">
        <v>7102</v>
      </c>
      <c r="S22">
        <v>112</v>
      </c>
      <c r="T22">
        <v>114</v>
      </c>
      <c r="U22">
        <v>1376</v>
      </c>
    </row>
    <row r="23" spans="1:21" x14ac:dyDescent="0.25">
      <c r="B23" s="1">
        <v>43911</v>
      </c>
      <c r="D23">
        <v>131</v>
      </c>
      <c r="E23">
        <v>14</v>
      </c>
      <c r="F23">
        <v>104</v>
      </c>
      <c r="G23">
        <v>118</v>
      </c>
      <c r="H23">
        <v>1468</v>
      </c>
      <c r="I23">
        <v>475</v>
      </c>
      <c r="J23">
        <v>223</v>
      </c>
      <c r="K23">
        <v>45</v>
      </c>
      <c r="L23">
        <v>763</v>
      </c>
      <c r="M23">
        <v>555</v>
      </c>
      <c r="N23">
        <v>48</v>
      </c>
      <c r="O23">
        <v>42</v>
      </c>
      <c r="P23">
        <v>753</v>
      </c>
      <c r="Q23">
        <v>1327</v>
      </c>
      <c r="R23">
        <v>10356</v>
      </c>
      <c r="S23">
        <v>136</v>
      </c>
      <c r="T23">
        <v>152</v>
      </c>
      <c r="U23">
        <v>1524</v>
      </c>
    </row>
    <row r="24" spans="1:21" x14ac:dyDescent="0.25">
      <c r="B24" s="1">
        <v>43912</v>
      </c>
      <c r="D24">
        <v>157</v>
      </c>
      <c r="E24">
        <v>22</v>
      </c>
      <c r="F24">
        <v>152</v>
      </c>
      <c r="G24">
        <v>165</v>
      </c>
      <c r="H24">
        <v>1733</v>
      </c>
      <c r="I24">
        <v>591</v>
      </c>
      <c r="J24">
        <v>327</v>
      </c>
      <c r="K24">
        <v>56</v>
      </c>
      <c r="L24">
        <v>1007</v>
      </c>
      <c r="M24">
        <v>620</v>
      </c>
      <c r="N24">
        <v>56</v>
      </c>
      <c r="O24">
        <v>47</v>
      </c>
      <c r="P24">
        <v>1049</v>
      </c>
      <c r="Q24">
        <v>1914</v>
      </c>
      <c r="R24">
        <v>15168</v>
      </c>
      <c r="S24">
        <v>181</v>
      </c>
      <c r="T24">
        <v>220</v>
      </c>
      <c r="U24">
        <v>1793</v>
      </c>
    </row>
    <row r="25" spans="1:21" x14ac:dyDescent="0.25">
      <c r="B25" s="1">
        <v>43913</v>
      </c>
      <c r="D25">
        <v>196</v>
      </c>
      <c r="E25">
        <v>36</v>
      </c>
      <c r="F25">
        <v>235</v>
      </c>
      <c r="G25">
        <v>201</v>
      </c>
      <c r="H25">
        <v>2102</v>
      </c>
      <c r="I25">
        <v>720</v>
      </c>
      <c r="J25">
        <v>415</v>
      </c>
      <c r="K25">
        <v>64</v>
      </c>
      <c r="L25">
        <v>1227</v>
      </c>
      <c r="M25">
        <v>800</v>
      </c>
      <c r="N25">
        <v>77</v>
      </c>
      <c r="O25">
        <v>50</v>
      </c>
      <c r="P25">
        <v>1285</v>
      </c>
      <c r="Q25">
        <v>2844</v>
      </c>
      <c r="R25">
        <v>20875</v>
      </c>
      <c r="S25">
        <v>257</v>
      </c>
      <c r="T25">
        <v>254</v>
      </c>
      <c r="U25">
        <v>1996</v>
      </c>
    </row>
    <row r="26" spans="1:21" x14ac:dyDescent="0.25">
      <c r="B26" s="1">
        <v>43914</v>
      </c>
      <c r="D26">
        <v>242</v>
      </c>
      <c r="E26">
        <v>42</v>
      </c>
      <c r="F26">
        <v>326</v>
      </c>
      <c r="G26">
        <v>232</v>
      </c>
      <c r="H26">
        <v>2535</v>
      </c>
      <c r="I26">
        <v>912</v>
      </c>
      <c r="J26">
        <v>618</v>
      </c>
      <c r="K26">
        <v>87</v>
      </c>
      <c r="L26">
        <v>1467</v>
      </c>
      <c r="M26">
        <v>1097</v>
      </c>
      <c r="N26">
        <v>90</v>
      </c>
      <c r="O26">
        <v>73</v>
      </c>
      <c r="P26">
        <v>1535</v>
      </c>
      <c r="Q26">
        <v>3675</v>
      </c>
      <c r="R26">
        <v>25665</v>
      </c>
      <c r="S26">
        <v>298</v>
      </c>
      <c r="T26">
        <v>290</v>
      </c>
      <c r="U26">
        <v>2221</v>
      </c>
    </row>
    <row r="27" spans="1:21" x14ac:dyDescent="0.25">
      <c r="A27">
        <f t="shared" ref="A27:A42" si="0">SUM(D27:AZ27)/C27</f>
        <v>0.77185901780762833</v>
      </c>
      <c r="B27" s="1">
        <v>43915</v>
      </c>
      <c r="C27">
        <v>64916</v>
      </c>
      <c r="D27">
        <v>386</v>
      </c>
      <c r="E27">
        <v>59</v>
      </c>
      <c r="F27">
        <v>401</v>
      </c>
      <c r="G27">
        <v>308</v>
      </c>
      <c r="H27">
        <v>3006</v>
      </c>
      <c r="I27">
        <v>1086</v>
      </c>
      <c r="J27">
        <v>875</v>
      </c>
      <c r="K27">
        <v>119</v>
      </c>
      <c r="L27">
        <v>1977</v>
      </c>
      <c r="M27">
        <v>1387</v>
      </c>
      <c r="N27">
        <v>95</v>
      </c>
      <c r="O27">
        <v>123</v>
      </c>
      <c r="P27">
        <v>1865</v>
      </c>
      <c r="Q27">
        <v>4402</v>
      </c>
      <c r="R27">
        <v>30811</v>
      </c>
      <c r="S27">
        <v>346</v>
      </c>
      <c r="T27">
        <v>391</v>
      </c>
      <c r="U27">
        <v>2469</v>
      </c>
    </row>
    <row r="28" spans="1:21" x14ac:dyDescent="0.25">
      <c r="A28">
        <f t="shared" si="0"/>
        <v>0.76103506331893711</v>
      </c>
      <c r="B28" s="1">
        <v>43916</v>
      </c>
      <c r="C28">
        <v>81966</v>
      </c>
      <c r="D28">
        <v>531</v>
      </c>
      <c r="E28">
        <v>69</v>
      </c>
      <c r="F28">
        <v>508</v>
      </c>
      <c r="G28">
        <v>349</v>
      </c>
      <c r="H28">
        <v>3801</v>
      </c>
      <c r="I28">
        <v>1430</v>
      </c>
      <c r="J28">
        <v>1012</v>
      </c>
      <c r="K28">
        <v>143</v>
      </c>
      <c r="L28">
        <v>2484</v>
      </c>
      <c r="M28">
        <v>1643</v>
      </c>
      <c r="N28">
        <v>106</v>
      </c>
      <c r="O28">
        <v>189</v>
      </c>
      <c r="P28">
        <v>2538</v>
      </c>
      <c r="Q28">
        <v>6876</v>
      </c>
      <c r="R28">
        <v>37258</v>
      </c>
      <c r="S28">
        <v>402</v>
      </c>
      <c r="T28">
        <v>460</v>
      </c>
      <c r="U28">
        <v>2580</v>
      </c>
    </row>
    <row r="29" spans="1:21" x14ac:dyDescent="0.25">
      <c r="A29">
        <f t="shared" si="0"/>
        <v>0.75379162871738015</v>
      </c>
      <c r="B29" s="1">
        <v>43917</v>
      </c>
      <c r="C29">
        <v>101012</v>
      </c>
      <c r="D29">
        <v>639</v>
      </c>
      <c r="E29">
        <v>85</v>
      </c>
      <c r="F29">
        <v>665</v>
      </c>
      <c r="G29">
        <v>386</v>
      </c>
      <c r="H29">
        <v>4643</v>
      </c>
      <c r="I29">
        <v>1734</v>
      </c>
      <c r="J29">
        <v>1291</v>
      </c>
      <c r="K29">
        <v>165</v>
      </c>
      <c r="L29">
        <v>3198</v>
      </c>
      <c r="M29">
        <v>2198</v>
      </c>
      <c r="N29">
        <v>120</v>
      </c>
      <c r="O29">
        <v>230</v>
      </c>
      <c r="P29">
        <v>3026</v>
      </c>
      <c r="Q29">
        <v>8825</v>
      </c>
      <c r="R29">
        <v>44635</v>
      </c>
      <c r="S29">
        <v>480</v>
      </c>
      <c r="T29">
        <v>615</v>
      </c>
      <c r="U29">
        <v>3207</v>
      </c>
    </row>
    <row r="30" spans="1:21" x14ac:dyDescent="0.25">
      <c r="A30">
        <f t="shared" si="0"/>
        <v>0.69936005945254121</v>
      </c>
      <c r="B30" s="1">
        <v>43918</v>
      </c>
      <c r="C30">
        <v>121105</v>
      </c>
      <c r="D30">
        <v>720</v>
      </c>
      <c r="E30">
        <v>102</v>
      </c>
      <c r="F30">
        <v>773</v>
      </c>
      <c r="G30">
        <v>409</v>
      </c>
      <c r="I30">
        <v>2061</v>
      </c>
      <c r="J30">
        <v>1524</v>
      </c>
      <c r="K30">
        <v>214</v>
      </c>
      <c r="L30">
        <v>4038</v>
      </c>
      <c r="M30">
        <v>2446</v>
      </c>
      <c r="N30">
        <v>151</v>
      </c>
      <c r="O30">
        <v>261</v>
      </c>
      <c r="P30">
        <v>3491</v>
      </c>
      <c r="Q30">
        <v>11124</v>
      </c>
      <c r="R30">
        <v>52318</v>
      </c>
      <c r="S30">
        <v>602</v>
      </c>
      <c r="T30">
        <v>739</v>
      </c>
      <c r="U30">
        <v>3723</v>
      </c>
    </row>
    <row r="31" spans="1:21" x14ac:dyDescent="0.25">
      <c r="A31">
        <f t="shared" si="0"/>
        <v>0.74264564301148883</v>
      </c>
      <c r="B31" s="1">
        <v>43919</v>
      </c>
      <c r="C31">
        <v>140223</v>
      </c>
      <c r="D31">
        <v>827</v>
      </c>
      <c r="E31">
        <v>114</v>
      </c>
      <c r="F31">
        <v>919</v>
      </c>
      <c r="G31">
        <v>449</v>
      </c>
      <c r="H31">
        <v>5763</v>
      </c>
      <c r="I31">
        <v>2307</v>
      </c>
      <c r="J31">
        <v>1993</v>
      </c>
      <c r="K31">
        <v>232</v>
      </c>
      <c r="L31">
        <v>4950</v>
      </c>
      <c r="M31">
        <v>2683</v>
      </c>
      <c r="N31">
        <v>175</v>
      </c>
      <c r="O31">
        <v>310</v>
      </c>
      <c r="P31">
        <v>4596</v>
      </c>
      <c r="Q31">
        <v>13386</v>
      </c>
      <c r="R31">
        <v>59513</v>
      </c>
      <c r="S31">
        <v>719</v>
      </c>
      <c r="T31">
        <v>890</v>
      </c>
      <c r="U31">
        <v>4310</v>
      </c>
    </row>
    <row r="32" spans="1:21" x14ac:dyDescent="0.25">
      <c r="A32">
        <f t="shared" si="0"/>
        <v>0.74379846408523453</v>
      </c>
      <c r="B32" s="1">
        <v>43920</v>
      </c>
      <c r="C32">
        <v>160686</v>
      </c>
      <c r="D32">
        <v>907</v>
      </c>
      <c r="E32">
        <v>119</v>
      </c>
      <c r="F32">
        <v>1157</v>
      </c>
      <c r="G32">
        <v>508</v>
      </c>
      <c r="H32">
        <v>6932</v>
      </c>
      <c r="I32">
        <v>2627</v>
      </c>
      <c r="J32">
        <v>2571</v>
      </c>
      <c r="K32">
        <v>264</v>
      </c>
      <c r="L32">
        <v>5704</v>
      </c>
      <c r="M32">
        <v>3032</v>
      </c>
      <c r="N32">
        <v>204</v>
      </c>
      <c r="O32">
        <v>415</v>
      </c>
      <c r="P32">
        <v>5057</v>
      </c>
      <c r="Q32">
        <v>16636</v>
      </c>
      <c r="R32">
        <v>66497</v>
      </c>
      <c r="S32">
        <v>806</v>
      </c>
      <c r="T32">
        <v>1020</v>
      </c>
      <c r="U32">
        <v>5062</v>
      </c>
    </row>
    <row r="33" spans="1:21" x14ac:dyDescent="0.25">
      <c r="A33">
        <f t="shared" si="0"/>
        <v>0.7377231543083157</v>
      </c>
      <c r="B33" s="1">
        <v>43921</v>
      </c>
      <c r="C33">
        <v>186082</v>
      </c>
      <c r="D33">
        <v>979</v>
      </c>
      <c r="E33">
        <v>133</v>
      </c>
      <c r="F33">
        <v>1289</v>
      </c>
      <c r="G33">
        <v>564</v>
      </c>
      <c r="H33">
        <v>8155</v>
      </c>
      <c r="I33">
        <v>2966</v>
      </c>
      <c r="J33">
        <v>3128</v>
      </c>
      <c r="K33">
        <v>319</v>
      </c>
      <c r="L33">
        <v>6741</v>
      </c>
      <c r="M33">
        <v>4117</v>
      </c>
      <c r="N33">
        <v>224</v>
      </c>
      <c r="O33">
        <v>525</v>
      </c>
      <c r="P33">
        <v>5994</v>
      </c>
      <c r="Q33">
        <v>18696</v>
      </c>
      <c r="R33">
        <v>75795</v>
      </c>
      <c r="S33">
        <v>887</v>
      </c>
      <c r="T33">
        <v>1250</v>
      </c>
      <c r="U33">
        <v>5515</v>
      </c>
    </row>
    <row r="34" spans="1:21" x14ac:dyDescent="0.25">
      <c r="A34">
        <f t="shared" si="0"/>
        <v>0.72646066518180197</v>
      </c>
      <c r="B34" s="1">
        <v>43922</v>
      </c>
      <c r="C34">
        <v>212814</v>
      </c>
      <c r="D34">
        <v>1084</v>
      </c>
      <c r="E34">
        <v>143</v>
      </c>
      <c r="F34">
        <v>1413</v>
      </c>
      <c r="G34">
        <v>624</v>
      </c>
      <c r="H34">
        <v>9191</v>
      </c>
      <c r="I34">
        <v>3342</v>
      </c>
      <c r="J34">
        <v>3557</v>
      </c>
      <c r="K34">
        <v>368</v>
      </c>
      <c r="L34">
        <v>7773</v>
      </c>
      <c r="M34">
        <v>4748</v>
      </c>
      <c r="N34">
        <v>258</v>
      </c>
      <c r="O34">
        <v>669</v>
      </c>
      <c r="P34">
        <v>6980</v>
      </c>
      <c r="Q34">
        <v>22259</v>
      </c>
      <c r="R34">
        <v>83712</v>
      </c>
      <c r="S34">
        <v>1012</v>
      </c>
      <c r="T34">
        <v>1484</v>
      </c>
      <c r="U34">
        <v>5984</v>
      </c>
    </row>
    <row r="35" spans="1:21" x14ac:dyDescent="0.25">
      <c r="A35">
        <f t="shared" si="0"/>
        <v>0.71593288801701804</v>
      </c>
      <c r="B35" s="1">
        <v>43923</v>
      </c>
      <c r="C35">
        <v>241626</v>
      </c>
      <c r="D35">
        <v>1251</v>
      </c>
      <c r="E35">
        <v>151</v>
      </c>
      <c r="F35">
        <v>1598</v>
      </c>
      <c r="G35">
        <v>683</v>
      </c>
      <c r="H35">
        <v>10701</v>
      </c>
      <c r="I35">
        <v>3728</v>
      </c>
      <c r="J35">
        <v>3824</v>
      </c>
      <c r="K35">
        <v>393</v>
      </c>
      <c r="L35">
        <v>9008</v>
      </c>
      <c r="M35">
        <v>5444</v>
      </c>
      <c r="N35">
        <v>285</v>
      </c>
      <c r="O35">
        <v>891</v>
      </c>
      <c r="P35">
        <v>7695</v>
      </c>
      <c r="Q35">
        <v>25590</v>
      </c>
      <c r="R35">
        <v>92381</v>
      </c>
      <c r="S35">
        <v>1074</v>
      </c>
      <c r="T35">
        <v>1706</v>
      </c>
      <c r="U35">
        <v>6585</v>
      </c>
    </row>
    <row r="36" spans="1:21" x14ac:dyDescent="0.25">
      <c r="A36">
        <f t="shared" si="0"/>
        <v>0.71267092269035237</v>
      </c>
      <c r="B36" s="1">
        <v>43924</v>
      </c>
      <c r="C36">
        <v>273808</v>
      </c>
      <c r="D36">
        <v>1454</v>
      </c>
      <c r="E36">
        <v>157</v>
      </c>
      <c r="F36">
        <v>1769</v>
      </c>
      <c r="G36">
        <v>738</v>
      </c>
      <c r="H36">
        <v>12026</v>
      </c>
      <c r="I36">
        <v>4173</v>
      </c>
      <c r="J36">
        <v>4915</v>
      </c>
      <c r="K36">
        <v>450</v>
      </c>
      <c r="L36">
        <v>10268</v>
      </c>
      <c r="M36">
        <v>5967</v>
      </c>
      <c r="N36">
        <v>319</v>
      </c>
      <c r="O36">
        <v>1013</v>
      </c>
      <c r="P36">
        <v>8904</v>
      </c>
      <c r="Q36">
        <v>29895</v>
      </c>
      <c r="R36">
        <v>102863</v>
      </c>
      <c r="S36">
        <v>1246</v>
      </c>
      <c r="T36">
        <v>2012</v>
      </c>
      <c r="U36">
        <v>6966</v>
      </c>
    </row>
    <row r="37" spans="1:21" x14ac:dyDescent="0.25">
      <c r="A37">
        <f t="shared" si="0"/>
        <v>0.70593680572698103</v>
      </c>
      <c r="B37" s="1">
        <v>43925</v>
      </c>
      <c r="C37">
        <v>307876</v>
      </c>
      <c r="D37">
        <v>1569</v>
      </c>
      <c r="E37">
        <v>171</v>
      </c>
      <c r="F37">
        <v>2019</v>
      </c>
      <c r="G37">
        <v>743</v>
      </c>
      <c r="H37">
        <v>13438</v>
      </c>
      <c r="I37">
        <v>4565</v>
      </c>
      <c r="J37">
        <v>5276</v>
      </c>
      <c r="K37">
        <v>593</v>
      </c>
      <c r="L37">
        <v>11545</v>
      </c>
      <c r="M37">
        <v>6383</v>
      </c>
      <c r="N37">
        <v>351</v>
      </c>
      <c r="O37">
        <v>1077</v>
      </c>
      <c r="P37">
        <v>10357</v>
      </c>
      <c r="Q37">
        <v>34124</v>
      </c>
      <c r="R37">
        <v>113704</v>
      </c>
      <c r="S37">
        <v>1428</v>
      </c>
      <c r="T37">
        <v>2407</v>
      </c>
      <c r="U37">
        <v>7591</v>
      </c>
    </row>
    <row r="38" spans="1:21" x14ac:dyDescent="0.25">
      <c r="A38">
        <f t="shared" si="0"/>
        <v>0.70223895585339025</v>
      </c>
      <c r="B38" s="1">
        <v>43926</v>
      </c>
      <c r="C38">
        <v>333593</v>
      </c>
      <c r="D38">
        <v>1739</v>
      </c>
      <c r="E38">
        <v>185</v>
      </c>
      <c r="F38">
        <v>2269</v>
      </c>
      <c r="G38">
        <v>853</v>
      </c>
      <c r="H38">
        <v>14336</v>
      </c>
      <c r="I38">
        <v>4950</v>
      </c>
      <c r="J38">
        <v>5675</v>
      </c>
      <c r="K38">
        <v>673</v>
      </c>
      <c r="L38">
        <v>12350</v>
      </c>
      <c r="M38">
        <v>6742</v>
      </c>
      <c r="N38">
        <v>371</v>
      </c>
      <c r="O38">
        <v>1101</v>
      </c>
      <c r="P38">
        <v>11256</v>
      </c>
      <c r="Q38">
        <v>37505</v>
      </c>
      <c r="R38">
        <v>122031</v>
      </c>
      <c r="S38">
        <v>1605</v>
      </c>
      <c r="T38">
        <v>2637</v>
      </c>
      <c r="U38">
        <v>7984</v>
      </c>
    </row>
    <row r="39" spans="1:21" x14ac:dyDescent="0.25">
      <c r="A39">
        <f t="shared" si="0"/>
        <v>0.69973963714510068</v>
      </c>
      <c r="B39" s="1">
        <v>43927</v>
      </c>
      <c r="C39">
        <v>362955</v>
      </c>
      <c r="D39">
        <v>1952</v>
      </c>
      <c r="E39">
        <v>191</v>
      </c>
      <c r="F39">
        <v>2456</v>
      </c>
      <c r="G39">
        <v>927</v>
      </c>
      <c r="H39">
        <v>15865</v>
      </c>
      <c r="I39">
        <v>5172</v>
      </c>
      <c r="J39">
        <v>6906</v>
      </c>
      <c r="K39">
        <v>783</v>
      </c>
      <c r="L39">
        <v>13629</v>
      </c>
      <c r="M39">
        <v>7558</v>
      </c>
      <c r="N39">
        <v>387</v>
      </c>
      <c r="O39">
        <v>1170</v>
      </c>
      <c r="P39">
        <v>12262</v>
      </c>
      <c r="Q39">
        <v>41090</v>
      </c>
      <c r="R39">
        <v>130689</v>
      </c>
      <c r="S39">
        <v>1675</v>
      </c>
      <c r="T39">
        <v>2878</v>
      </c>
      <c r="U39">
        <v>8384</v>
      </c>
    </row>
    <row r="40" spans="1:21" x14ac:dyDescent="0.25">
      <c r="A40">
        <f t="shared" si="0"/>
        <v>0.69391161630276266</v>
      </c>
      <c r="B40" s="1">
        <v>43928</v>
      </c>
      <c r="C40">
        <v>393602</v>
      </c>
      <c r="D40">
        <v>2168</v>
      </c>
      <c r="E40">
        <v>213</v>
      </c>
      <c r="F40">
        <v>2575</v>
      </c>
      <c r="G40">
        <v>997</v>
      </c>
      <c r="H40">
        <v>16957</v>
      </c>
      <c r="I40">
        <v>5429</v>
      </c>
      <c r="J40">
        <v>7781</v>
      </c>
      <c r="K40">
        <v>928</v>
      </c>
      <c r="L40">
        <v>14747</v>
      </c>
      <c r="M40">
        <v>9156</v>
      </c>
      <c r="N40">
        <v>410</v>
      </c>
      <c r="O40">
        <v>1210</v>
      </c>
      <c r="P40">
        <v>13549</v>
      </c>
      <c r="Q40">
        <v>44416</v>
      </c>
      <c r="R40">
        <v>138836</v>
      </c>
      <c r="S40">
        <v>1738</v>
      </c>
      <c r="T40">
        <v>3333</v>
      </c>
      <c r="U40">
        <v>8682</v>
      </c>
    </row>
    <row r="41" spans="1:21" x14ac:dyDescent="0.25">
      <c r="A41">
        <f t="shared" si="0"/>
        <v>0.68313303152023208</v>
      </c>
      <c r="B41" s="1">
        <v>43929</v>
      </c>
      <c r="C41">
        <v>434927</v>
      </c>
      <c r="D41">
        <v>2499</v>
      </c>
      <c r="E41">
        <v>226</v>
      </c>
      <c r="F41">
        <v>2726</v>
      </c>
      <c r="G41">
        <v>1071</v>
      </c>
      <c r="H41">
        <v>18830</v>
      </c>
      <c r="I41">
        <v>5655</v>
      </c>
      <c r="J41">
        <v>8781</v>
      </c>
      <c r="K41">
        <v>1116</v>
      </c>
      <c r="L41">
        <v>15698</v>
      </c>
      <c r="M41">
        <v>10204</v>
      </c>
      <c r="N41">
        <v>435</v>
      </c>
      <c r="O41">
        <v>1353</v>
      </c>
      <c r="P41">
        <v>15078</v>
      </c>
      <c r="Q41">
        <v>47437</v>
      </c>
      <c r="R41">
        <v>151171</v>
      </c>
      <c r="S41">
        <v>1846</v>
      </c>
      <c r="T41">
        <v>3645</v>
      </c>
      <c r="U41">
        <v>9342</v>
      </c>
    </row>
    <row r="42" spans="1:21" x14ac:dyDescent="0.25">
      <c r="A42">
        <f t="shared" si="0"/>
        <v>0.67691424473820128</v>
      </c>
      <c r="B42" s="1">
        <v>43930</v>
      </c>
      <c r="C42">
        <v>468566</v>
      </c>
      <c r="D42">
        <v>2838</v>
      </c>
      <c r="E42">
        <v>235</v>
      </c>
      <c r="F42">
        <v>3018</v>
      </c>
      <c r="G42">
        <v>1146</v>
      </c>
      <c r="H42">
        <v>19971</v>
      </c>
      <c r="I42">
        <v>6202</v>
      </c>
      <c r="J42">
        <v>9784</v>
      </c>
      <c r="K42">
        <v>1209</v>
      </c>
      <c r="L42">
        <v>16826</v>
      </c>
      <c r="M42">
        <v>10885</v>
      </c>
      <c r="N42">
        <v>442</v>
      </c>
      <c r="O42" s="2"/>
      <c r="P42">
        <v>16422</v>
      </c>
      <c r="Q42">
        <v>51027</v>
      </c>
      <c r="R42">
        <v>161504</v>
      </c>
      <c r="S42">
        <v>1976</v>
      </c>
      <c r="T42">
        <v>4042</v>
      </c>
      <c r="U42">
        <v>9652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2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K38" sqref="K38"/>
    </sheetView>
  </sheetViews>
  <sheetFormatPr defaultRowHeight="15" x14ac:dyDescent="0.25"/>
  <cols>
    <col min="2" max="2" width="11.85546875" customWidth="1"/>
  </cols>
  <sheetData>
    <row r="1" spans="2:39" x14ac:dyDescent="0.25">
      <c r="C1" t="str">
        <f>IF(C2=Cases!C2,"","!")</f>
        <v/>
      </c>
      <c r="D1" t="str">
        <f>IF(D2=Cases!D2,"","!")</f>
        <v/>
      </c>
      <c r="E1" t="str">
        <f>IF(E2=Cases!E2,"","!")</f>
        <v/>
      </c>
      <c r="F1" t="str">
        <f>IF(F2=Cases!F2,"","!")</f>
        <v/>
      </c>
      <c r="G1" t="str">
        <f>IF(G2=Cases!G2,"","!")</f>
        <v/>
      </c>
      <c r="H1" t="str">
        <f>IF(H2=Cases!H2,"","!")</f>
        <v/>
      </c>
      <c r="I1" t="str">
        <f>IF(I2=Cases!I2,"","!")</f>
        <v/>
      </c>
      <c r="J1" t="str">
        <f>IF(J2=Cases!J2,"","!")</f>
        <v/>
      </c>
      <c r="K1" t="str">
        <f>IF(K2=Cases!K2,"","!")</f>
        <v/>
      </c>
      <c r="L1" t="str">
        <f>IF(L2=Cases!L2,"","!")</f>
        <v/>
      </c>
      <c r="M1" t="str">
        <f>IF(M2=Cases!M2,"","!")</f>
        <v/>
      </c>
      <c r="N1" t="str">
        <f>IF(N2=Cases!N2,"","!")</f>
        <v/>
      </c>
      <c r="O1" t="str">
        <f>IF(O2=Cases!O2,"","!")</f>
        <v/>
      </c>
      <c r="P1" t="str">
        <f>IF(P2=Cases!P2,"","!")</f>
        <v/>
      </c>
      <c r="Q1" t="str">
        <f>IF(Q2=Cases!Q2,"","!")</f>
        <v/>
      </c>
      <c r="R1" t="str">
        <f>IF(R2=Cases!R2,"","!")</f>
        <v/>
      </c>
      <c r="S1" t="str">
        <f>IF(S2=Cases!S2,"","!")</f>
        <v/>
      </c>
      <c r="T1" t="str">
        <f>IF(T2=Cases!T2,"","!")</f>
        <v/>
      </c>
      <c r="U1" t="str">
        <f>IF(U2=Cases!U2,"","!")</f>
        <v/>
      </c>
      <c r="V1" t="str">
        <f>IF(V2=Cases!V2,"","!")</f>
        <v/>
      </c>
      <c r="W1" t="str">
        <f>IF(W2=Cases!W2,"","!")</f>
        <v/>
      </c>
      <c r="X1" t="str">
        <f>IF(X2=Cases!X2,"","!")</f>
        <v/>
      </c>
      <c r="Y1" t="str">
        <f>IF(Y2=Cases!Y2,"","!")</f>
        <v/>
      </c>
      <c r="Z1" t="str">
        <f>IF(Z2=Cases!Z2,"","!")</f>
        <v/>
      </c>
      <c r="AA1" t="str">
        <f>IF(AA2=Cases!AA2,"","!")</f>
        <v/>
      </c>
      <c r="AB1" t="str">
        <f>IF(AB2=Cases!AB2,"","!")</f>
        <v/>
      </c>
      <c r="AC1" t="str">
        <f>IF(AC2=Cases!AC2,"","!")</f>
        <v/>
      </c>
      <c r="AD1" t="str">
        <f>IF(AD2=Cases!AD2,"","!")</f>
        <v/>
      </c>
      <c r="AE1" t="str">
        <f>IF(AE2=Cases!AE2,"","!")</f>
        <v/>
      </c>
      <c r="AF1" t="str">
        <f>IF(AF2=Cases!AF2,"","!")</f>
        <v/>
      </c>
      <c r="AG1" t="str">
        <f>IF(AG2=Cases!AG2,"","!")</f>
        <v/>
      </c>
      <c r="AH1" t="str">
        <f>IF(AH2=Cases!AH2,"","!")</f>
        <v/>
      </c>
      <c r="AI1" t="str">
        <f>IF(AI2=Cases!AI2,"","!")</f>
        <v/>
      </c>
      <c r="AJ1" t="str">
        <f>IF(AJ2=Cases!AJ2,"","!")</f>
        <v/>
      </c>
      <c r="AK1" t="str">
        <f>IF(AK2=Cases!AK2,"","!")</f>
        <v/>
      </c>
      <c r="AL1" t="str">
        <f>IF(AL2=Cases!AL2,"","!")</f>
        <v/>
      </c>
      <c r="AM1" t="str">
        <f>IF(AM2=Cases!AM2,"","!")</f>
        <v/>
      </c>
    </row>
    <row r="2" spans="2:39" x14ac:dyDescent="0.25">
      <c r="C2" t="s">
        <v>6</v>
      </c>
      <c r="D2" t="s">
        <v>2</v>
      </c>
      <c r="E2" t="s">
        <v>1</v>
      </c>
      <c r="F2" t="s">
        <v>7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4</v>
      </c>
      <c r="R2" t="s">
        <v>3</v>
      </c>
      <c r="S2" t="s">
        <v>8</v>
      </c>
      <c r="T2" t="s">
        <v>14</v>
      </c>
      <c r="U2" t="s">
        <v>5</v>
      </c>
    </row>
    <row r="3" spans="2:39" x14ac:dyDescent="0.25">
      <c r="B3" s="1">
        <v>43891</v>
      </c>
      <c r="L3">
        <v>0</v>
      </c>
      <c r="R3">
        <v>0</v>
      </c>
      <c r="T3">
        <v>0</v>
      </c>
    </row>
    <row r="4" spans="2:39" x14ac:dyDescent="0.25">
      <c r="B4" s="1">
        <v>43892</v>
      </c>
      <c r="L4">
        <v>0</v>
      </c>
      <c r="R4">
        <v>0</v>
      </c>
      <c r="T4">
        <v>0</v>
      </c>
    </row>
    <row r="5" spans="2:39" x14ac:dyDescent="0.25">
      <c r="B5" s="1">
        <v>43893</v>
      </c>
      <c r="L5">
        <v>0</v>
      </c>
      <c r="R5">
        <v>0</v>
      </c>
      <c r="T5">
        <v>0</v>
      </c>
    </row>
    <row r="6" spans="2:39" x14ac:dyDescent="0.25">
      <c r="B6" s="1">
        <v>43894</v>
      </c>
      <c r="H6">
        <v>1</v>
      </c>
      <c r="L6">
        <v>0</v>
      </c>
      <c r="Q6">
        <v>0</v>
      </c>
      <c r="R6">
        <v>0</v>
      </c>
      <c r="T6">
        <v>0</v>
      </c>
    </row>
    <row r="7" spans="2:39" x14ac:dyDescent="0.25">
      <c r="B7" s="1">
        <v>43895</v>
      </c>
      <c r="H7">
        <v>1</v>
      </c>
      <c r="Q7">
        <v>0</v>
      </c>
      <c r="R7">
        <v>0</v>
      </c>
      <c r="T7">
        <v>0</v>
      </c>
    </row>
    <row r="8" spans="2:39" x14ac:dyDescent="0.25">
      <c r="B8" s="1">
        <v>43896</v>
      </c>
      <c r="H8">
        <v>1</v>
      </c>
      <c r="Q8">
        <v>0</v>
      </c>
      <c r="R8">
        <v>0</v>
      </c>
      <c r="T8">
        <v>0</v>
      </c>
    </row>
    <row r="9" spans="2:39" x14ac:dyDescent="0.25">
      <c r="B9" s="1">
        <v>43897</v>
      </c>
      <c r="F9">
        <v>0</v>
      </c>
      <c r="H9">
        <v>1</v>
      </c>
      <c r="L9">
        <v>2</v>
      </c>
      <c r="Q9">
        <v>0</v>
      </c>
      <c r="R9">
        <v>0</v>
      </c>
      <c r="T9">
        <v>0</v>
      </c>
    </row>
    <row r="10" spans="2:39" x14ac:dyDescent="0.25">
      <c r="B10" s="1">
        <v>43898</v>
      </c>
      <c r="H10">
        <v>1</v>
      </c>
      <c r="J10">
        <v>0</v>
      </c>
      <c r="L10">
        <v>2</v>
      </c>
      <c r="P10">
        <v>0</v>
      </c>
      <c r="Q10">
        <v>0</v>
      </c>
      <c r="R10">
        <v>0</v>
      </c>
      <c r="T10">
        <v>0</v>
      </c>
    </row>
    <row r="11" spans="2:39" x14ac:dyDescent="0.25">
      <c r="B11" s="1">
        <v>43899</v>
      </c>
      <c r="H11">
        <v>1</v>
      </c>
      <c r="J11">
        <v>0</v>
      </c>
      <c r="L11">
        <v>2</v>
      </c>
      <c r="P11">
        <v>0</v>
      </c>
      <c r="Q11">
        <v>0</v>
      </c>
      <c r="R11">
        <v>0</v>
      </c>
      <c r="T11">
        <v>0</v>
      </c>
    </row>
    <row r="12" spans="2:39" x14ac:dyDescent="0.25">
      <c r="B12" s="1">
        <v>43900</v>
      </c>
      <c r="F12">
        <v>0</v>
      </c>
      <c r="H12">
        <v>2</v>
      </c>
      <c r="L12">
        <v>2</v>
      </c>
      <c r="P12">
        <v>0</v>
      </c>
      <c r="Q12">
        <v>1</v>
      </c>
      <c r="R12">
        <v>0</v>
      </c>
      <c r="T12">
        <v>0</v>
      </c>
      <c r="U12">
        <v>6</v>
      </c>
    </row>
    <row r="13" spans="2:39" x14ac:dyDescent="0.25">
      <c r="B13" s="1">
        <v>43901</v>
      </c>
      <c r="F13">
        <v>0</v>
      </c>
      <c r="H13">
        <v>3</v>
      </c>
      <c r="J13">
        <v>0</v>
      </c>
      <c r="K13">
        <v>0</v>
      </c>
      <c r="L13">
        <v>2</v>
      </c>
      <c r="P13">
        <v>0</v>
      </c>
      <c r="Q13">
        <v>1</v>
      </c>
      <c r="R13">
        <v>0</v>
      </c>
      <c r="T13">
        <v>0</v>
      </c>
      <c r="U13">
        <v>10</v>
      </c>
    </row>
    <row r="14" spans="2:39" x14ac:dyDescent="0.25">
      <c r="B14" s="1">
        <v>43902</v>
      </c>
      <c r="F14">
        <v>0</v>
      </c>
      <c r="H14">
        <v>4</v>
      </c>
      <c r="J14">
        <v>0</v>
      </c>
      <c r="K14">
        <v>0</v>
      </c>
      <c r="L14">
        <v>2</v>
      </c>
      <c r="M14">
        <v>0</v>
      </c>
      <c r="P14">
        <v>0</v>
      </c>
      <c r="Q14">
        <v>1</v>
      </c>
      <c r="R14">
        <v>0</v>
      </c>
      <c r="T14">
        <v>0</v>
      </c>
      <c r="U14">
        <v>14</v>
      </c>
    </row>
    <row r="15" spans="2:39" x14ac:dyDescent="0.25">
      <c r="B15" s="1">
        <v>43903</v>
      </c>
      <c r="D15">
        <v>0</v>
      </c>
      <c r="E15">
        <v>0</v>
      </c>
      <c r="F15">
        <v>0</v>
      </c>
      <c r="H15">
        <v>5</v>
      </c>
      <c r="I15">
        <v>1</v>
      </c>
      <c r="J15">
        <v>0</v>
      </c>
      <c r="K15">
        <v>0</v>
      </c>
      <c r="L15">
        <v>3</v>
      </c>
      <c r="M15">
        <v>1</v>
      </c>
      <c r="O15">
        <v>0</v>
      </c>
      <c r="P15">
        <v>0</v>
      </c>
      <c r="Q15">
        <v>1</v>
      </c>
      <c r="R15">
        <v>0</v>
      </c>
      <c r="T15">
        <v>0</v>
      </c>
      <c r="U15">
        <v>18</v>
      </c>
    </row>
    <row r="16" spans="2:39" x14ac:dyDescent="0.25">
      <c r="B16" s="1">
        <v>43904</v>
      </c>
      <c r="D16">
        <v>0</v>
      </c>
      <c r="F16">
        <v>0</v>
      </c>
      <c r="H16">
        <v>6</v>
      </c>
      <c r="I16">
        <v>1</v>
      </c>
      <c r="J16">
        <v>0</v>
      </c>
      <c r="K16">
        <v>0</v>
      </c>
      <c r="L16">
        <v>4</v>
      </c>
      <c r="M16">
        <v>1</v>
      </c>
      <c r="N16">
        <v>0</v>
      </c>
      <c r="O16">
        <v>0</v>
      </c>
      <c r="P16">
        <v>0</v>
      </c>
      <c r="Q16">
        <v>2</v>
      </c>
      <c r="R16">
        <v>2</v>
      </c>
      <c r="T16">
        <v>1</v>
      </c>
      <c r="U16">
        <v>23</v>
      </c>
    </row>
    <row r="17" spans="1:21" x14ac:dyDescent="0.25">
      <c r="B17" s="1">
        <v>43905</v>
      </c>
      <c r="D17">
        <v>0</v>
      </c>
      <c r="H17">
        <v>6</v>
      </c>
      <c r="I17">
        <v>1</v>
      </c>
      <c r="J17">
        <v>0</v>
      </c>
      <c r="K17">
        <v>0</v>
      </c>
      <c r="L17">
        <v>4</v>
      </c>
      <c r="M17">
        <v>1</v>
      </c>
      <c r="N17">
        <v>0</v>
      </c>
      <c r="P17">
        <v>0</v>
      </c>
      <c r="Q17">
        <v>2</v>
      </c>
      <c r="R17">
        <v>3</v>
      </c>
      <c r="T17">
        <v>1</v>
      </c>
      <c r="U17">
        <v>26</v>
      </c>
    </row>
    <row r="18" spans="1:21" x14ac:dyDescent="0.25">
      <c r="B18" s="1">
        <v>43906</v>
      </c>
      <c r="D18">
        <v>0</v>
      </c>
      <c r="E18">
        <v>0</v>
      </c>
      <c r="F18">
        <v>0</v>
      </c>
      <c r="H18">
        <v>11</v>
      </c>
      <c r="I18">
        <v>1</v>
      </c>
      <c r="J18">
        <v>0</v>
      </c>
      <c r="K18">
        <v>0</v>
      </c>
      <c r="L18">
        <v>5</v>
      </c>
      <c r="M18">
        <v>1</v>
      </c>
      <c r="N18">
        <v>0</v>
      </c>
      <c r="O18">
        <v>0</v>
      </c>
      <c r="P18">
        <v>0</v>
      </c>
      <c r="Q18">
        <v>3</v>
      </c>
      <c r="R18">
        <v>7</v>
      </c>
      <c r="T18">
        <v>2</v>
      </c>
      <c r="U18">
        <v>32</v>
      </c>
    </row>
    <row r="19" spans="1:21" x14ac:dyDescent="0.25">
      <c r="B19" s="1">
        <v>43907</v>
      </c>
      <c r="D19">
        <v>0</v>
      </c>
      <c r="F19">
        <v>0</v>
      </c>
      <c r="H19">
        <v>13</v>
      </c>
      <c r="I19">
        <v>2</v>
      </c>
      <c r="J19">
        <v>0</v>
      </c>
      <c r="K19">
        <v>0</v>
      </c>
      <c r="L19">
        <v>7</v>
      </c>
      <c r="M19">
        <v>1</v>
      </c>
      <c r="N19">
        <v>0</v>
      </c>
      <c r="O19">
        <v>0</v>
      </c>
      <c r="P19">
        <v>1</v>
      </c>
      <c r="Q19">
        <v>3</v>
      </c>
      <c r="R19">
        <v>12</v>
      </c>
      <c r="T19">
        <v>2</v>
      </c>
      <c r="U19">
        <v>38</v>
      </c>
    </row>
    <row r="20" spans="1:21" x14ac:dyDescent="0.25">
      <c r="B20" s="1">
        <v>43908</v>
      </c>
      <c r="D20">
        <v>0</v>
      </c>
      <c r="E20">
        <v>0</v>
      </c>
      <c r="F20">
        <v>0</v>
      </c>
      <c r="H20">
        <v>16</v>
      </c>
      <c r="I20">
        <v>2</v>
      </c>
      <c r="J20">
        <v>0</v>
      </c>
      <c r="K20">
        <v>0</v>
      </c>
      <c r="L20">
        <v>8</v>
      </c>
      <c r="M20">
        <v>1</v>
      </c>
      <c r="N20">
        <v>0</v>
      </c>
      <c r="O20">
        <v>0</v>
      </c>
      <c r="P20">
        <v>1</v>
      </c>
      <c r="Q20">
        <v>5</v>
      </c>
      <c r="R20">
        <v>16</v>
      </c>
      <c r="T20">
        <v>2</v>
      </c>
      <c r="U20">
        <v>43</v>
      </c>
    </row>
    <row r="21" spans="1:21" x14ac:dyDescent="0.25">
      <c r="B21" s="1">
        <v>43909</v>
      </c>
      <c r="D21">
        <v>0</v>
      </c>
      <c r="E21">
        <v>0</v>
      </c>
      <c r="F21">
        <v>0</v>
      </c>
      <c r="H21">
        <v>19</v>
      </c>
      <c r="I21">
        <v>4</v>
      </c>
      <c r="J21">
        <v>0</v>
      </c>
      <c r="K21">
        <v>0</v>
      </c>
      <c r="L21">
        <v>9</v>
      </c>
      <c r="M21">
        <v>10</v>
      </c>
      <c r="N21">
        <v>0</v>
      </c>
      <c r="O21">
        <v>0</v>
      </c>
      <c r="P21">
        <v>4</v>
      </c>
      <c r="Q21">
        <v>9</v>
      </c>
      <c r="R21">
        <v>38</v>
      </c>
      <c r="T21">
        <v>2</v>
      </c>
      <c r="U21">
        <v>51</v>
      </c>
    </row>
    <row r="22" spans="1:21" x14ac:dyDescent="0.25">
      <c r="B22" s="1">
        <v>43910</v>
      </c>
      <c r="D22">
        <v>0</v>
      </c>
      <c r="E22">
        <v>0</v>
      </c>
      <c r="F22">
        <v>0</v>
      </c>
      <c r="H22">
        <v>23</v>
      </c>
      <c r="I22">
        <v>4</v>
      </c>
      <c r="J22">
        <v>0</v>
      </c>
      <c r="K22">
        <v>0</v>
      </c>
      <c r="L22">
        <v>11</v>
      </c>
      <c r="M22">
        <v>13</v>
      </c>
      <c r="N22">
        <v>0</v>
      </c>
      <c r="O22">
        <v>0</v>
      </c>
      <c r="P22">
        <v>5</v>
      </c>
      <c r="Q22">
        <v>11</v>
      </c>
      <c r="R22">
        <v>46</v>
      </c>
      <c r="T22">
        <v>2</v>
      </c>
      <c r="U22">
        <v>60</v>
      </c>
    </row>
    <row r="23" spans="1:21" x14ac:dyDescent="0.25">
      <c r="B23" s="1">
        <v>43911</v>
      </c>
      <c r="D23">
        <v>0</v>
      </c>
      <c r="E23">
        <v>0</v>
      </c>
      <c r="F23">
        <v>1</v>
      </c>
      <c r="H23">
        <v>27</v>
      </c>
      <c r="I23">
        <v>5</v>
      </c>
      <c r="J23">
        <v>5</v>
      </c>
      <c r="K23">
        <v>0</v>
      </c>
      <c r="L23">
        <v>12</v>
      </c>
      <c r="M23">
        <v>20</v>
      </c>
      <c r="N23">
        <v>0</v>
      </c>
      <c r="O23">
        <v>0</v>
      </c>
      <c r="P23">
        <v>6</v>
      </c>
      <c r="Q23">
        <v>16</v>
      </c>
      <c r="R23">
        <v>58</v>
      </c>
      <c r="T23">
        <v>2</v>
      </c>
      <c r="U23">
        <v>67</v>
      </c>
    </row>
    <row r="24" spans="1:21" x14ac:dyDescent="0.25">
      <c r="B24" s="1">
        <v>43912</v>
      </c>
      <c r="D24">
        <v>0</v>
      </c>
      <c r="E24">
        <v>0</v>
      </c>
      <c r="F24">
        <v>2</v>
      </c>
      <c r="H24">
        <v>27</v>
      </c>
      <c r="I24">
        <v>6</v>
      </c>
      <c r="J24">
        <v>8</v>
      </c>
      <c r="K24">
        <v>0</v>
      </c>
      <c r="L24">
        <v>13</v>
      </c>
      <c r="M24">
        <v>25</v>
      </c>
      <c r="N24">
        <v>0</v>
      </c>
      <c r="O24">
        <v>0</v>
      </c>
      <c r="P24">
        <v>9</v>
      </c>
      <c r="Q24">
        <v>20</v>
      </c>
      <c r="R24">
        <v>76</v>
      </c>
      <c r="S24">
        <v>1</v>
      </c>
      <c r="T24">
        <v>3</v>
      </c>
      <c r="U24">
        <v>80</v>
      </c>
    </row>
    <row r="25" spans="1:21" x14ac:dyDescent="0.25">
      <c r="B25" s="1">
        <v>43913</v>
      </c>
      <c r="D25">
        <v>0</v>
      </c>
      <c r="E25">
        <v>0</v>
      </c>
      <c r="F25">
        <v>2</v>
      </c>
      <c r="H25">
        <v>40</v>
      </c>
      <c r="I25">
        <v>7</v>
      </c>
      <c r="J25">
        <v>10</v>
      </c>
      <c r="K25">
        <v>0</v>
      </c>
      <c r="L25">
        <v>18</v>
      </c>
      <c r="M25">
        <v>26</v>
      </c>
      <c r="N25">
        <v>0</v>
      </c>
      <c r="O25">
        <v>0</v>
      </c>
      <c r="P25">
        <v>12</v>
      </c>
      <c r="Q25">
        <v>27</v>
      </c>
      <c r="R25">
        <v>157</v>
      </c>
      <c r="S25">
        <v>1</v>
      </c>
      <c r="T25">
        <v>6</v>
      </c>
      <c r="U25">
        <v>89</v>
      </c>
    </row>
    <row r="26" spans="1:21" x14ac:dyDescent="0.25">
      <c r="B26" s="1">
        <v>43914</v>
      </c>
      <c r="D26">
        <v>0</v>
      </c>
      <c r="E26">
        <v>0</v>
      </c>
      <c r="F26">
        <v>5</v>
      </c>
      <c r="G26">
        <v>2</v>
      </c>
      <c r="H26">
        <v>53</v>
      </c>
      <c r="I26">
        <v>11</v>
      </c>
      <c r="J26">
        <v>12</v>
      </c>
      <c r="K26">
        <v>0</v>
      </c>
      <c r="L26">
        <v>20</v>
      </c>
      <c r="M26">
        <v>38</v>
      </c>
      <c r="N26">
        <v>0</v>
      </c>
      <c r="O26">
        <v>0</v>
      </c>
      <c r="P26">
        <v>16</v>
      </c>
      <c r="Q26">
        <v>44</v>
      </c>
      <c r="R26">
        <v>271</v>
      </c>
      <c r="S26">
        <v>1</v>
      </c>
      <c r="T26">
        <v>9</v>
      </c>
      <c r="U26">
        <v>99</v>
      </c>
    </row>
    <row r="27" spans="1:21" x14ac:dyDescent="0.25">
      <c r="A27">
        <f t="shared" ref="A27:A42" si="0">SUM(D27:AZ27)/C27</f>
        <v>0.73841059602649006</v>
      </c>
      <c r="B27" s="1">
        <v>43915</v>
      </c>
      <c r="C27">
        <v>906</v>
      </c>
      <c r="D27">
        <v>1</v>
      </c>
      <c r="E27">
        <v>1</v>
      </c>
      <c r="F27">
        <v>6</v>
      </c>
      <c r="G27">
        <v>2</v>
      </c>
      <c r="H27">
        <v>65</v>
      </c>
      <c r="I27">
        <v>19</v>
      </c>
      <c r="J27">
        <v>19</v>
      </c>
      <c r="K27">
        <v>0</v>
      </c>
      <c r="L27">
        <v>23</v>
      </c>
      <c r="M27">
        <v>47</v>
      </c>
      <c r="N27">
        <v>0</v>
      </c>
      <c r="O27">
        <v>0</v>
      </c>
      <c r="P27">
        <v>19</v>
      </c>
      <c r="Q27">
        <v>62</v>
      </c>
      <c r="R27">
        <v>285</v>
      </c>
      <c r="S27">
        <v>1</v>
      </c>
      <c r="T27">
        <v>9</v>
      </c>
      <c r="U27">
        <v>110</v>
      </c>
    </row>
    <row r="28" spans="1:21" x14ac:dyDescent="0.25">
      <c r="A28">
        <f t="shared" si="0"/>
        <v>0.73080241587575501</v>
      </c>
      <c r="B28" s="1">
        <v>43916</v>
      </c>
      <c r="C28">
        <v>1159</v>
      </c>
      <c r="D28">
        <v>1</v>
      </c>
      <c r="E28">
        <v>1</v>
      </c>
      <c r="F28">
        <v>8</v>
      </c>
      <c r="G28">
        <v>3</v>
      </c>
      <c r="H28">
        <v>78</v>
      </c>
      <c r="I28">
        <v>24</v>
      </c>
      <c r="J28">
        <v>21</v>
      </c>
      <c r="K28">
        <v>2</v>
      </c>
      <c r="L28">
        <v>29</v>
      </c>
      <c r="M28">
        <v>56</v>
      </c>
      <c r="N28">
        <v>0</v>
      </c>
      <c r="O28">
        <v>3</v>
      </c>
      <c r="P28">
        <v>26</v>
      </c>
      <c r="Q28">
        <v>81</v>
      </c>
      <c r="R28">
        <v>385</v>
      </c>
      <c r="S28">
        <v>1</v>
      </c>
      <c r="T28">
        <v>13</v>
      </c>
      <c r="U28">
        <v>115</v>
      </c>
    </row>
    <row r="29" spans="1:21" x14ac:dyDescent="0.25">
      <c r="A29">
        <f t="shared" si="0"/>
        <v>0.70226130653266328</v>
      </c>
      <c r="B29" s="1">
        <v>43917</v>
      </c>
      <c r="C29">
        <v>1592</v>
      </c>
      <c r="D29">
        <v>3</v>
      </c>
      <c r="E29">
        <v>2</v>
      </c>
      <c r="F29">
        <v>13</v>
      </c>
      <c r="G29">
        <v>3</v>
      </c>
      <c r="H29">
        <v>101</v>
      </c>
      <c r="I29">
        <v>31</v>
      </c>
      <c r="J29">
        <v>27</v>
      </c>
      <c r="K29">
        <v>2</v>
      </c>
      <c r="L29">
        <v>46</v>
      </c>
      <c r="M29">
        <v>65</v>
      </c>
      <c r="N29">
        <v>0</v>
      </c>
      <c r="O29">
        <v>4</v>
      </c>
      <c r="P29">
        <v>34</v>
      </c>
      <c r="Q29">
        <v>108</v>
      </c>
      <c r="R29">
        <v>519</v>
      </c>
      <c r="S29">
        <v>2</v>
      </c>
      <c r="T29">
        <v>15</v>
      </c>
      <c r="U29">
        <v>143</v>
      </c>
    </row>
    <row r="30" spans="1:21" x14ac:dyDescent="0.25">
      <c r="A30">
        <f t="shared" si="0"/>
        <v>0.66110838646395287</v>
      </c>
      <c r="B30" s="1">
        <v>43918</v>
      </c>
      <c r="C30">
        <v>2039</v>
      </c>
      <c r="D30">
        <v>3</v>
      </c>
      <c r="E30">
        <v>2</v>
      </c>
      <c r="F30">
        <v>15</v>
      </c>
      <c r="G30">
        <v>5</v>
      </c>
      <c r="H30" s="2"/>
      <c r="I30">
        <v>44</v>
      </c>
      <c r="J30">
        <v>33</v>
      </c>
      <c r="K30">
        <v>5</v>
      </c>
      <c r="L30">
        <v>56</v>
      </c>
      <c r="M30">
        <v>79</v>
      </c>
      <c r="N30">
        <v>0</v>
      </c>
      <c r="O30">
        <v>5</v>
      </c>
      <c r="P30">
        <v>47</v>
      </c>
      <c r="Q30">
        <v>140</v>
      </c>
      <c r="R30">
        <v>728</v>
      </c>
      <c r="S30">
        <v>2</v>
      </c>
      <c r="T30">
        <v>18</v>
      </c>
      <c r="U30">
        <v>166</v>
      </c>
    </row>
    <row r="31" spans="1:21" x14ac:dyDescent="0.25">
      <c r="A31">
        <f t="shared" si="0"/>
        <v>0.74331550802139035</v>
      </c>
      <c r="B31" s="1">
        <v>43919</v>
      </c>
      <c r="C31">
        <v>2431</v>
      </c>
      <c r="D31">
        <v>4</v>
      </c>
      <c r="E31">
        <v>3</v>
      </c>
      <c r="F31">
        <v>17</v>
      </c>
      <c r="G31">
        <v>6</v>
      </c>
      <c r="H31">
        <v>135</v>
      </c>
      <c r="I31">
        <v>47</v>
      </c>
      <c r="J31">
        <v>34</v>
      </c>
      <c r="K31">
        <v>6</v>
      </c>
      <c r="L31">
        <v>60</v>
      </c>
      <c r="M31">
        <v>83</v>
      </c>
      <c r="N31">
        <v>0</v>
      </c>
      <c r="O31">
        <v>6</v>
      </c>
      <c r="P31">
        <v>65</v>
      </c>
      <c r="Q31">
        <v>161</v>
      </c>
      <c r="R31">
        <v>965</v>
      </c>
      <c r="S31">
        <v>2</v>
      </c>
      <c r="T31">
        <v>22</v>
      </c>
      <c r="U31">
        <v>191</v>
      </c>
    </row>
    <row r="32" spans="1:21" x14ac:dyDescent="0.25">
      <c r="A32">
        <f t="shared" si="0"/>
        <v>0.73768844221105523</v>
      </c>
      <c r="B32" s="1">
        <v>43920</v>
      </c>
      <c r="C32">
        <v>2985</v>
      </c>
      <c r="D32">
        <v>6</v>
      </c>
      <c r="E32">
        <v>3</v>
      </c>
      <c r="F32">
        <v>20</v>
      </c>
      <c r="G32">
        <v>7</v>
      </c>
      <c r="H32">
        <v>150</v>
      </c>
      <c r="I32">
        <v>51</v>
      </c>
      <c r="J32">
        <v>36</v>
      </c>
      <c r="K32">
        <v>7</v>
      </c>
      <c r="L32">
        <v>71</v>
      </c>
      <c r="M32">
        <v>102</v>
      </c>
      <c r="N32">
        <v>0</v>
      </c>
      <c r="O32">
        <v>7</v>
      </c>
      <c r="P32">
        <v>73</v>
      </c>
      <c r="Q32">
        <v>198</v>
      </c>
      <c r="R32">
        <v>1218</v>
      </c>
      <c r="S32">
        <v>4</v>
      </c>
      <c r="T32">
        <v>25</v>
      </c>
      <c r="U32">
        <v>224</v>
      </c>
    </row>
    <row r="33" spans="1:21" x14ac:dyDescent="0.25">
      <c r="A33">
        <f t="shared" si="0"/>
        <v>0.73042564372044139</v>
      </c>
      <c r="B33" s="1">
        <v>43921</v>
      </c>
      <c r="C33">
        <v>3806</v>
      </c>
      <c r="D33">
        <v>13</v>
      </c>
      <c r="E33">
        <v>3</v>
      </c>
      <c r="F33">
        <v>24</v>
      </c>
      <c r="G33">
        <v>8</v>
      </c>
      <c r="H33">
        <v>171</v>
      </c>
      <c r="I33">
        <v>69</v>
      </c>
      <c r="J33">
        <v>69</v>
      </c>
      <c r="K33">
        <v>10</v>
      </c>
      <c r="L33">
        <v>85</v>
      </c>
      <c r="M33">
        <v>125</v>
      </c>
      <c r="N33">
        <v>1</v>
      </c>
      <c r="O33">
        <v>9</v>
      </c>
      <c r="P33">
        <v>99</v>
      </c>
      <c r="Q33">
        <v>267</v>
      </c>
      <c r="R33">
        <v>1550</v>
      </c>
      <c r="S33">
        <v>5</v>
      </c>
      <c r="T33">
        <v>27</v>
      </c>
      <c r="U33">
        <v>245</v>
      </c>
    </row>
    <row r="34" spans="1:21" x14ac:dyDescent="0.25">
      <c r="A34">
        <f t="shared" si="0"/>
        <v>0.72671723556679313</v>
      </c>
      <c r="B34" s="1">
        <v>43922</v>
      </c>
      <c r="C34">
        <v>4746</v>
      </c>
      <c r="D34">
        <v>17</v>
      </c>
      <c r="E34">
        <v>3</v>
      </c>
      <c r="F34">
        <v>29</v>
      </c>
      <c r="G34">
        <v>10</v>
      </c>
      <c r="H34">
        <v>203</v>
      </c>
      <c r="I34">
        <v>80</v>
      </c>
      <c r="J34">
        <v>85</v>
      </c>
      <c r="K34">
        <v>11</v>
      </c>
      <c r="L34">
        <v>101</v>
      </c>
      <c r="M34">
        <v>154</v>
      </c>
      <c r="N34">
        <v>1</v>
      </c>
      <c r="O34">
        <v>9</v>
      </c>
      <c r="P34">
        <v>141</v>
      </c>
      <c r="Q34">
        <v>355</v>
      </c>
      <c r="R34">
        <v>1941</v>
      </c>
      <c r="S34">
        <v>7</v>
      </c>
      <c r="T34">
        <v>34</v>
      </c>
      <c r="U34">
        <v>268</v>
      </c>
    </row>
    <row r="35" spans="1:21" x14ac:dyDescent="0.25">
      <c r="A35">
        <f t="shared" si="0"/>
        <v>0.73234839374677896</v>
      </c>
      <c r="B35" s="1">
        <v>43923</v>
      </c>
      <c r="C35">
        <v>5821</v>
      </c>
      <c r="D35">
        <v>17</v>
      </c>
      <c r="E35">
        <v>3</v>
      </c>
      <c r="F35">
        <v>32</v>
      </c>
      <c r="G35">
        <v>12</v>
      </c>
      <c r="H35">
        <v>237</v>
      </c>
      <c r="I35">
        <v>97</v>
      </c>
      <c r="J35">
        <v>112</v>
      </c>
      <c r="K35">
        <v>12</v>
      </c>
      <c r="L35">
        <v>144</v>
      </c>
      <c r="M35">
        <v>176</v>
      </c>
      <c r="N35">
        <v>2</v>
      </c>
      <c r="O35">
        <v>9</v>
      </c>
      <c r="P35">
        <v>157</v>
      </c>
      <c r="Q35">
        <v>537</v>
      </c>
      <c r="R35">
        <v>2373</v>
      </c>
      <c r="S35">
        <v>7</v>
      </c>
      <c r="T35">
        <v>41</v>
      </c>
      <c r="U35">
        <v>295</v>
      </c>
    </row>
    <row r="36" spans="1:21" x14ac:dyDescent="0.25">
      <c r="A36">
        <f t="shared" si="0"/>
        <v>0.734408448694163</v>
      </c>
      <c r="B36" s="1">
        <v>43924</v>
      </c>
      <c r="C36">
        <v>7007</v>
      </c>
      <c r="D36">
        <v>21</v>
      </c>
      <c r="E36">
        <v>3</v>
      </c>
      <c r="F36">
        <v>41</v>
      </c>
      <c r="G36">
        <v>12</v>
      </c>
      <c r="H36">
        <v>276</v>
      </c>
      <c r="I36">
        <v>111</v>
      </c>
      <c r="J36">
        <v>132</v>
      </c>
      <c r="K36">
        <v>12</v>
      </c>
      <c r="L36">
        <v>170</v>
      </c>
      <c r="M36">
        <v>198</v>
      </c>
      <c r="N36">
        <v>3</v>
      </c>
      <c r="O36">
        <v>10</v>
      </c>
      <c r="P36">
        <v>210</v>
      </c>
      <c r="Q36">
        <v>646</v>
      </c>
      <c r="R36">
        <v>2935</v>
      </c>
      <c r="S36">
        <v>7</v>
      </c>
      <c r="T36">
        <v>46</v>
      </c>
      <c r="U36">
        <v>313</v>
      </c>
    </row>
    <row r="37" spans="1:21" x14ac:dyDescent="0.25">
      <c r="A37">
        <f t="shared" si="0"/>
        <v>0.74075846393109224</v>
      </c>
      <c r="B37" s="1">
        <v>43925</v>
      </c>
      <c r="C37">
        <v>8359</v>
      </c>
      <c r="D37">
        <v>26</v>
      </c>
      <c r="E37">
        <v>5</v>
      </c>
      <c r="F37">
        <v>52</v>
      </c>
      <c r="G37">
        <v>14</v>
      </c>
      <c r="H37">
        <v>319</v>
      </c>
      <c r="I37">
        <v>126</v>
      </c>
      <c r="J37">
        <v>165</v>
      </c>
      <c r="K37">
        <v>14</v>
      </c>
      <c r="L37">
        <v>195</v>
      </c>
      <c r="M37">
        <v>208</v>
      </c>
      <c r="N37">
        <v>3</v>
      </c>
      <c r="O37">
        <v>10</v>
      </c>
      <c r="P37">
        <v>243</v>
      </c>
      <c r="Q37">
        <v>846</v>
      </c>
      <c r="R37">
        <v>3565</v>
      </c>
      <c r="S37">
        <v>8</v>
      </c>
      <c r="T37">
        <v>51</v>
      </c>
      <c r="U37">
        <v>342</v>
      </c>
    </row>
    <row r="38" spans="1:21" x14ac:dyDescent="0.25">
      <c r="A38">
        <f t="shared" si="0"/>
        <v>0.73694147262429199</v>
      </c>
      <c r="B38" s="1">
        <v>43926</v>
      </c>
      <c r="C38">
        <v>9534</v>
      </c>
      <c r="D38">
        <v>31</v>
      </c>
      <c r="E38">
        <v>6</v>
      </c>
      <c r="F38">
        <v>64</v>
      </c>
      <c r="G38">
        <v>16</v>
      </c>
      <c r="H38">
        <v>343</v>
      </c>
      <c r="I38">
        <v>140</v>
      </c>
      <c r="J38">
        <v>189</v>
      </c>
      <c r="K38">
        <v>14</v>
      </c>
      <c r="L38">
        <v>221</v>
      </c>
      <c r="M38">
        <v>219</v>
      </c>
      <c r="N38">
        <v>4</v>
      </c>
      <c r="O38">
        <v>10</v>
      </c>
      <c r="P38">
        <v>274</v>
      </c>
      <c r="Q38">
        <v>917</v>
      </c>
      <c r="R38">
        <v>4159</v>
      </c>
      <c r="S38">
        <v>8</v>
      </c>
      <c r="T38">
        <v>51</v>
      </c>
      <c r="U38">
        <v>360</v>
      </c>
    </row>
    <row r="39" spans="1:21" x14ac:dyDescent="0.25">
      <c r="A39">
        <f t="shared" si="0"/>
        <v>0.73902121324897652</v>
      </c>
      <c r="B39" s="1">
        <v>43927</v>
      </c>
      <c r="C39">
        <v>10748</v>
      </c>
      <c r="D39">
        <v>32</v>
      </c>
      <c r="E39">
        <v>6</v>
      </c>
      <c r="F39">
        <v>65</v>
      </c>
      <c r="G39">
        <v>16</v>
      </c>
      <c r="H39">
        <v>374</v>
      </c>
      <c r="I39">
        <v>150</v>
      </c>
      <c r="J39">
        <v>206</v>
      </c>
      <c r="K39">
        <v>15</v>
      </c>
      <c r="L39">
        <v>254</v>
      </c>
      <c r="M39">
        <v>294</v>
      </c>
      <c r="N39">
        <v>5</v>
      </c>
      <c r="O39">
        <v>13</v>
      </c>
      <c r="P39">
        <v>307</v>
      </c>
      <c r="Q39">
        <v>1003</v>
      </c>
      <c r="R39">
        <v>4758</v>
      </c>
      <c r="S39">
        <v>13</v>
      </c>
      <c r="T39">
        <v>54</v>
      </c>
      <c r="U39">
        <v>378</v>
      </c>
    </row>
    <row r="40" spans="1:21" x14ac:dyDescent="0.25">
      <c r="A40">
        <f t="shared" si="0"/>
        <v>0.73254437869822486</v>
      </c>
      <c r="B40" s="1">
        <v>43928</v>
      </c>
      <c r="C40">
        <v>12675</v>
      </c>
      <c r="D40">
        <v>39</v>
      </c>
      <c r="E40">
        <v>6</v>
      </c>
      <c r="F40">
        <v>73</v>
      </c>
      <c r="G40">
        <v>18</v>
      </c>
      <c r="H40">
        <v>442</v>
      </c>
      <c r="I40">
        <v>179</v>
      </c>
      <c r="J40">
        <v>277</v>
      </c>
      <c r="K40">
        <v>16</v>
      </c>
      <c r="L40">
        <v>296</v>
      </c>
      <c r="M40">
        <v>348</v>
      </c>
      <c r="N40">
        <v>5</v>
      </c>
      <c r="O40">
        <v>15</v>
      </c>
      <c r="P40">
        <v>380</v>
      </c>
      <c r="Q40">
        <v>1232</v>
      </c>
      <c r="R40">
        <v>5489</v>
      </c>
      <c r="S40">
        <v>13</v>
      </c>
      <c r="T40">
        <v>63</v>
      </c>
      <c r="U40">
        <v>394</v>
      </c>
    </row>
    <row r="41" spans="1:21" x14ac:dyDescent="0.25">
      <c r="A41">
        <f t="shared" si="0"/>
        <v>0.72139572626453885</v>
      </c>
      <c r="B41" s="1">
        <v>43929</v>
      </c>
      <c r="C41">
        <v>14788</v>
      </c>
      <c r="D41">
        <v>67</v>
      </c>
      <c r="E41">
        <v>7</v>
      </c>
      <c r="F41">
        <v>80</v>
      </c>
      <c r="G41">
        <v>18</v>
      </c>
      <c r="H41">
        <v>498</v>
      </c>
      <c r="I41">
        <v>193</v>
      </c>
      <c r="J41">
        <v>335</v>
      </c>
      <c r="K41">
        <v>19</v>
      </c>
      <c r="L41">
        <v>323</v>
      </c>
      <c r="M41">
        <v>370</v>
      </c>
      <c r="N41">
        <v>5</v>
      </c>
      <c r="O41" s="2"/>
      <c r="P41">
        <v>462</v>
      </c>
      <c r="Q41">
        <v>1504</v>
      </c>
      <c r="R41">
        <v>6268</v>
      </c>
      <c r="S41">
        <v>13</v>
      </c>
      <c r="T41">
        <v>75</v>
      </c>
      <c r="U41">
        <v>431</v>
      </c>
    </row>
    <row r="42" spans="1:21" x14ac:dyDescent="0.25">
      <c r="A42">
        <f t="shared" si="0"/>
        <v>0.72302438439877781</v>
      </c>
      <c r="B42" s="1">
        <v>43930</v>
      </c>
      <c r="C42">
        <v>16691</v>
      </c>
      <c r="D42">
        <v>78</v>
      </c>
      <c r="E42">
        <v>7</v>
      </c>
      <c r="F42">
        <v>89</v>
      </c>
      <c r="G42">
        <v>21</v>
      </c>
      <c r="H42">
        <v>559</v>
      </c>
      <c r="I42">
        <v>226</v>
      </c>
      <c r="J42">
        <v>380</v>
      </c>
      <c r="K42">
        <v>23</v>
      </c>
      <c r="L42">
        <v>371</v>
      </c>
      <c r="M42">
        <v>412</v>
      </c>
      <c r="N42">
        <v>6</v>
      </c>
      <c r="O42">
        <v>24</v>
      </c>
      <c r="P42">
        <v>528</v>
      </c>
      <c r="Q42">
        <v>1700</v>
      </c>
      <c r="R42">
        <v>7067</v>
      </c>
      <c r="S42">
        <v>13</v>
      </c>
      <c r="T42">
        <v>109</v>
      </c>
      <c r="U42">
        <v>455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42"/>
  <sheetViews>
    <sheetView topLeftCell="B21" workbookViewId="0">
      <selection activeCell="O42" sqref="O42"/>
    </sheetView>
  </sheetViews>
  <sheetFormatPr defaultRowHeight="15" x14ac:dyDescent="0.25"/>
  <cols>
    <col min="2" max="2" width="11.85546875" customWidth="1"/>
  </cols>
  <sheetData>
    <row r="2" spans="2:21" x14ac:dyDescent="0.25">
      <c r="C2" t="str">
        <f>Cases!C2</f>
        <v>USA</v>
      </c>
      <c r="D2" t="str">
        <f>Cases!D2</f>
        <v>Alabama</v>
      </c>
      <c r="E2" t="str">
        <f>Cases!E2</f>
        <v>Alaska</v>
      </c>
      <c r="F2" t="str">
        <f>Cases!F2</f>
        <v>Arizona</v>
      </c>
      <c r="G2" t="str">
        <f>Cases!G2</f>
        <v>Arkansas</v>
      </c>
      <c r="H2" t="str">
        <f>Cases!H2</f>
        <v>California</v>
      </c>
      <c r="I2" t="str">
        <f>Cases!I2</f>
        <v>Colorado</v>
      </c>
      <c r="J2" t="str">
        <f>Cases!J2</f>
        <v>Conneticut</v>
      </c>
      <c r="K2" t="str">
        <f>Cases!K2</f>
        <v>Delaware</v>
      </c>
      <c r="L2" t="str">
        <f>Cases!L2</f>
        <v>Florida</v>
      </c>
      <c r="M2" t="str">
        <f>Cases!M2</f>
        <v>Georgia</v>
      </c>
      <c r="N2" t="str">
        <f>Cases!N2</f>
        <v>Hawaii</v>
      </c>
      <c r="O2" t="str">
        <f>Cases!O2</f>
        <v>Idaho</v>
      </c>
      <c r="P2" t="str">
        <f>Cases!P2</f>
        <v>Illinois</v>
      </c>
      <c r="Q2" t="str">
        <f>Cases!Q2</f>
        <v>New Jersey</v>
      </c>
      <c r="R2" t="str">
        <f>Cases!R2</f>
        <v>New York</v>
      </c>
      <c r="S2" t="str">
        <f>Cases!S2</f>
        <v>Utah</v>
      </c>
      <c r="T2" t="str">
        <f>Cases!T2</f>
        <v>Virginia</v>
      </c>
      <c r="U2" t="str">
        <f>Cases!U2</f>
        <v>Washington</v>
      </c>
    </row>
    <row r="3" spans="2:21" x14ac:dyDescent="0.25">
      <c r="B3" s="1">
        <f>Cases!B3</f>
        <v>43891</v>
      </c>
    </row>
    <row r="4" spans="2:21" x14ac:dyDescent="0.25">
      <c r="B4" s="1">
        <f>Cases!B4</f>
        <v>43892</v>
      </c>
      <c r="C4">
        <f>Cases!C4-Cases!C3</f>
        <v>0</v>
      </c>
      <c r="D4">
        <f>Cases!D4-Cases!D3</f>
        <v>0</v>
      </c>
      <c r="E4">
        <f>Cases!E4-Cases!E3</f>
        <v>0</v>
      </c>
      <c r="F4">
        <f>Cases!F4-Cases!F3</f>
        <v>0</v>
      </c>
      <c r="G4">
        <f>Cases!G4-Cases!G3</f>
        <v>0</v>
      </c>
      <c r="H4">
        <f>Cases!H4-Cases!H3</f>
        <v>0</v>
      </c>
      <c r="I4">
        <f>Cases!I4-Cases!I3</f>
        <v>0</v>
      </c>
      <c r="J4">
        <f>Cases!J4-Cases!J3</f>
        <v>0</v>
      </c>
      <c r="K4">
        <f>Cases!K4-Cases!K3</f>
        <v>0</v>
      </c>
      <c r="L4">
        <f>Cases!L4-Cases!L3</f>
        <v>0</v>
      </c>
      <c r="M4">
        <f>Cases!M4-Cases!M3</f>
        <v>0</v>
      </c>
      <c r="N4">
        <f>Cases!N4-Cases!N3</f>
        <v>0</v>
      </c>
      <c r="O4">
        <f>Cases!O4-Cases!O3</f>
        <v>0</v>
      </c>
      <c r="P4">
        <f>Cases!P4-Cases!P3</f>
        <v>0</v>
      </c>
      <c r="Q4">
        <f>Cases!Q4-Cases!Q3</f>
        <v>0</v>
      </c>
      <c r="R4">
        <f>Cases!R4-Cases!R3</f>
        <v>0</v>
      </c>
      <c r="S4">
        <f>Cases!S4-Cases!S3</f>
        <v>0</v>
      </c>
      <c r="T4">
        <f>Cases!T4-Cases!T3</f>
        <v>0</v>
      </c>
      <c r="U4">
        <f>Cases!U4-Cases!U3</f>
        <v>0</v>
      </c>
    </row>
    <row r="5" spans="2:21" x14ac:dyDescent="0.25">
      <c r="B5" s="1">
        <f>Cases!B5</f>
        <v>43893</v>
      </c>
      <c r="C5">
        <f>Cases!C5-Cases!C4</f>
        <v>0</v>
      </c>
      <c r="D5">
        <f>Cases!D5-Cases!D4</f>
        <v>0</v>
      </c>
      <c r="E5">
        <f>Cases!E5-Cases!E4</f>
        <v>0</v>
      </c>
      <c r="F5">
        <f>Cases!F5-Cases!F4</f>
        <v>0</v>
      </c>
      <c r="G5">
        <f>Cases!G5-Cases!G4</f>
        <v>0</v>
      </c>
      <c r="H5">
        <f>Cases!H5-Cases!H4</f>
        <v>0</v>
      </c>
      <c r="I5">
        <f>Cases!I5-Cases!I4</f>
        <v>0</v>
      </c>
      <c r="J5">
        <f>Cases!J5-Cases!J4</f>
        <v>0</v>
      </c>
      <c r="K5">
        <f>Cases!K5-Cases!K4</f>
        <v>0</v>
      </c>
      <c r="L5">
        <f>Cases!L5-Cases!L4</f>
        <v>1</v>
      </c>
      <c r="M5">
        <f>Cases!M5-Cases!M4</f>
        <v>0</v>
      </c>
      <c r="N5">
        <f>Cases!N5-Cases!N4</f>
        <v>0</v>
      </c>
      <c r="O5">
        <f>Cases!O5-Cases!O4</f>
        <v>0</v>
      </c>
      <c r="P5">
        <f>Cases!P5-Cases!P4</f>
        <v>0</v>
      </c>
      <c r="Q5">
        <f>Cases!Q5-Cases!Q4</f>
        <v>0</v>
      </c>
      <c r="R5">
        <f>Cases!R5-Cases!R4</f>
        <v>1</v>
      </c>
      <c r="S5">
        <f>Cases!S5-Cases!S4</f>
        <v>0</v>
      </c>
      <c r="T5">
        <f>Cases!T5-Cases!T4</f>
        <v>0</v>
      </c>
      <c r="U5">
        <f>Cases!U5-Cases!U4</f>
        <v>0</v>
      </c>
    </row>
    <row r="6" spans="2:21" x14ac:dyDescent="0.25">
      <c r="B6" s="1">
        <f>Cases!B6</f>
        <v>43894</v>
      </c>
      <c r="C6">
        <f>Cases!C6-Cases!C5</f>
        <v>0</v>
      </c>
      <c r="D6">
        <f>Cases!D6-Cases!D5</f>
        <v>0</v>
      </c>
      <c r="E6">
        <f>Cases!E6-Cases!E5</f>
        <v>0</v>
      </c>
      <c r="F6">
        <f>Cases!F6-Cases!F5</f>
        <v>0</v>
      </c>
      <c r="G6">
        <f>Cases!G6-Cases!G5</f>
        <v>0</v>
      </c>
      <c r="H6">
        <f>Cases!H6-Cases!H5</f>
        <v>53</v>
      </c>
      <c r="I6">
        <f>Cases!I6-Cases!I5</f>
        <v>0</v>
      </c>
      <c r="J6">
        <f>Cases!J6-Cases!J5</f>
        <v>0</v>
      </c>
      <c r="K6">
        <f>Cases!K6-Cases!K5</f>
        <v>0</v>
      </c>
      <c r="L6">
        <f>Cases!L6-Cases!L5</f>
        <v>5</v>
      </c>
      <c r="M6">
        <f>Cases!M6-Cases!M5</f>
        <v>0</v>
      </c>
      <c r="N6">
        <f>Cases!N6-Cases!N5</f>
        <v>0</v>
      </c>
      <c r="O6">
        <f>Cases!O6-Cases!O5</f>
        <v>0</v>
      </c>
      <c r="P6">
        <f>Cases!P6-Cases!P5</f>
        <v>0</v>
      </c>
      <c r="Q6">
        <f>Cases!Q6-Cases!Q5</f>
        <v>1</v>
      </c>
      <c r="R6">
        <f>Cases!R6-Cases!R5</f>
        <v>9</v>
      </c>
      <c r="S6">
        <f>Cases!S6-Cases!S5</f>
        <v>0</v>
      </c>
      <c r="T6">
        <f>Cases!T6-Cases!T5</f>
        <v>0</v>
      </c>
      <c r="U6">
        <f>Cases!U6-Cases!U5</f>
        <v>0</v>
      </c>
    </row>
    <row r="7" spans="2:21" x14ac:dyDescent="0.25">
      <c r="B7" s="1">
        <f>Cases!B7</f>
        <v>43895</v>
      </c>
      <c r="C7">
        <f>Cases!C7-Cases!C6</f>
        <v>0</v>
      </c>
      <c r="D7">
        <f>Cases!D7-Cases!D6</f>
        <v>0</v>
      </c>
      <c r="E7">
        <f>Cases!E7-Cases!E6</f>
        <v>0</v>
      </c>
      <c r="F7">
        <f>Cases!F7-Cases!F6</f>
        <v>0</v>
      </c>
      <c r="G7">
        <f>Cases!G7-Cases!G6</f>
        <v>0</v>
      </c>
      <c r="H7">
        <f>Cases!H7-Cases!H6</f>
        <v>7</v>
      </c>
      <c r="I7">
        <f>Cases!I7-Cases!I6</f>
        <v>2</v>
      </c>
      <c r="J7">
        <f>Cases!J7-Cases!J6</f>
        <v>0</v>
      </c>
      <c r="K7">
        <f>Cases!K7-Cases!K6</f>
        <v>0</v>
      </c>
      <c r="L7">
        <f>Cases!L7-Cases!L6</f>
        <v>-8</v>
      </c>
      <c r="M7">
        <f>Cases!M7-Cases!M6</f>
        <v>0</v>
      </c>
      <c r="N7">
        <f>Cases!N7-Cases!N6</f>
        <v>0</v>
      </c>
      <c r="O7">
        <f>Cases!O7-Cases!O6</f>
        <v>0</v>
      </c>
      <c r="P7">
        <f>Cases!P7-Cases!P6</f>
        <v>0</v>
      </c>
      <c r="Q7">
        <f>Cases!Q7-Cases!Q6</f>
        <v>1</v>
      </c>
      <c r="R7">
        <f>Cases!R7-Cases!R6</f>
        <v>11</v>
      </c>
      <c r="S7">
        <f>Cases!S7-Cases!S6</f>
        <v>0</v>
      </c>
      <c r="T7">
        <f>Cases!T7-Cases!T6</f>
        <v>0</v>
      </c>
      <c r="U7">
        <f>Cases!U7-Cases!U6</f>
        <v>0</v>
      </c>
    </row>
    <row r="8" spans="2:21" x14ac:dyDescent="0.25">
      <c r="B8" s="1">
        <f>Cases!B8</f>
        <v>43896</v>
      </c>
      <c r="C8">
        <f>Cases!C8-Cases!C7</f>
        <v>0</v>
      </c>
      <c r="D8">
        <f>Cases!D8-Cases!D7</f>
        <v>0</v>
      </c>
      <c r="E8">
        <f>Cases!E8-Cases!E7</f>
        <v>0</v>
      </c>
      <c r="F8">
        <f>Cases!F8-Cases!F7</f>
        <v>0</v>
      </c>
      <c r="G8">
        <f>Cases!G8-Cases!G7</f>
        <v>0</v>
      </c>
      <c r="H8">
        <f>Cases!H8-Cases!H7</f>
        <v>9</v>
      </c>
      <c r="I8">
        <f>Cases!I8-Cases!I7</f>
        <v>6</v>
      </c>
      <c r="J8">
        <f>Cases!J8-Cases!J7</f>
        <v>0</v>
      </c>
      <c r="K8">
        <f>Cases!K8-Cases!K7</f>
        <v>0</v>
      </c>
      <c r="L8">
        <f>Cases!L8-Cases!L7</f>
        <v>0</v>
      </c>
      <c r="M8">
        <f>Cases!M8-Cases!M7</f>
        <v>3</v>
      </c>
      <c r="N8">
        <f>Cases!N8-Cases!N7</f>
        <v>0</v>
      </c>
      <c r="O8">
        <f>Cases!O8-Cases!O7</f>
        <v>0</v>
      </c>
      <c r="P8">
        <f>Cases!P8-Cases!P7</f>
        <v>0</v>
      </c>
      <c r="Q8">
        <f>Cases!Q8-Cases!Q7</f>
        <v>2</v>
      </c>
      <c r="R8">
        <f>Cases!R8-Cases!R7</f>
        <v>22</v>
      </c>
      <c r="S8">
        <f>Cases!S8-Cases!S7</f>
        <v>1</v>
      </c>
      <c r="T8">
        <f>Cases!T8-Cases!T7</f>
        <v>0</v>
      </c>
      <c r="U8">
        <f>Cases!U8-Cases!U7</f>
        <v>0</v>
      </c>
    </row>
    <row r="9" spans="2:21" x14ac:dyDescent="0.25">
      <c r="B9" s="1">
        <f>Cases!B9</f>
        <v>43897</v>
      </c>
      <c r="C9">
        <f>Cases!C9-Cases!C8</f>
        <v>0</v>
      </c>
      <c r="D9">
        <f>Cases!D9-Cases!D8</f>
        <v>0</v>
      </c>
      <c r="E9">
        <f>Cases!E9-Cases!E8</f>
        <v>0</v>
      </c>
      <c r="F9">
        <f>Cases!F9-Cases!F8</f>
        <v>5</v>
      </c>
      <c r="G9">
        <f>Cases!G9-Cases!G8</f>
        <v>0</v>
      </c>
      <c r="H9">
        <f>Cases!H9-Cases!H8</f>
        <v>19</v>
      </c>
      <c r="I9">
        <f>Cases!I9-Cases!I8</f>
        <v>0</v>
      </c>
      <c r="J9">
        <f>Cases!J9-Cases!J8</f>
        <v>0</v>
      </c>
      <c r="K9">
        <f>Cases!K9-Cases!K8</f>
        <v>0</v>
      </c>
      <c r="L9">
        <f>Cases!L9-Cases!L8</f>
        <v>17</v>
      </c>
      <c r="M9">
        <f>Cases!M9-Cases!M8</f>
        <v>5</v>
      </c>
      <c r="N9">
        <f>Cases!N9-Cases!N8</f>
        <v>0</v>
      </c>
      <c r="O9">
        <f>Cases!O9-Cases!O8</f>
        <v>0</v>
      </c>
      <c r="P9">
        <f>Cases!P9-Cases!P8</f>
        <v>0</v>
      </c>
      <c r="Q9">
        <f>Cases!Q9-Cases!Q8</f>
        <v>0</v>
      </c>
      <c r="R9">
        <f>Cases!R9-Cases!R8</f>
        <v>32</v>
      </c>
      <c r="S9">
        <f>Cases!S9-Cases!S8</f>
        <v>-1</v>
      </c>
      <c r="T9">
        <f>Cases!T9-Cases!T8</f>
        <v>1</v>
      </c>
      <c r="U9">
        <f>Cases!U9-Cases!U8</f>
        <v>0</v>
      </c>
    </row>
    <row r="10" spans="2:21" x14ac:dyDescent="0.25">
      <c r="B10" s="1">
        <f>Cases!B10</f>
        <v>43898</v>
      </c>
      <c r="C10">
        <f>Cases!C10-Cases!C9</f>
        <v>0</v>
      </c>
      <c r="D10">
        <f>Cases!D10-Cases!D9</f>
        <v>0</v>
      </c>
      <c r="E10">
        <f>Cases!E10-Cases!E9</f>
        <v>0</v>
      </c>
      <c r="F10">
        <f>Cases!F10-Cases!F9</f>
        <v>-5</v>
      </c>
      <c r="G10">
        <f>Cases!G10-Cases!G9</f>
        <v>0</v>
      </c>
      <c r="H10">
        <f>Cases!H10-Cases!H9</f>
        <v>26</v>
      </c>
      <c r="I10">
        <f>Cases!I10-Cases!I9</f>
        <v>0</v>
      </c>
      <c r="J10">
        <f>Cases!J10-Cases!J9</f>
        <v>1</v>
      </c>
      <c r="K10">
        <f>Cases!K10-Cases!K9</f>
        <v>0</v>
      </c>
      <c r="L10">
        <f>Cases!L10-Cases!L9</f>
        <v>1</v>
      </c>
      <c r="M10">
        <f>Cases!M10-Cases!M9</f>
        <v>3</v>
      </c>
      <c r="N10">
        <f>Cases!N10-Cases!N9</f>
        <v>0</v>
      </c>
      <c r="O10">
        <f>Cases!O10-Cases!O9</f>
        <v>0</v>
      </c>
      <c r="P10">
        <f>Cases!P10-Cases!P9</f>
        <v>7</v>
      </c>
      <c r="Q10">
        <f>Cases!Q10-Cases!Q9</f>
        <v>2</v>
      </c>
      <c r="R10">
        <f>Cases!R10-Cases!R9</f>
        <v>29</v>
      </c>
      <c r="S10">
        <f>Cases!S10-Cases!S9</f>
        <v>0</v>
      </c>
      <c r="T10">
        <f>Cases!T10-Cases!T9</f>
        <v>1</v>
      </c>
      <c r="U10">
        <f>Cases!U10-Cases!U9</f>
        <v>0</v>
      </c>
    </row>
    <row r="11" spans="2:21" x14ac:dyDescent="0.25">
      <c r="B11" s="1">
        <f>Cases!B11</f>
        <v>43899</v>
      </c>
      <c r="C11">
        <f>Cases!C11-Cases!C10</f>
        <v>0</v>
      </c>
      <c r="D11">
        <f>Cases!D11-Cases!D10</f>
        <v>0</v>
      </c>
      <c r="E11">
        <f>Cases!E11-Cases!E10</f>
        <v>0</v>
      </c>
      <c r="F11">
        <f>Cases!F11-Cases!F10</f>
        <v>0</v>
      </c>
      <c r="G11">
        <f>Cases!G11-Cases!G10</f>
        <v>0</v>
      </c>
      <c r="H11">
        <f>Cases!H11-Cases!H10</f>
        <v>19</v>
      </c>
      <c r="I11">
        <f>Cases!I11-Cases!I10</f>
        <v>4</v>
      </c>
      <c r="J11">
        <f>Cases!J11-Cases!J10</f>
        <v>1</v>
      </c>
      <c r="K11">
        <f>Cases!K11-Cases!K10</f>
        <v>0</v>
      </c>
      <c r="L11">
        <f>Cases!L11-Cases!L10</f>
        <v>1</v>
      </c>
      <c r="M11">
        <f>Cases!M11-Cases!M10</f>
        <v>4</v>
      </c>
      <c r="N11">
        <f>Cases!N11-Cases!N10</f>
        <v>0</v>
      </c>
      <c r="O11">
        <f>Cases!O11-Cases!O10</f>
        <v>0</v>
      </c>
      <c r="P11">
        <f>Cases!P11-Cases!P10</f>
        <v>4</v>
      </c>
      <c r="Q11">
        <f>Cases!Q11-Cases!Q10</f>
        <v>5</v>
      </c>
      <c r="R11">
        <f>Cases!R11-Cases!R10</f>
        <v>37</v>
      </c>
      <c r="S11">
        <f>Cases!S11-Cases!S10</f>
        <v>0</v>
      </c>
      <c r="T11">
        <f>Cases!T11-Cases!T10</f>
        <v>3</v>
      </c>
      <c r="U11">
        <f>Cases!U11-Cases!U10</f>
        <v>0</v>
      </c>
    </row>
    <row r="12" spans="2:21" x14ac:dyDescent="0.25">
      <c r="B12" s="1">
        <f>Cases!B12</f>
        <v>43900</v>
      </c>
      <c r="C12">
        <f>Cases!C12-Cases!C11</f>
        <v>0</v>
      </c>
      <c r="D12">
        <f>Cases!D12-Cases!D11</f>
        <v>0</v>
      </c>
      <c r="E12">
        <f>Cases!E12-Cases!E11</f>
        <v>0</v>
      </c>
      <c r="F12">
        <f>Cases!F12-Cases!F11</f>
        <v>6</v>
      </c>
      <c r="G12">
        <f>Cases!G12-Cases!G11</f>
        <v>0</v>
      </c>
      <c r="H12">
        <f>Cases!H12-Cases!H11</f>
        <v>24</v>
      </c>
      <c r="I12">
        <f>Cases!I12-Cases!I11</f>
        <v>5</v>
      </c>
      <c r="J12">
        <f>Cases!J12-Cases!J11</f>
        <v>-2</v>
      </c>
      <c r="K12">
        <f>Cases!K12-Cases!K11</f>
        <v>0</v>
      </c>
      <c r="L12">
        <f>Cases!L12-Cases!L11</f>
        <v>9</v>
      </c>
      <c r="M12">
        <f>Cases!M12-Cases!M11</f>
        <v>2</v>
      </c>
      <c r="N12">
        <f>Cases!N12-Cases!N11</f>
        <v>0</v>
      </c>
      <c r="O12">
        <f>Cases!O12-Cases!O11</f>
        <v>0</v>
      </c>
      <c r="P12">
        <f>Cases!P12-Cases!P11</f>
        <v>8</v>
      </c>
      <c r="Q12">
        <f>Cases!Q12-Cases!Q11</f>
        <v>4</v>
      </c>
      <c r="R12">
        <f>Cases!R12-Cases!R11</f>
        <v>31</v>
      </c>
      <c r="S12">
        <f>Cases!S12-Cases!S11</f>
        <v>2</v>
      </c>
      <c r="T12">
        <f>Cases!T12-Cases!T11</f>
        <v>3</v>
      </c>
      <c r="U12">
        <f>Cases!U12-Cases!U11</f>
        <v>162</v>
      </c>
    </row>
    <row r="13" spans="2:21" x14ac:dyDescent="0.25">
      <c r="B13" s="1">
        <f>Cases!B13</f>
        <v>43901</v>
      </c>
      <c r="C13">
        <f>Cases!C13-Cases!C12</f>
        <v>0</v>
      </c>
      <c r="D13">
        <f>Cases!D13-Cases!D12</f>
        <v>0</v>
      </c>
      <c r="E13">
        <f>Cases!E13-Cases!E12</f>
        <v>0</v>
      </c>
      <c r="F13">
        <f>Cases!F13-Cases!F12</f>
        <v>3</v>
      </c>
      <c r="G13">
        <f>Cases!G13-Cases!G12</f>
        <v>1</v>
      </c>
      <c r="H13">
        <f>Cases!H13-Cases!H12</f>
        <v>20</v>
      </c>
      <c r="I13">
        <f>Cases!I13-Cases!I12</f>
        <v>17</v>
      </c>
      <c r="J13">
        <f>Cases!J13-Cases!J12</f>
        <v>3</v>
      </c>
      <c r="K13">
        <f>Cases!K13-Cases!K12</f>
        <v>1</v>
      </c>
      <c r="L13">
        <f>Cases!L13-Cases!L12</f>
        <v>3</v>
      </c>
      <c r="M13">
        <f>Cases!M13-Cases!M12</f>
        <v>10</v>
      </c>
      <c r="N13">
        <f>Cases!N13-Cases!N12</f>
        <v>0</v>
      </c>
      <c r="O13">
        <f>Cases!O13-Cases!O12</f>
        <v>0</v>
      </c>
      <c r="P13">
        <f>Cases!P13-Cases!P12</f>
        <v>6</v>
      </c>
      <c r="Q13">
        <f>Cases!Q13-Cases!Q12</f>
        <v>8</v>
      </c>
      <c r="R13">
        <f>Cases!R13-Cases!R12</f>
        <v>43</v>
      </c>
      <c r="S13">
        <f>Cases!S13-Cases!S12</f>
        <v>1</v>
      </c>
      <c r="T13">
        <f>Cases!T13-Cases!T12</f>
        <v>2</v>
      </c>
      <c r="U13">
        <f>Cases!U13-Cases!U12</f>
        <v>105</v>
      </c>
    </row>
    <row r="14" spans="2:21" x14ac:dyDescent="0.25">
      <c r="B14" s="1">
        <f>Cases!B14</f>
        <v>43902</v>
      </c>
      <c r="C14">
        <f>Cases!C14-Cases!C13</f>
        <v>0</v>
      </c>
      <c r="D14">
        <f>Cases!D14-Cases!D13</f>
        <v>0</v>
      </c>
      <c r="E14">
        <f>Cases!E14-Cases!E13</f>
        <v>0</v>
      </c>
      <c r="F14">
        <f>Cases!F14-Cases!F13</f>
        <v>0</v>
      </c>
      <c r="G14">
        <f>Cases!G14-Cases!G13</f>
        <v>5</v>
      </c>
      <c r="H14">
        <f>Cases!H14-Cases!H13</f>
        <v>21</v>
      </c>
      <c r="I14">
        <f>Cases!I14-Cases!I13</f>
        <v>15</v>
      </c>
      <c r="J14">
        <f>Cases!J14-Cases!J13</f>
        <v>3</v>
      </c>
      <c r="K14">
        <f>Cases!K14-Cases!K13</f>
        <v>3</v>
      </c>
      <c r="L14">
        <f>Cases!L14-Cases!L13</f>
        <v>18</v>
      </c>
      <c r="M14">
        <f>Cases!M14-Cases!M13</f>
        <v>6</v>
      </c>
      <c r="N14">
        <f>Cases!N14-Cases!N13</f>
        <v>0</v>
      </c>
      <c r="O14">
        <f>Cases!O14-Cases!O13</f>
        <v>0</v>
      </c>
      <c r="P14">
        <f>Cases!P14-Cases!P13</f>
        <v>7</v>
      </c>
      <c r="Q14">
        <f>Cases!Q14-Cases!Q13</f>
        <v>6</v>
      </c>
      <c r="R14">
        <f>Cases!R14-Cases!R13</f>
        <v>109</v>
      </c>
      <c r="S14">
        <f>Cases!S14-Cases!S13</f>
        <v>2</v>
      </c>
      <c r="T14">
        <f>Cases!T14-Cases!T13</f>
        <v>7</v>
      </c>
      <c r="U14">
        <f>Cases!U14-Cases!U13</f>
        <v>99</v>
      </c>
    </row>
    <row r="15" spans="2:21" x14ac:dyDescent="0.25">
      <c r="B15" s="1">
        <f>Cases!B15</f>
        <v>43903</v>
      </c>
      <c r="C15">
        <f>Cases!C15-Cases!C14</f>
        <v>0</v>
      </c>
      <c r="D15">
        <f>Cases!D15-Cases!D14</f>
        <v>6</v>
      </c>
      <c r="E15">
        <f>Cases!E15-Cases!E14</f>
        <v>1</v>
      </c>
      <c r="F15">
        <f>Cases!F15-Cases!F14</f>
        <v>0</v>
      </c>
      <c r="G15">
        <f>Cases!G15-Cases!G14</f>
        <v>3</v>
      </c>
      <c r="H15">
        <f>Cases!H15-Cases!H14</f>
        <v>49</v>
      </c>
      <c r="I15">
        <f>Cases!I15-Cases!I14</f>
        <v>28</v>
      </c>
      <c r="J15">
        <f>Cases!J15-Cases!J14</f>
        <v>5</v>
      </c>
      <c r="K15">
        <f>Cases!K15-Cases!K14</f>
        <v>0</v>
      </c>
      <c r="L15">
        <f>Cases!L15-Cases!L14</f>
        <v>28</v>
      </c>
      <c r="M15">
        <f>Cases!M15-Cases!M14</f>
        <v>31</v>
      </c>
      <c r="N15">
        <f>Cases!N15-Cases!N14</f>
        <v>0</v>
      </c>
      <c r="O15">
        <f>Cases!O15-Cases!O14</f>
        <v>1</v>
      </c>
      <c r="P15">
        <f>Cases!P15-Cases!P14</f>
        <v>14</v>
      </c>
      <c r="Q15">
        <f>Cases!Q15-Cases!Q14</f>
        <v>21</v>
      </c>
      <c r="R15">
        <f>Cases!R15-Cases!R14</f>
        <v>96</v>
      </c>
      <c r="S15">
        <f>Cases!S15-Cases!S14</f>
        <v>4</v>
      </c>
      <c r="T15">
        <f>Cases!T15-Cases!T14</f>
        <v>13</v>
      </c>
      <c r="U15">
        <f>Cases!U15-Cases!U14</f>
        <v>91</v>
      </c>
    </row>
    <row r="16" spans="2:21" x14ac:dyDescent="0.25">
      <c r="B16" s="1">
        <f>Cases!B16</f>
        <v>43904</v>
      </c>
      <c r="C16">
        <f>Cases!C16-Cases!C15</f>
        <v>0</v>
      </c>
      <c r="D16">
        <f>Cases!D16-Cases!D15</f>
        <v>5</v>
      </c>
      <c r="E16">
        <f>Cases!E16-Cases!E15</f>
        <v>-1</v>
      </c>
      <c r="F16">
        <f>Cases!F16-Cases!F15</f>
        <v>3</v>
      </c>
      <c r="G16">
        <f>Cases!G16-Cases!G15</f>
        <v>3</v>
      </c>
      <c r="H16">
        <f>Cases!H16-Cases!H15</f>
        <v>88</v>
      </c>
      <c r="I16">
        <f>Cases!I16-Cases!I15</f>
        <v>24</v>
      </c>
      <c r="J16">
        <f>Cases!J16-Cases!J15</f>
        <v>9</v>
      </c>
      <c r="K16">
        <f>Cases!K16-Cases!K15</f>
        <v>2</v>
      </c>
      <c r="L16">
        <f>Cases!L16-Cases!L15</f>
        <v>38</v>
      </c>
      <c r="M16">
        <f>Cases!M16-Cases!M15</f>
        <v>2</v>
      </c>
      <c r="N16">
        <f>Cases!N16-Cases!N15</f>
        <v>4</v>
      </c>
      <c r="O16">
        <f>Cases!O16-Cases!O15</f>
        <v>4</v>
      </c>
      <c r="P16">
        <f>Cases!P16-Cases!P15</f>
        <v>18</v>
      </c>
      <c r="Q16">
        <f>Cases!Q16-Cases!Q15</f>
        <v>19</v>
      </c>
      <c r="R16">
        <f>Cases!R16-Cases!R15</f>
        <v>192</v>
      </c>
      <c r="S16">
        <f>Cases!S16-Cases!S15</f>
        <v>1</v>
      </c>
      <c r="T16">
        <f>Cases!T16-Cases!T15</f>
        <v>11</v>
      </c>
      <c r="U16">
        <f>Cases!U16-Cases!U15</f>
        <v>111</v>
      </c>
    </row>
    <row r="17" spans="2:21" x14ac:dyDescent="0.25">
      <c r="B17" s="1">
        <f>Cases!B17</f>
        <v>43905</v>
      </c>
      <c r="C17">
        <f>Cases!C17-Cases!C16</f>
        <v>0</v>
      </c>
      <c r="D17">
        <f>Cases!D17-Cases!D16</f>
        <v>11</v>
      </c>
      <c r="E17">
        <f>Cases!E17-Cases!E16</f>
        <v>0</v>
      </c>
      <c r="F17">
        <f>Cases!F17-Cases!F16</f>
        <v>-12</v>
      </c>
      <c r="G17">
        <f>Cases!G17-Cases!G16</f>
        <v>4</v>
      </c>
      <c r="H17">
        <f>Cases!H17-Cases!H16</f>
        <v>57</v>
      </c>
      <c r="I17">
        <f>Cases!I17-Cases!I16</f>
        <v>30</v>
      </c>
      <c r="J17">
        <f>Cases!J17-Cases!J16</f>
        <v>6</v>
      </c>
      <c r="K17">
        <f>Cases!K17-Cases!K16</f>
        <v>1</v>
      </c>
      <c r="L17">
        <f>Cases!L17-Cases!L16</f>
        <v>34</v>
      </c>
      <c r="M17">
        <f>Cases!M17-Cases!M16</f>
        <v>33</v>
      </c>
      <c r="N17">
        <f>Cases!N17-Cases!N16</f>
        <v>3</v>
      </c>
      <c r="O17">
        <f>Cases!O17-Cases!O16</f>
        <v>-5</v>
      </c>
      <c r="P17">
        <f>Cases!P17-Cases!P16</f>
        <v>29</v>
      </c>
      <c r="Q17">
        <f>Cases!Q17-Cases!Q16</f>
        <v>29</v>
      </c>
      <c r="R17">
        <f>Cases!R17-Cases!R16</f>
        <v>116</v>
      </c>
      <c r="S17">
        <f>Cases!S17-Cases!S16</f>
        <v>18</v>
      </c>
      <c r="T17">
        <f>Cases!T17-Cases!T16</f>
        <v>4</v>
      </c>
      <c r="U17">
        <f>Cases!U17-Cases!U16</f>
        <v>74</v>
      </c>
    </row>
    <row r="18" spans="2:21" x14ac:dyDescent="0.25">
      <c r="B18" s="1">
        <f>Cases!B18</f>
        <v>43906</v>
      </c>
      <c r="C18">
        <f>Cases!C18-Cases!C17</f>
        <v>0</v>
      </c>
      <c r="D18">
        <f>Cases!D18-Cases!D17</f>
        <v>7</v>
      </c>
      <c r="E18">
        <f>Cases!E18-Cases!E17</f>
        <v>3</v>
      </c>
      <c r="F18">
        <f>Cases!F18-Cases!F17</f>
        <v>18</v>
      </c>
      <c r="G18">
        <f>Cases!G18-Cases!G17</f>
        <v>6</v>
      </c>
      <c r="H18">
        <f>Cases!H18-Cases!H17</f>
        <v>80</v>
      </c>
      <c r="I18">
        <f>Cases!I18-Cases!I17</f>
        <v>29</v>
      </c>
      <c r="J18">
        <f>Cases!J18-Cases!J17</f>
        <v>15</v>
      </c>
      <c r="K18">
        <f>Cases!K18-Cases!K17</f>
        <v>1</v>
      </c>
      <c r="L18">
        <f>Cases!L18-Cases!L17</f>
        <v>11</v>
      </c>
      <c r="M18">
        <f>Cases!M18-Cases!M17</f>
        <v>22</v>
      </c>
      <c r="N18">
        <f>Cases!N18-Cases!N17</f>
        <v>3</v>
      </c>
      <c r="O18">
        <f>Cases!O18-Cases!O17</f>
        <v>5</v>
      </c>
      <c r="P18">
        <f>Cases!P18-Cases!P17</f>
        <v>12</v>
      </c>
      <c r="Q18">
        <f>Cases!Q18-Cases!Q17</f>
        <v>80</v>
      </c>
      <c r="R18">
        <f>Cases!R18-Cases!R17</f>
        <v>221</v>
      </c>
      <c r="S18">
        <f>Cases!S18-Cases!S17</f>
        <v>11</v>
      </c>
      <c r="T18">
        <f>Cases!T18-Cases!T17</f>
        <v>6</v>
      </c>
      <c r="U18">
        <f>Cases!U18-Cases!U17</f>
        <v>127</v>
      </c>
    </row>
    <row r="19" spans="2:21" x14ac:dyDescent="0.25">
      <c r="B19" s="1">
        <f>Cases!B19</f>
        <v>43907</v>
      </c>
      <c r="C19">
        <f>Cases!C19-Cases!C18</f>
        <v>0</v>
      </c>
      <c r="D19">
        <f>Cases!D19-Cases!D18</f>
        <v>10</v>
      </c>
      <c r="E19">
        <f>Cases!E19-Cases!E18</f>
        <v>-3</v>
      </c>
      <c r="F19">
        <f>Cases!F19-Cases!F18</f>
        <v>2</v>
      </c>
      <c r="G19">
        <f>Cases!G19-Cases!G18</f>
        <v>0</v>
      </c>
      <c r="H19">
        <f>Cases!H19-Cases!H18</f>
        <v>126</v>
      </c>
      <c r="I19">
        <f>Cases!I19-Cases!I18</f>
        <v>23</v>
      </c>
      <c r="J19">
        <f>Cases!J19-Cases!J18</f>
        <v>27</v>
      </c>
      <c r="K19">
        <f>Cases!K19-Cases!K18</f>
        <v>8</v>
      </c>
      <c r="L19">
        <f>Cases!L19-Cases!L18</f>
        <v>56</v>
      </c>
      <c r="M19">
        <f>Cases!M19-Cases!M18</f>
        <v>25</v>
      </c>
      <c r="N19">
        <f>Cases!N19-Cases!N18</f>
        <v>4</v>
      </c>
      <c r="O19">
        <f>Cases!O19-Cases!O18</f>
        <v>4</v>
      </c>
      <c r="P19">
        <f>Cases!P19-Cases!P18</f>
        <v>55</v>
      </c>
      <c r="Q19">
        <f>Cases!Q19-Cases!Q18</f>
        <v>89</v>
      </c>
      <c r="R19">
        <f>Cases!R19-Cases!R18</f>
        <v>424</v>
      </c>
      <c r="S19">
        <f>Cases!S19-Cases!S18</f>
        <v>12</v>
      </c>
      <c r="T19">
        <f>Cases!T19-Cases!T18</f>
        <v>16</v>
      </c>
      <c r="U19">
        <f>Cases!U19-Cases!U18</f>
        <v>135</v>
      </c>
    </row>
    <row r="20" spans="2:21" x14ac:dyDescent="0.25">
      <c r="B20" s="1">
        <f>Cases!B20</f>
        <v>43908</v>
      </c>
      <c r="C20">
        <f>Cases!C20-Cases!C19</f>
        <v>0</v>
      </c>
      <c r="D20">
        <f>Cases!D20-Cases!D19</f>
        <v>12</v>
      </c>
      <c r="E20">
        <f>Cases!E20-Cases!E19</f>
        <v>6</v>
      </c>
      <c r="F20">
        <f>Cases!F20-Cases!F19</f>
        <v>7</v>
      </c>
      <c r="G20">
        <f>Cases!G20-Cases!G19</f>
        <v>15</v>
      </c>
      <c r="H20">
        <f>Cases!H20-Cases!H19</f>
        <v>77</v>
      </c>
      <c r="I20">
        <f>Cases!I20-Cases!I19</f>
        <v>33</v>
      </c>
      <c r="J20">
        <f>Cases!J20-Cases!J19</f>
        <v>28</v>
      </c>
      <c r="K20">
        <f>Cases!K20-Cases!K19</f>
        <v>10</v>
      </c>
      <c r="L20">
        <f>Cases!L20-Cases!L19</f>
        <v>112</v>
      </c>
      <c r="M20">
        <f>Cases!M20-Cases!M19</f>
        <v>51</v>
      </c>
      <c r="N20">
        <f>Cases!N20-Cases!N19</f>
        <v>2</v>
      </c>
      <c r="O20">
        <f>Cases!O20-Cases!O19</f>
        <v>2</v>
      </c>
      <c r="P20">
        <f>Cases!P20-Cases!P19</f>
        <v>128</v>
      </c>
      <c r="Q20">
        <f>Cases!Q20-Cases!Q19</f>
        <v>160</v>
      </c>
      <c r="R20">
        <f>Cases!R20-Cases!R19</f>
        <v>1008</v>
      </c>
      <c r="S20">
        <f>Cases!S20-Cases!S19</f>
        <v>12</v>
      </c>
      <c r="T20">
        <f>Cases!T20-Cases!T19</f>
        <v>10</v>
      </c>
      <c r="U20">
        <f>Cases!U20-Cases!U19</f>
        <v>108</v>
      </c>
    </row>
    <row r="21" spans="2:21" x14ac:dyDescent="0.25">
      <c r="B21" s="1">
        <f>Cases!B21</f>
        <v>43909</v>
      </c>
      <c r="C21">
        <f>Cases!C21-Cases!C20</f>
        <v>0</v>
      </c>
      <c r="D21">
        <f>Cases!D21-Cases!D20</f>
        <v>27</v>
      </c>
      <c r="E21">
        <f>Cases!E21-Cases!E20</f>
        <v>3</v>
      </c>
      <c r="F21">
        <f>Cases!F21-Cases!F20</f>
        <v>17</v>
      </c>
      <c r="G21">
        <f>Cases!G21-Cases!G20</f>
        <v>25</v>
      </c>
      <c r="H21">
        <f>Cases!H21-Cases!H20</f>
        <v>331</v>
      </c>
      <c r="I21">
        <f>Cases!I21-Cases!I20</f>
        <v>61</v>
      </c>
      <c r="J21">
        <f>Cases!J21-Cases!J20</f>
        <v>63</v>
      </c>
      <c r="K21">
        <f>Cases!K21-Cases!K20</f>
        <v>4</v>
      </c>
      <c r="L21">
        <f>Cases!L21-Cases!L20</f>
        <v>104</v>
      </c>
      <c r="M21">
        <f>Cases!M21-Cases!M20</f>
        <v>90</v>
      </c>
      <c r="N21">
        <f>Cases!N21-Cases!N20</f>
        <v>10</v>
      </c>
      <c r="O21">
        <f>Cases!O21-Cases!O20</f>
        <v>12</v>
      </c>
      <c r="P21">
        <f>Cases!P21-Cases!P20</f>
        <v>134</v>
      </c>
      <c r="Q21">
        <f>Cases!Q21-Cases!Q20</f>
        <v>315</v>
      </c>
      <c r="R21">
        <f>Cases!R21-Cases!R20</f>
        <v>1770</v>
      </c>
      <c r="S21">
        <f>Cases!S21-Cases!S20</f>
        <v>15</v>
      </c>
      <c r="T21">
        <f>Cases!T21-Cases!T20</f>
        <v>17</v>
      </c>
      <c r="U21">
        <f>Cases!U21-Cases!U20</f>
        <v>175</v>
      </c>
    </row>
    <row r="22" spans="2:21" x14ac:dyDescent="0.25">
      <c r="B22" s="1">
        <f>Cases!B22</f>
        <v>43910</v>
      </c>
      <c r="C22">
        <f>Cases!C22-Cases!C21</f>
        <v>0</v>
      </c>
      <c r="D22">
        <f>Cases!D22-Cases!D21</f>
        <v>28</v>
      </c>
      <c r="E22">
        <f>Cases!E22-Cases!E21</f>
        <v>3</v>
      </c>
      <c r="F22">
        <f>Cases!F22-Cases!F21</f>
        <v>19</v>
      </c>
      <c r="G22">
        <f>Cases!G22-Cases!G21</f>
        <v>38</v>
      </c>
      <c r="H22">
        <f>Cases!H22-Cases!H21</f>
        <v>218</v>
      </c>
      <c r="I22">
        <f>Cases!I22-Cases!I21</f>
        <v>86</v>
      </c>
      <c r="J22">
        <f>Cases!J22-Cases!J21</f>
        <v>35</v>
      </c>
      <c r="K22">
        <f>Cases!K22-Cases!K21</f>
        <v>9</v>
      </c>
      <c r="L22">
        <f>Cases!L22-Cases!L21</f>
        <v>131</v>
      </c>
      <c r="M22">
        <f>Cases!M22-Cases!M21</f>
        <v>133</v>
      </c>
      <c r="N22">
        <f>Cases!N22-Cases!N21</f>
        <v>11</v>
      </c>
      <c r="O22">
        <f>Cases!O22-Cases!O21</f>
        <v>8</v>
      </c>
      <c r="P22">
        <f>Cases!P22-Cases!P21</f>
        <v>163</v>
      </c>
      <c r="Q22">
        <f>Cases!Q22-Cases!Q21</f>
        <v>148</v>
      </c>
      <c r="R22">
        <f>Cases!R22-Cases!R21</f>
        <v>2950</v>
      </c>
      <c r="S22">
        <f>Cases!S22-Cases!S21</f>
        <v>34</v>
      </c>
      <c r="T22">
        <f>Cases!T22-Cases!T21</f>
        <v>20</v>
      </c>
      <c r="U22">
        <f>Cases!U22-Cases!U21</f>
        <v>189</v>
      </c>
    </row>
    <row r="23" spans="2:21" x14ac:dyDescent="0.25">
      <c r="B23" s="1">
        <f>Cases!B23</f>
        <v>43911</v>
      </c>
      <c r="C23">
        <f>Cases!C23-Cases!C22</f>
        <v>0</v>
      </c>
      <c r="D23">
        <f>Cases!D23-Cases!D22</f>
        <v>25</v>
      </c>
      <c r="E23">
        <f>Cases!E23-Cases!E22</f>
        <v>2</v>
      </c>
      <c r="F23">
        <f>Cases!F23-Cases!F22</f>
        <v>41</v>
      </c>
      <c r="G23">
        <f>Cases!G23-Cases!G22</f>
        <v>18</v>
      </c>
      <c r="H23">
        <f>Cases!H23-Cases!H22</f>
        <v>244</v>
      </c>
      <c r="I23">
        <f>Cases!I23-Cases!I22</f>
        <v>112</v>
      </c>
      <c r="J23">
        <f>Cases!J23-Cases!J22</f>
        <v>29</v>
      </c>
      <c r="K23">
        <f>Cases!K23-Cases!K22</f>
        <v>6</v>
      </c>
      <c r="L23">
        <f>Cases!L23-Cases!L22</f>
        <v>200</v>
      </c>
      <c r="M23">
        <f>Cases!M23-Cases!M22</f>
        <v>135</v>
      </c>
      <c r="N23">
        <f>Cases!N23-Cases!N22</f>
        <v>11</v>
      </c>
      <c r="O23">
        <f>Cases!O23-Cases!O22</f>
        <v>11</v>
      </c>
      <c r="P23">
        <f>Cases!P23-Cases!P22</f>
        <v>168</v>
      </c>
      <c r="Q23">
        <f>Cases!Q23-Cases!Q22</f>
        <v>437</v>
      </c>
      <c r="R23">
        <f>Cases!R23-Cases!R22</f>
        <v>3254</v>
      </c>
      <c r="S23">
        <f>Cases!S23-Cases!S22</f>
        <v>24</v>
      </c>
      <c r="T23">
        <f>Cases!T23-Cases!T22</f>
        <v>38</v>
      </c>
      <c r="U23">
        <f>Cases!U23-Cases!U22</f>
        <v>148</v>
      </c>
    </row>
    <row r="24" spans="2:21" x14ac:dyDescent="0.25">
      <c r="B24" s="1">
        <f>Cases!B24</f>
        <v>43912</v>
      </c>
      <c r="C24">
        <f>Cases!C24-Cases!C23</f>
        <v>0</v>
      </c>
      <c r="D24">
        <f>Cases!D24-Cases!D23</f>
        <v>26</v>
      </c>
      <c r="E24">
        <f>Cases!E24-Cases!E23</f>
        <v>8</v>
      </c>
      <c r="F24">
        <f>Cases!F24-Cases!F23</f>
        <v>48</v>
      </c>
      <c r="G24">
        <f>Cases!G24-Cases!G23</f>
        <v>47</v>
      </c>
      <c r="H24">
        <f>Cases!H24-Cases!H23</f>
        <v>265</v>
      </c>
      <c r="I24">
        <f>Cases!I24-Cases!I23</f>
        <v>116</v>
      </c>
      <c r="J24">
        <f>Cases!J24-Cases!J23</f>
        <v>104</v>
      </c>
      <c r="K24">
        <f>Cases!K24-Cases!K23</f>
        <v>11</v>
      </c>
      <c r="L24">
        <f>Cases!L24-Cases!L23</f>
        <v>244</v>
      </c>
      <c r="M24">
        <f>Cases!M24-Cases!M23</f>
        <v>65</v>
      </c>
      <c r="N24">
        <f>Cases!N24-Cases!N23</f>
        <v>8</v>
      </c>
      <c r="O24">
        <f>Cases!O24-Cases!O23</f>
        <v>5</v>
      </c>
      <c r="P24">
        <f>Cases!P24-Cases!P23</f>
        <v>296</v>
      </c>
      <c r="Q24">
        <f>Cases!Q24-Cases!Q23</f>
        <v>587</v>
      </c>
      <c r="R24">
        <f>Cases!R24-Cases!R23</f>
        <v>4812</v>
      </c>
      <c r="S24">
        <f>Cases!S24-Cases!S23</f>
        <v>45</v>
      </c>
      <c r="T24">
        <f>Cases!T24-Cases!T23</f>
        <v>68</v>
      </c>
      <c r="U24">
        <f>Cases!U24-Cases!U23</f>
        <v>269</v>
      </c>
    </row>
    <row r="25" spans="2:21" x14ac:dyDescent="0.25">
      <c r="B25" s="1">
        <f>Cases!B25</f>
        <v>43913</v>
      </c>
      <c r="C25">
        <f>Cases!C25-Cases!C24</f>
        <v>0</v>
      </c>
      <c r="D25">
        <f>Cases!D25-Cases!D24</f>
        <v>39</v>
      </c>
      <c r="E25">
        <f>Cases!E25-Cases!E24</f>
        <v>14</v>
      </c>
      <c r="F25">
        <f>Cases!F25-Cases!F24</f>
        <v>83</v>
      </c>
      <c r="G25">
        <f>Cases!G25-Cases!G24</f>
        <v>36</v>
      </c>
      <c r="H25">
        <f>Cases!H25-Cases!H24</f>
        <v>369</v>
      </c>
      <c r="I25">
        <f>Cases!I25-Cases!I24</f>
        <v>129</v>
      </c>
      <c r="J25">
        <f>Cases!J25-Cases!J24</f>
        <v>88</v>
      </c>
      <c r="K25">
        <f>Cases!K25-Cases!K24</f>
        <v>8</v>
      </c>
      <c r="L25">
        <f>Cases!L25-Cases!L24</f>
        <v>220</v>
      </c>
      <c r="M25">
        <f>Cases!M25-Cases!M24</f>
        <v>180</v>
      </c>
      <c r="N25">
        <f>Cases!N25-Cases!N24</f>
        <v>21</v>
      </c>
      <c r="O25">
        <f>Cases!O25-Cases!O24</f>
        <v>3</v>
      </c>
      <c r="P25">
        <f>Cases!P25-Cases!P24</f>
        <v>236</v>
      </c>
      <c r="Q25">
        <f>Cases!Q25-Cases!Q24</f>
        <v>930</v>
      </c>
      <c r="R25">
        <f>Cases!R25-Cases!R24</f>
        <v>5707</v>
      </c>
      <c r="S25">
        <f>Cases!S25-Cases!S24</f>
        <v>76</v>
      </c>
      <c r="T25">
        <f>Cases!T25-Cases!T24</f>
        <v>34</v>
      </c>
      <c r="U25">
        <f>Cases!U25-Cases!U24</f>
        <v>203</v>
      </c>
    </row>
    <row r="26" spans="2:21" x14ac:dyDescent="0.25">
      <c r="B26" s="1">
        <f>Cases!B26</f>
        <v>43914</v>
      </c>
      <c r="C26">
        <f>Cases!C26-Cases!C25</f>
        <v>0</v>
      </c>
      <c r="D26">
        <f>Cases!D26-Cases!D25</f>
        <v>46</v>
      </c>
      <c r="E26">
        <f>Cases!E26-Cases!E25</f>
        <v>6</v>
      </c>
      <c r="F26">
        <f>Cases!F26-Cases!F25</f>
        <v>91</v>
      </c>
      <c r="G26">
        <f>Cases!G26-Cases!G25</f>
        <v>31</v>
      </c>
      <c r="H26">
        <f>Cases!H26-Cases!H25</f>
        <v>433</v>
      </c>
      <c r="I26">
        <f>Cases!I26-Cases!I25</f>
        <v>192</v>
      </c>
      <c r="J26">
        <f>Cases!J26-Cases!J25</f>
        <v>203</v>
      </c>
      <c r="K26">
        <f>Cases!K26-Cases!K25</f>
        <v>23</v>
      </c>
      <c r="L26">
        <f>Cases!L26-Cases!L25</f>
        <v>240</v>
      </c>
      <c r="M26">
        <f>Cases!M26-Cases!M25</f>
        <v>297</v>
      </c>
      <c r="N26">
        <f>Cases!N26-Cases!N25</f>
        <v>13</v>
      </c>
      <c r="O26">
        <f>Cases!O26-Cases!O25</f>
        <v>23</v>
      </c>
      <c r="P26">
        <f>Cases!P26-Cases!P25</f>
        <v>250</v>
      </c>
      <c r="Q26">
        <f>Cases!Q26-Cases!Q25</f>
        <v>831</v>
      </c>
      <c r="R26">
        <f>Cases!R26-Cases!R25</f>
        <v>4790</v>
      </c>
      <c r="S26">
        <f>Cases!S26-Cases!S25</f>
        <v>41</v>
      </c>
      <c r="T26">
        <f>Cases!T26-Cases!T25</f>
        <v>36</v>
      </c>
      <c r="U26">
        <f>Cases!U26-Cases!U25</f>
        <v>225</v>
      </c>
    </row>
    <row r="27" spans="2:21" x14ac:dyDescent="0.25">
      <c r="B27" s="1">
        <f>Cases!B27</f>
        <v>43915</v>
      </c>
      <c r="C27">
        <f>Cases!C27-Cases!C26</f>
        <v>64916</v>
      </c>
      <c r="D27">
        <f>Cases!D27-Cases!D26</f>
        <v>144</v>
      </c>
      <c r="E27">
        <f>Cases!E27-Cases!E26</f>
        <v>17</v>
      </c>
      <c r="F27">
        <f>Cases!F27-Cases!F26</f>
        <v>75</v>
      </c>
      <c r="G27">
        <f>Cases!G27-Cases!G26</f>
        <v>76</v>
      </c>
      <c r="H27">
        <f>Cases!H27-Cases!H26</f>
        <v>471</v>
      </c>
      <c r="I27">
        <f>Cases!I27-Cases!I26</f>
        <v>174</v>
      </c>
      <c r="J27">
        <f>Cases!J27-Cases!J26</f>
        <v>257</v>
      </c>
      <c r="K27">
        <f>Cases!K27-Cases!K26</f>
        <v>32</v>
      </c>
      <c r="L27">
        <f>Cases!L27-Cases!L26</f>
        <v>510</v>
      </c>
      <c r="M27">
        <f>Cases!M27-Cases!M26</f>
        <v>290</v>
      </c>
      <c r="N27">
        <f>Cases!N27-Cases!N26</f>
        <v>5</v>
      </c>
      <c r="O27">
        <f>Cases!O27-Cases!O26</f>
        <v>50</v>
      </c>
      <c r="P27">
        <f>Cases!P27-Cases!P26</f>
        <v>330</v>
      </c>
      <c r="Q27">
        <f>Cases!Q27-Cases!Q26</f>
        <v>727</v>
      </c>
      <c r="R27">
        <f>Cases!R27-Cases!R26</f>
        <v>5146</v>
      </c>
      <c r="S27">
        <f>Cases!S27-Cases!S26</f>
        <v>48</v>
      </c>
      <c r="T27">
        <f>Cases!T27-Cases!T26</f>
        <v>101</v>
      </c>
      <c r="U27">
        <f>Cases!U27-Cases!U26</f>
        <v>248</v>
      </c>
    </row>
    <row r="28" spans="2:21" x14ac:dyDescent="0.25">
      <c r="B28" s="1">
        <f>Cases!B28</f>
        <v>43916</v>
      </c>
      <c r="C28">
        <f>Cases!C28-Cases!C27</f>
        <v>17050</v>
      </c>
      <c r="D28">
        <f>Cases!D28-Cases!D27</f>
        <v>145</v>
      </c>
      <c r="E28">
        <f>Cases!E28-Cases!E27</f>
        <v>10</v>
      </c>
      <c r="F28">
        <f>Cases!F28-Cases!F27</f>
        <v>107</v>
      </c>
      <c r="G28">
        <f>Cases!G28-Cases!G27</f>
        <v>41</v>
      </c>
      <c r="H28">
        <f>Cases!H28-Cases!H27</f>
        <v>795</v>
      </c>
      <c r="I28">
        <f>Cases!I28-Cases!I27</f>
        <v>344</v>
      </c>
      <c r="J28">
        <f>Cases!J28-Cases!J27</f>
        <v>137</v>
      </c>
      <c r="K28">
        <f>Cases!K28-Cases!K27</f>
        <v>24</v>
      </c>
      <c r="L28">
        <f>Cases!L28-Cases!L27</f>
        <v>507</v>
      </c>
      <c r="M28">
        <f>Cases!M28-Cases!M27</f>
        <v>256</v>
      </c>
      <c r="N28">
        <f>Cases!N28-Cases!N27</f>
        <v>11</v>
      </c>
      <c r="O28">
        <f>Cases!O28-Cases!O27</f>
        <v>66</v>
      </c>
      <c r="P28">
        <f>Cases!P28-Cases!P27</f>
        <v>673</v>
      </c>
      <c r="Q28">
        <f>Cases!Q28-Cases!Q27</f>
        <v>2474</v>
      </c>
      <c r="R28">
        <f>Cases!R28-Cases!R27</f>
        <v>6447</v>
      </c>
      <c r="S28">
        <f>Cases!S28-Cases!S27</f>
        <v>56</v>
      </c>
      <c r="T28">
        <f>Cases!T28-Cases!T27</f>
        <v>69</v>
      </c>
      <c r="U28">
        <f>Cases!U28-Cases!U27</f>
        <v>111</v>
      </c>
    </row>
    <row r="29" spans="2:21" x14ac:dyDescent="0.25">
      <c r="B29" s="1">
        <f>Cases!B29</f>
        <v>43917</v>
      </c>
      <c r="C29">
        <f>Cases!C29-Cases!C28</f>
        <v>19046</v>
      </c>
      <c r="D29">
        <f>Cases!D29-Cases!D28</f>
        <v>108</v>
      </c>
      <c r="E29">
        <f>Cases!E29-Cases!E28</f>
        <v>16</v>
      </c>
      <c r="F29">
        <f>Cases!F29-Cases!F28</f>
        <v>157</v>
      </c>
      <c r="G29">
        <f>Cases!G29-Cases!G28</f>
        <v>37</v>
      </c>
      <c r="H29">
        <f>Cases!H29-Cases!H28</f>
        <v>842</v>
      </c>
      <c r="I29">
        <f>Cases!I29-Cases!I28</f>
        <v>304</v>
      </c>
      <c r="J29">
        <f>Cases!J29-Cases!J28</f>
        <v>279</v>
      </c>
      <c r="K29">
        <f>Cases!K29-Cases!K28</f>
        <v>22</v>
      </c>
      <c r="L29">
        <f>Cases!L29-Cases!L28</f>
        <v>714</v>
      </c>
      <c r="M29">
        <f>Cases!M29-Cases!M28</f>
        <v>555</v>
      </c>
      <c r="N29">
        <f>Cases!N29-Cases!N28</f>
        <v>14</v>
      </c>
      <c r="O29">
        <f>Cases!O29-Cases!O28</f>
        <v>41</v>
      </c>
      <c r="P29">
        <f>Cases!P29-Cases!P28</f>
        <v>488</v>
      </c>
      <c r="Q29">
        <f>Cases!Q29-Cases!Q28</f>
        <v>1949</v>
      </c>
      <c r="R29">
        <f>Cases!R29-Cases!R28</f>
        <v>7377</v>
      </c>
      <c r="S29">
        <f>Cases!S29-Cases!S28</f>
        <v>78</v>
      </c>
      <c r="T29">
        <f>Cases!T29-Cases!T28</f>
        <v>155</v>
      </c>
      <c r="U29">
        <f>Cases!U29-Cases!U28</f>
        <v>627</v>
      </c>
    </row>
    <row r="30" spans="2:21" x14ac:dyDescent="0.25">
      <c r="B30" s="1">
        <f>Cases!B30</f>
        <v>43918</v>
      </c>
      <c r="C30">
        <f>Cases!C30-Cases!C29</f>
        <v>20093</v>
      </c>
      <c r="D30">
        <f>Cases!D30-Cases!D29</f>
        <v>81</v>
      </c>
      <c r="E30">
        <f>Cases!E30-Cases!E29</f>
        <v>17</v>
      </c>
      <c r="F30">
        <f>Cases!F30-Cases!F29</f>
        <v>108</v>
      </c>
      <c r="G30">
        <f>Cases!G30-Cases!G29</f>
        <v>23</v>
      </c>
      <c r="H30">
        <f>Cases!H30-Cases!H29</f>
        <v>-4643</v>
      </c>
      <c r="I30">
        <f>Cases!I30-Cases!I29</f>
        <v>327</v>
      </c>
      <c r="J30">
        <f>Cases!J30-Cases!J29</f>
        <v>233</v>
      </c>
      <c r="K30">
        <f>Cases!K30-Cases!K29</f>
        <v>49</v>
      </c>
      <c r="L30">
        <f>Cases!L30-Cases!L29</f>
        <v>840</v>
      </c>
      <c r="M30">
        <f>Cases!M30-Cases!M29</f>
        <v>248</v>
      </c>
      <c r="N30">
        <f>Cases!N30-Cases!N29</f>
        <v>31</v>
      </c>
      <c r="O30">
        <f>Cases!O30-Cases!O29</f>
        <v>31</v>
      </c>
      <c r="P30">
        <f>Cases!P30-Cases!P29</f>
        <v>465</v>
      </c>
      <c r="Q30">
        <f>Cases!Q30-Cases!Q29</f>
        <v>2299</v>
      </c>
      <c r="R30">
        <f>Cases!R30-Cases!R29</f>
        <v>7683</v>
      </c>
      <c r="S30">
        <f>Cases!S30-Cases!S29</f>
        <v>122</v>
      </c>
      <c r="T30">
        <f>Cases!T30-Cases!T29</f>
        <v>124</v>
      </c>
      <c r="U30">
        <f>Cases!U30-Cases!U29</f>
        <v>516</v>
      </c>
    </row>
    <row r="31" spans="2:21" x14ac:dyDescent="0.25">
      <c r="B31" s="1">
        <f>Cases!B31</f>
        <v>43919</v>
      </c>
      <c r="C31">
        <f>Cases!C31-Cases!C30</f>
        <v>19118</v>
      </c>
      <c r="D31">
        <f>Cases!D31-Cases!D30</f>
        <v>107</v>
      </c>
      <c r="E31">
        <f>Cases!E31-Cases!E30</f>
        <v>12</v>
      </c>
      <c r="F31">
        <f>Cases!F31-Cases!F30</f>
        <v>146</v>
      </c>
      <c r="G31">
        <f>Cases!G31-Cases!G30</f>
        <v>40</v>
      </c>
      <c r="H31">
        <f>Cases!H31-Cases!H30</f>
        <v>5763</v>
      </c>
      <c r="I31">
        <f>Cases!I31-Cases!I30</f>
        <v>246</v>
      </c>
      <c r="J31">
        <f>Cases!J31-Cases!J30</f>
        <v>469</v>
      </c>
      <c r="K31">
        <f>Cases!K31-Cases!K30</f>
        <v>18</v>
      </c>
      <c r="L31">
        <f>Cases!L31-Cases!L30</f>
        <v>912</v>
      </c>
      <c r="M31">
        <f>Cases!M31-Cases!M30</f>
        <v>237</v>
      </c>
      <c r="N31">
        <f>Cases!N31-Cases!N30</f>
        <v>24</v>
      </c>
      <c r="O31">
        <f>Cases!O31-Cases!O30</f>
        <v>49</v>
      </c>
      <c r="P31">
        <f>Cases!P31-Cases!P30</f>
        <v>1105</v>
      </c>
      <c r="Q31">
        <f>Cases!Q31-Cases!Q30</f>
        <v>2262</v>
      </c>
      <c r="R31">
        <f>Cases!R31-Cases!R30</f>
        <v>7195</v>
      </c>
      <c r="S31">
        <f>Cases!S31-Cases!S30</f>
        <v>117</v>
      </c>
      <c r="T31">
        <f>Cases!T31-Cases!T30</f>
        <v>151</v>
      </c>
      <c r="U31">
        <f>Cases!U31-Cases!U30</f>
        <v>587</v>
      </c>
    </row>
    <row r="32" spans="2:21" x14ac:dyDescent="0.25">
      <c r="B32" s="1">
        <f>Cases!B32</f>
        <v>43920</v>
      </c>
      <c r="C32">
        <f>Cases!C32-Cases!C31</f>
        <v>20463</v>
      </c>
      <c r="D32">
        <f>Cases!D32-Cases!D31</f>
        <v>80</v>
      </c>
      <c r="E32">
        <f>Cases!E32-Cases!E31</f>
        <v>5</v>
      </c>
      <c r="F32">
        <f>Cases!F32-Cases!F31</f>
        <v>238</v>
      </c>
      <c r="G32">
        <f>Cases!G32-Cases!G31</f>
        <v>59</v>
      </c>
      <c r="H32">
        <f>Cases!H32-Cases!H31</f>
        <v>1169</v>
      </c>
      <c r="I32">
        <f>Cases!I32-Cases!I31</f>
        <v>320</v>
      </c>
      <c r="J32">
        <f>Cases!J32-Cases!J31</f>
        <v>578</v>
      </c>
      <c r="K32">
        <f>Cases!K32-Cases!K31</f>
        <v>32</v>
      </c>
      <c r="L32">
        <f>Cases!L32-Cases!L31</f>
        <v>754</v>
      </c>
      <c r="M32">
        <f>Cases!M32-Cases!M31</f>
        <v>349</v>
      </c>
      <c r="N32">
        <f>Cases!N32-Cases!N31</f>
        <v>29</v>
      </c>
      <c r="O32">
        <f>Cases!O32-Cases!O31</f>
        <v>105</v>
      </c>
      <c r="P32">
        <f>Cases!P32-Cases!P31</f>
        <v>461</v>
      </c>
      <c r="Q32">
        <f>Cases!Q32-Cases!Q31</f>
        <v>3250</v>
      </c>
      <c r="R32">
        <f>Cases!R32-Cases!R31</f>
        <v>6984</v>
      </c>
      <c r="S32">
        <f>Cases!S32-Cases!S31</f>
        <v>87</v>
      </c>
      <c r="T32">
        <f>Cases!T32-Cases!T31</f>
        <v>130</v>
      </c>
      <c r="U32">
        <f>Cases!U32-Cases!U31</f>
        <v>752</v>
      </c>
    </row>
    <row r="33" spans="2:21" x14ac:dyDescent="0.25">
      <c r="B33" s="1">
        <f>Cases!B33</f>
        <v>43921</v>
      </c>
      <c r="C33">
        <f>Cases!C33-Cases!C32</f>
        <v>25396</v>
      </c>
      <c r="D33">
        <f>Cases!D33-Cases!D32</f>
        <v>72</v>
      </c>
      <c r="E33">
        <f>Cases!E33-Cases!E32</f>
        <v>14</v>
      </c>
      <c r="F33">
        <f>Cases!F33-Cases!F32</f>
        <v>132</v>
      </c>
      <c r="G33">
        <f>Cases!G33-Cases!G32</f>
        <v>56</v>
      </c>
      <c r="H33">
        <f>Cases!H33-Cases!H32</f>
        <v>1223</v>
      </c>
      <c r="I33">
        <f>Cases!I33-Cases!I32</f>
        <v>339</v>
      </c>
      <c r="J33">
        <f>Cases!J33-Cases!J32</f>
        <v>557</v>
      </c>
      <c r="K33">
        <f>Cases!K33-Cases!K32</f>
        <v>55</v>
      </c>
      <c r="L33">
        <f>Cases!L33-Cases!L32</f>
        <v>1037</v>
      </c>
      <c r="M33">
        <f>Cases!M33-Cases!M32</f>
        <v>1085</v>
      </c>
      <c r="N33">
        <f>Cases!N33-Cases!N32</f>
        <v>20</v>
      </c>
      <c r="O33">
        <f>Cases!O33-Cases!O32</f>
        <v>110</v>
      </c>
      <c r="P33">
        <f>Cases!P33-Cases!P32</f>
        <v>937</v>
      </c>
      <c r="Q33">
        <f>Cases!Q33-Cases!Q32</f>
        <v>2060</v>
      </c>
      <c r="R33">
        <f>Cases!R33-Cases!R32</f>
        <v>9298</v>
      </c>
      <c r="S33">
        <f>Cases!S33-Cases!S32</f>
        <v>81</v>
      </c>
      <c r="T33">
        <f>Cases!T33-Cases!T32</f>
        <v>230</v>
      </c>
      <c r="U33">
        <f>Cases!U33-Cases!U32</f>
        <v>453</v>
      </c>
    </row>
    <row r="34" spans="2:21" x14ac:dyDescent="0.25">
      <c r="B34" s="1">
        <f>Cases!B34</f>
        <v>43922</v>
      </c>
      <c r="C34">
        <f>Cases!C34-Cases!C33</f>
        <v>26732</v>
      </c>
      <c r="D34">
        <f>Cases!D34-Cases!D33</f>
        <v>105</v>
      </c>
      <c r="E34">
        <f>Cases!E34-Cases!E33</f>
        <v>10</v>
      </c>
      <c r="F34">
        <f>Cases!F34-Cases!F33</f>
        <v>124</v>
      </c>
      <c r="G34">
        <f>Cases!G34-Cases!G33</f>
        <v>60</v>
      </c>
      <c r="H34">
        <f>Cases!H34-Cases!H33</f>
        <v>1036</v>
      </c>
      <c r="I34">
        <f>Cases!I34-Cases!I33</f>
        <v>376</v>
      </c>
      <c r="J34">
        <f>Cases!J34-Cases!J33</f>
        <v>429</v>
      </c>
      <c r="K34">
        <f>Cases!K34-Cases!K33</f>
        <v>49</v>
      </c>
      <c r="L34">
        <f>Cases!L34-Cases!L33</f>
        <v>1032</v>
      </c>
      <c r="M34">
        <f>Cases!M34-Cases!M33</f>
        <v>631</v>
      </c>
      <c r="N34">
        <f>Cases!N34-Cases!N33</f>
        <v>34</v>
      </c>
      <c r="O34">
        <f>Cases!O34-Cases!O33</f>
        <v>144</v>
      </c>
      <c r="P34">
        <f>Cases!P34-Cases!P33</f>
        <v>986</v>
      </c>
      <c r="Q34">
        <f>Cases!Q34-Cases!Q33</f>
        <v>3563</v>
      </c>
      <c r="R34">
        <f>Cases!R34-Cases!R33</f>
        <v>7917</v>
      </c>
      <c r="S34">
        <f>Cases!S34-Cases!S33</f>
        <v>125</v>
      </c>
      <c r="T34">
        <f>Cases!T34-Cases!T33</f>
        <v>234</v>
      </c>
      <c r="U34">
        <f>Cases!U34-Cases!U33</f>
        <v>469</v>
      </c>
    </row>
    <row r="35" spans="2:21" x14ac:dyDescent="0.25">
      <c r="B35" s="1">
        <f>Cases!B35</f>
        <v>43923</v>
      </c>
      <c r="C35">
        <f>Cases!C35-Cases!C34</f>
        <v>28812</v>
      </c>
      <c r="D35">
        <f>Cases!D35-Cases!D34</f>
        <v>167</v>
      </c>
      <c r="E35">
        <f>Cases!E35-Cases!E34</f>
        <v>8</v>
      </c>
      <c r="F35">
        <f>Cases!F35-Cases!F34</f>
        <v>185</v>
      </c>
      <c r="G35">
        <f>Cases!G35-Cases!G34</f>
        <v>59</v>
      </c>
      <c r="H35">
        <f>Cases!H35-Cases!H34</f>
        <v>1510</v>
      </c>
      <c r="I35">
        <f>Cases!I35-Cases!I34</f>
        <v>386</v>
      </c>
      <c r="J35">
        <f>Cases!J35-Cases!J34</f>
        <v>267</v>
      </c>
      <c r="K35">
        <f>Cases!K35-Cases!K34</f>
        <v>25</v>
      </c>
      <c r="L35">
        <f>Cases!L35-Cases!L34</f>
        <v>1235</v>
      </c>
      <c r="M35">
        <f>Cases!M35-Cases!M34</f>
        <v>696</v>
      </c>
      <c r="N35">
        <f>Cases!N35-Cases!N34</f>
        <v>27</v>
      </c>
      <c r="O35">
        <f>Cases!O35-Cases!O34</f>
        <v>222</v>
      </c>
      <c r="P35">
        <f>Cases!P35-Cases!P34</f>
        <v>715</v>
      </c>
      <c r="Q35">
        <f>Cases!Q35-Cases!Q34</f>
        <v>3331</v>
      </c>
      <c r="R35">
        <f>Cases!R35-Cases!R34</f>
        <v>8669</v>
      </c>
      <c r="S35">
        <f>Cases!S35-Cases!S34</f>
        <v>62</v>
      </c>
      <c r="T35">
        <f>Cases!T35-Cases!T34</f>
        <v>222</v>
      </c>
      <c r="U35">
        <f>Cases!U35-Cases!U34</f>
        <v>601</v>
      </c>
    </row>
    <row r="36" spans="2:21" x14ac:dyDescent="0.25">
      <c r="B36" s="1">
        <f>Cases!B36</f>
        <v>43924</v>
      </c>
      <c r="C36">
        <f>Cases!C36-Cases!C35</f>
        <v>32182</v>
      </c>
      <c r="D36">
        <f>Cases!D36-Cases!D35</f>
        <v>203</v>
      </c>
      <c r="E36">
        <f>Cases!E36-Cases!E35</f>
        <v>6</v>
      </c>
      <c r="F36">
        <f>Cases!F36-Cases!F35</f>
        <v>171</v>
      </c>
      <c r="G36">
        <f>Cases!G36-Cases!G35</f>
        <v>55</v>
      </c>
      <c r="H36">
        <f>Cases!H36-Cases!H35</f>
        <v>1325</v>
      </c>
      <c r="I36">
        <f>Cases!I36-Cases!I35</f>
        <v>445</v>
      </c>
      <c r="J36">
        <f>Cases!J36-Cases!J35</f>
        <v>1091</v>
      </c>
      <c r="K36">
        <f>Cases!K36-Cases!K35</f>
        <v>57</v>
      </c>
      <c r="L36">
        <f>Cases!L36-Cases!L35</f>
        <v>1260</v>
      </c>
      <c r="M36">
        <f>Cases!M36-Cases!M35</f>
        <v>523</v>
      </c>
      <c r="N36">
        <f>Cases!N36-Cases!N35</f>
        <v>34</v>
      </c>
      <c r="O36">
        <f>Cases!O36-Cases!O35</f>
        <v>122</v>
      </c>
      <c r="P36">
        <f>Cases!P36-Cases!P35</f>
        <v>1209</v>
      </c>
      <c r="Q36">
        <f>Cases!Q36-Cases!Q35</f>
        <v>4305</v>
      </c>
      <c r="R36">
        <f>Cases!R36-Cases!R35</f>
        <v>10482</v>
      </c>
      <c r="S36">
        <f>Cases!S36-Cases!S35</f>
        <v>172</v>
      </c>
      <c r="T36">
        <f>Cases!T36-Cases!T35</f>
        <v>306</v>
      </c>
      <c r="U36">
        <f>Cases!U36-Cases!U35</f>
        <v>381</v>
      </c>
    </row>
    <row r="37" spans="2:21" x14ac:dyDescent="0.25">
      <c r="B37" s="1">
        <f>Cases!B37</f>
        <v>43925</v>
      </c>
      <c r="C37">
        <f>Cases!C37-Cases!C36</f>
        <v>34068</v>
      </c>
      <c r="D37">
        <f>Cases!D37-Cases!D36</f>
        <v>115</v>
      </c>
      <c r="E37">
        <f>Cases!E37-Cases!E36</f>
        <v>14</v>
      </c>
      <c r="F37">
        <f>Cases!F37-Cases!F36</f>
        <v>250</v>
      </c>
      <c r="G37">
        <f>Cases!G37-Cases!G36</f>
        <v>5</v>
      </c>
      <c r="H37">
        <f>Cases!H37-Cases!H36</f>
        <v>1412</v>
      </c>
      <c r="I37">
        <f>Cases!I37-Cases!I36</f>
        <v>392</v>
      </c>
      <c r="J37">
        <f>Cases!J37-Cases!J36</f>
        <v>361</v>
      </c>
      <c r="K37">
        <f>Cases!K37-Cases!K36</f>
        <v>143</v>
      </c>
      <c r="L37">
        <f>Cases!L37-Cases!L36</f>
        <v>1277</v>
      </c>
      <c r="M37">
        <f>Cases!M37-Cases!M36</f>
        <v>416</v>
      </c>
      <c r="N37">
        <f>Cases!N37-Cases!N36</f>
        <v>32</v>
      </c>
      <c r="O37">
        <f>Cases!O37-Cases!O36</f>
        <v>64</v>
      </c>
      <c r="P37">
        <f>Cases!P37-Cases!P36</f>
        <v>1453</v>
      </c>
      <c r="Q37">
        <f>Cases!Q37-Cases!Q36</f>
        <v>4229</v>
      </c>
      <c r="R37">
        <f>Cases!R37-Cases!R36</f>
        <v>10841</v>
      </c>
      <c r="S37">
        <f>Cases!S37-Cases!S36</f>
        <v>182</v>
      </c>
      <c r="T37">
        <f>Cases!T37-Cases!T36</f>
        <v>395</v>
      </c>
      <c r="U37">
        <f>Cases!U37-Cases!U36</f>
        <v>625</v>
      </c>
    </row>
    <row r="38" spans="2:21" x14ac:dyDescent="0.25">
      <c r="B38" s="1">
        <f>Cases!B38</f>
        <v>43926</v>
      </c>
      <c r="C38">
        <f>Cases!C38-Cases!C37</f>
        <v>25717</v>
      </c>
      <c r="D38">
        <f>Cases!D38-Cases!D37</f>
        <v>170</v>
      </c>
      <c r="E38">
        <f>Cases!E38-Cases!E37</f>
        <v>14</v>
      </c>
      <c r="F38">
        <f>Cases!F38-Cases!F37</f>
        <v>250</v>
      </c>
      <c r="G38">
        <f>Cases!G38-Cases!G37</f>
        <v>110</v>
      </c>
      <c r="H38">
        <f>Cases!H38-Cases!H37</f>
        <v>898</v>
      </c>
      <c r="I38">
        <f>Cases!I38-Cases!I37</f>
        <v>385</v>
      </c>
      <c r="J38">
        <f>Cases!J38-Cases!J37</f>
        <v>399</v>
      </c>
      <c r="K38">
        <f>Cases!K38-Cases!K37</f>
        <v>80</v>
      </c>
      <c r="L38">
        <f>Cases!L38-Cases!L37</f>
        <v>805</v>
      </c>
      <c r="M38">
        <f>Cases!M38-Cases!M37</f>
        <v>359</v>
      </c>
      <c r="N38">
        <f>Cases!N38-Cases!N37</f>
        <v>20</v>
      </c>
      <c r="O38">
        <f>Cases!O38-Cases!O37</f>
        <v>24</v>
      </c>
      <c r="P38">
        <f>Cases!P38-Cases!P37</f>
        <v>899</v>
      </c>
      <c r="Q38">
        <f>Cases!Q38-Cases!Q37</f>
        <v>3381</v>
      </c>
      <c r="R38">
        <f>Cases!R38-Cases!R37</f>
        <v>8327</v>
      </c>
      <c r="S38">
        <f>Cases!S38-Cases!S37</f>
        <v>177</v>
      </c>
      <c r="T38">
        <f>Cases!T38-Cases!T37</f>
        <v>230</v>
      </c>
      <c r="U38">
        <f>Cases!U38-Cases!U37</f>
        <v>393</v>
      </c>
    </row>
    <row r="39" spans="2:21" x14ac:dyDescent="0.25">
      <c r="B39" s="1">
        <f>Cases!B39</f>
        <v>43927</v>
      </c>
      <c r="C39">
        <f>Cases!C39-Cases!C38</f>
        <v>29362</v>
      </c>
      <c r="D39">
        <f>Cases!D39-Cases!D38</f>
        <v>213</v>
      </c>
      <c r="E39">
        <f>Cases!E39-Cases!E38</f>
        <v>6</v>
      </c>
      <c r="F39">
        <f>Cases!F39-Cases!F38</f>
        <v>187</v>
      </c>
      <c r="G39">
        <f>Cases!G39-Cases!G38</f>
        <v>74</v>
      </c>
      <c r="H39">
        <f>Cases!H39-Cases!H38</f>
        <v>1529</v>
      </c>
      <c r="I39">
        <f>Cases!I39-Cases!I38</f>
        <v>222</v>
      </c>
      <c r="J39">
        <f>Cases!J39-Cases!J38</f>
        <v>1231</v>
      </c>
      <c r="K39">
        <f>Cases!K39-Cases!K38</f>
        <v>110</v>
      </c>
      <c r="L39">
        <f>Cases!L39-Cases!L38</f>
        <v>1279</v>
      </c>
      <c r="M39">
        <f>Cases!M39-Cases!M38</f>
        <v>816</v>
      </c>
      <c r="N39">
        <f>Cases!N39-Cases!N38</f>
        <v>16</v>
      </c>
      <c r="O39">
        <f>Cases!O39-Cases!O38</f>
        <v>69</v>
      </c>
      <c r="P39">
        <f>Cases!P39-Cases!P38</f>
        <v>1006</v>
      </c>
      <c r="Q39">
        <f>Cases!Q39-Cases!Q38</f>
        <v>3585</v>
      </c>
      <c r="R39">
        <f>Cases!R39-Cases!R38</f>
        <v>8658</v>
      </c>
      <c r="S39">
        <f>Cases!S39-Cases!S38</f>
        <v>70</v>
      </c>
      <c r="T39">
        <f>Cases!T39-Cases!T38</f>
        <v>241</v>
      </c>
      <c r="U39">
        <f>Cases!U39-Cases!U38</f>
        <v>400</v>
      </c>
    </row>
    <row r="40" spans="2:21" x14ac:dyDescent="0.25">
      <c r="B40" s="1">
        <f>Cases!B40</f>
        <v>43928</v>
      </c>
      <c r="C40">
        <f>Cases!C40-Cases!C39</f>
        <v>30647</v>
      </c>
      <c r="D40">
        <f>Cases!D40-Cases!D39</f>
        <v>216</v>
      </c>
      <c r="E40">
        <f>Cases!E40-Cases!E39</f>
        <v>22</v>
      </c>
      <c r="F40">
        <f>Cases!F40-Cases!F39</f>
        <v>119</v>
      </c>
      <c r="G40">
        <f>Cases!G40-Cases!G39</f>
        <v>70</v>
      </c>
      <c r="H40">
        <f>Cases!H40-Cases!H39</f>
        <v>1092</v>
      </c>
      <c r="I40">
        <f>Cases!I40-Cases!I39</f>
        <v>257</v>
      </c>
      <c r="J40">
        <f>Cases!J40-Cases!J39</f>
        <v>875</v>
      </c>
      <c r="K40">
        <f>Cases!K40-Cases!K39</f>
        <v>145</v>
      </c>
      <c r="L40">
        <f>Cases!L40-Cases!L39</f>
        <v>1118</v>
      </c>
      <c r="M40">
        <f>Cases!M40-Cases!M39</f>
        <v>1598</v>
      </c>
      <c r="N40">
        <f>Cases!N40-Cases!N39</f>
        <v>23</v>
      </c>
      <c r="O40">
        <f>Cases!O40-Cases!O39</f>
        <v>40</v>
      </c>
      <c r="P40">
        <f>Cases!P40-Cases!P39</f>
        <v>1287</v>
      </c>
      <c r="Q40">
        <f>Cases!Q40-Cases!Q39</f>
        <v>3326</v>
      </c>
      <c r="R40">
        <f>Cases!R40-Cases!R39</f>
        <v>8147</v>
      </c>
      <c r="S40">
        <f>Cases!S40-Cases!S39</f>
        <v>63</v>
      </c>
      <c r="T40">
        <f>Cases!T40-Cases!T39</f>
        <v>455</v>
      </c>
      <c r="U40">
        <f>Cases!U40-Cases!U39</f>
        <v>298</v>
      </c>
    </row>
    <row r="41" spans="2:21" x14ac:dyDescent="0.25">
      <c r="B41" s="1">
        <f>Cases!B41</f>
        <v>43929</v>
      </c>
      <c r="C41">
        <f>Cases!C41-Cases!C40</f>
        <v>41325</v>
      </c>
      <c r="D41">
        <f>Cases!D41-Cases!D40</f>
        <v>331</v>
      </c>
      <c r="E41">
        <f>Cases!E41-Cases!E40</f>
        <v>13</v>
      </c>
      <c r="F41">
        <f>Cases!F41-Cases!F40</f>
        <v>151</v>
      </c>
      <c r="G41">
        <f>Cases!G41-Cases!G40</f>
        <v>74</v>
      </c>
      <c r="H41">
        <f>Cases!H41-Cases!H40</f>
        <v>1873</v>
      </c>
      <c r="I41">
        <f>Cases!I41-Cases!I40</f>
        <v>226</v>
      </c>
      <c r="J41">
        <f>Cases!J41-Cases!J40</f>
        <v>1000</v>
      </c>
      <c r="K41">
        <f>Cases!K41-Cases!K40</f>
        <v>188</v>
      </c>
      <c r="L41">
        <f>Cases!L41-Cases!L40</f>
        <v>951</v>
      </c>
      <c r="M41">
        <f>Cases!M41-Cases!M40</f>
        <v>1048</v>
      </c>
      <c r="N41">
        <f>Cases!N41-Cases!N40</f>
        <v>25</v>
      </c>
      <c r="O41">
        <f>Cases!O41-Cases!O40</f>
        <v>143</v>
      </c>
      <c r="P41">
        <f>Cases!P41-Cases!P40</f>
        <v>1529</v>
      </c>
      <c r="Q41">
        <f>Cases!Q41-Cases!Q40</f>
        <v>3021</v>
      </c>
      <c r="R41">
        <f>Cases!R41-Cases!R40</f>
        <v>12335</v>
      </c>
      <c r="S41">
        <f>Cases!S41-Cases!S40</f>
        <v>108</v>
      </c>
      <c r="T41">
        <f>Cases!T41-Cases!T40</f>
        <v>312</v>
      </c>
      <c r="U41">
        <f>Cases!U41-Cases!U40</f>
        <v>660</v>
      </c>
    </row>
    <row r="42" spans="2:21" x14ac:dyDescent="0.25">
      <c r="B42" s="1">
        <f>Cases!B42</f>
        <v>43930</v>
      </c>
      <c r="C42">
        <f>Cases!C42-Cases!C41</f>
        <v>33639</v>
      </c>
      <c r="D42">
        <f>Cases!D42-Cases!D41</f>
        <v>339</v>
      </c>
      <c r="E42">
        <f>Cases!E42-Cases!E41</f>
        <v>9</v>
      </c>
      <c r="F42">
        <f>Cases!F42-Cases!F41</f>
        <v>292</v>
      </c>
      <c r="G42">
        <f>Cases!G42-Cases!G41</f>
        <v>75</v>
      </c>
      <c r="H42">
        <f>Cases!H42-Cases!H41</f>
        <v>1141</v>
      </c>
      <c r="I42">
        <f>Cases!I42-Cases!I41</f>
        <v>547</v>
      </c>
      <c r="J42">
        <f>Cases!J42-Cases!J41</f>
        <v>1003</v>
      </c>
      <c r="K42">
        <f>Cases!K42-Cases!K41</f>
        <v>93</v>
      </c>
      <c r="L42">
        <f>Cases!L42-Cases!L41</f>
        <v>1128</v>
      </c>
      <c r="M42">
        <f>Cases!M42-Cases!M41</f>
        <v>681</v>
      </c>
      <c r="N42">
        <f>Cases!N42-Cases!N41</f>
        <v>7</v>
      </c>
      <c r="O42">
        <f>Cases!O42-Cases!O41</f>
        <v>-1353</v>
      </c>
      <c r="P42">
        <f>Cases!P42-Cases!P41</f>
        <v>1344</v>
      </c>
      <c r="Q42">
        <f>Cases!Q42-Cases!Q41</f>
        <v>3590</v>
      </c>
      <c r="R42">
        <f>Cases!R42-Cases!R41</f>
        <v>10333</v>
      </c>
      <c r="S42">
        <f>Cases!S42-Cases!S41</f>
        <v>130</v>
      </c>
      <c r="T42">
        <f>Cases!T42-Cases!T41</f>
        <v>397</v>
      </c>
      <c r="U42">
        <f>Cases!U42-Cases!U41</f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47"/>
  <sheetViews>
    <sheetView tabSelected="1" topLeftCell="Y4" workbookViewId="0">
      <selection activeCell="AQ20" sqref="AQ20"/>
    </sheetView>
  </sheetViews>
  <sheetFormatPr defaultRowHeight="15" x14ac:dyDescent="0.25"/>
  <cols>
    <col min="2" max="2" width="12.85546875" customWidth="1"/>
  </cols>
  <sheetData>
    <row r="2" spans="2:25" x14ac:dyDescent="0.25">
      <c r="C2" s="1" t="str">
        <f>Cases!C2</f>
        <v>USA</v>
      </c>
      <c r="D2" s="1" t="str">
        <f>Cases!D2</f>
        <v>Alabama</v>
      </c>
      <c r="E2" s="1" t="str">
        <f>Cases!E2</f>
        <v>Alaska</v>
      </c>
      <c r="F2" s="1" t="str">
        <f>Cases!F2</f>
        <v>Arizona</v>
      </c>
      <c r="G2" s="1" t="str">
        <f>Cases!G2</f>
        <v>Arkansas</v>
      </c>
      <c r="H2" s="1" t="str">
        <f>Cases!H2</f>
        <v>California</v>
      </c>
      <c r="I2" s="1" t="str">
        <f>Cases!I2</f>
        <v>Colorado</v>
      </c>
      <c r="J2" s="1" t="str">
        <f>Cases!J2</f>
        <v>Conneticut</v>
      </c>
      <c r="K2" s="1" t="str">
        <f>Cases!K2</f>
        <v>Delaware</v>
      </c>
      <c r="L2" s="1" t="str">
        <f>Cases!L2</f>
        <v>Florida</v>
      </c>
      <c r="M2" s="1" t="str">
        <f>Cases!M2</f>
        <v>Georgia</v>
      </c>
      <c r="N2" s="1" t="str">
        <f>Cases!N2</f>
        <v>Hawaii</v>
      </c>
      <c r="O2" s="1" t="str">
        <f>Cases!O2</f>
        <v>Idaho</v>
      </c>
      <c r="P2" s="1" t="str">
        <f>Cases!P2</f>
        <v>Illinois</v>
      </c>
      <c r="Q2" s="1" t="str">
        <f>Cases!Q2</f>
        <v>New Jersey</v>
      </c>
      <c r="R2" s="1" t="str">
        <f>Cases!R2</f>
        <v>New York</v>
      </c>
      <c r="S2" s="1" t="str">
        <f>Cases!S2</f>
        <v>Utah</v>
      </c>
      <c r="T2" s="1" t="str">
        <f>Cases!T2</f>
        <v>Virginia</v>
      </c>
      <c r="U2" s="1" t="str">
        <f>Cases!U2</f>
        <v>Washington</v>
      </c>
      <c r="V2" s="1"/>
      <c r="W2" s="1"/>
      <c r="X2" s="1"/>
      <c r="Y2" s="1"/>
    </row>
    <row r="3" spans="2:25" x14ac:dyDescent="0.25">
      <c r="B3" s="1">
        <f>Cases!B3</f>
        <v>43891</v>
      </c>
    </row>
    <row r="4" spans="2:25" x14ac:dyDescent="0.25">
      <c r="B4" s="1">
        <f>Cases!B4</f>
        <v>43892</v>
      </c>
    </row>
    <row r="5" spans="2:25" x14ac:dyDescent="0.25">
      <c r="B5" s="1">
        <f>Cases!B5</f>
        <v>43893</v>
      </c>
    </row>
    <row r="6" spans="2:25" x14ac:dyDescent="0.25">
      <c r="B6" s="1">
        <f>Cases!B6</f>
        <v>43894</v>
      </c>
      <c r="H6">
        <f>LOG('New Cases'!H6)/LOG(Cases!H6)</f>
        <v>1</v>
      </c>
      <c r="L6">
        <f>LOG('New Cases'!L6)/LOG(Cases!L6)</f>
        <v>0.77397603162912088</v>
      </c>
      <c r="R6">
        <f>LOG('New Cases'!R6)/LOG(Cases!R6)</f>
        <v>0.91631381998265238</v>
      </c>
    </row>
    <row r="7" spans="2:25" x14ac:dyDescent="0.25">
      <c r="B7" s="1">
        <f>Cases!B7</f>
        <v>43895</v>
      </c>
      <c r="H7">
        <f>LOG('New Cases'!H7)/LOG(Cases!H7)</f>
        <v>0.47526780403631208</v>
      </c>
      <c r="I7">
        <f>LOG('New Cases'!I7)/LOG(Cases!I7)</f>
        <v>1</v>
      </c>
      <c r="R7">
        <f>LOG('New Cases'!R7)/LOG(Cases!R7)</f>
        <v>0.77575617578242462</v>
      </c>
    </row>
    <row r="8" spans="2:25" x14ac:dyDescent="0.25">
      <c r="B8" s="1">
        <f>Cases!B8</f>
        <v>43896</v>
      </c>
      <c r="H8">
        <f>LOG('New Cases'!H8)/LOG(Cases!H8)</f>
        <v>0.51893465007328987</v>
      </c>
      <c r="I8">
        <f>LOG('New Cases'!I8)/LOG(Cases!I8)</f>
        <v>0.8616541669070521</v>
      </c>
      <c r="M8">
        <f>LOG('New Cases'!M8)/LOG(Cases!M8)</f>
        <v>1</v>
      </c>
      <c r="Q8">
        <f>LOG('New Cases'!Q8)/LOG(Cases!Q8)</f>
        <v>0.5</v>
      </c>
      <c r="R8">
        <f>LOG('New Cases'!R8)/LOG(Cases!R8)</f>
        <v>0.81683074908636633</v>
      </c>
    </row>
    <row r="9" spans="2:25" x14ac:dyDescent="0.25">
      <c r="B9" s="1">
        <f>Cases!B9</f>
        <v>43897</v>
      </c>
      <c r="H9">
        <f>LOG('New Cases'!H9)/LOG(Cases!H9)</f>
        <v>0.65763178004502842</v>
      </c>
      <c r="L9">
        <f>LOG('New Cases'!L9)/LOG(Cases!L9)</f>
        <v>1</v>
      </c>
      <c r="M9">
        <f>LOG('New Cases'!M9)/LOG(Cases!M9)</f>
        <v>0.77397603162912088</v>
      </c>
      <c r="R9">
        <f>LOG('New Cases'!R9)/LOG(Cases!R9)</f>
        <v>0.80026536627410683</v>
      </c>
    </row>
    <row r="10" spans="2:25" x14ac:dyDescent="0.25">
      <c r="B10" s="1">
        <f>Cases!B10</f>
        <v>43898</v>
      </c>
      <c r="H10">
        <f>LOG('New Cases'!H10)/LOG(Cases!H10)</f>
        <v>0.68791385612778344</v>
      </c>
      <c r="M10">
        <f>LOG('New Cases'!M10)/LOG(Cases!M10)</f>
        <v>0.45815690999132619</v>
      </c>
      <c r="P10">
        <f>LOG('New Cases'!P10)/LOG(Cases!P10)</f>
        <v>1</v>
      </c>
      <c r="Q10">
        <f>LOG('New Cases'!Q10)/LOG(Cases!Q10)</f>
        <v>0.38685280723454157</v>
      </c>
      <c r="R10">
        <f>LOG('New Cases'!R10)/LOG(Cases!R10)</f>
        <v>0.72353341598032739</v>
      </c>
    </row>
    <row r="11" spans="2:25" x14ac:dyDescent="0.25">
      <c r="B11" s="1">
        <f>Cases!B11</f>
        <v>43899</v>
      </c>
      <c r="H11">
        <f>LOG('New Cases'!H11)/LOG(Cases!H11)</f>
        <v>0.60209177340209807</v>
      </c>
      <c r="I11">
        <f>LOG('New Cases'!I11)/LOG(Cases!I11)</f>
        <v>0.55788589130225963</v>
      </c>
      <c r="M11">
        <f>LOG('New Cases'!M11)/LOG(Cases!M11)</f>
        <v>0.51191604961963089</v>
      </c>
      <c r="P11">
        <f>LOG('New Cases'!P11)/LOG(Cases!P11)</f>
        <v>0.57812965263577565</v>
      </c>
      <c r="Q11">
        <f>LOG('New Cases'!Q11)/LOG(Cases!Q11)</f>
        <v>0.67118774147123961</v>
      </c>
      <c r="R11">
        <f>LOG('New Cases'!R11)/LOG(Cases!R11)</f>
        <v>0.72862064609494182</v>
      </c>
      <c r="T11">
        <f>LOG('New Cases'!T11)/LOG(Cases!T11)</f>
        <v>0.68260619448598525</v>
      </c>
    </row>
    <row r="12" spans="2:25" x14ac:dyDescent="0.25">
      <c r="B12" s="1">
        <f>Cases!B12</f>
        <v>43900</v>
      </c>
      <c r="F12">
        <f>LOG('New Cases'!F12)/LOG(Cases!F12)</f>
        <v>1</v>
      </c>
      <c r="H12">
        <f>LOG('New Cases'!H12)/LOG(Cases!H12)</f>
        <v>0.62854021594170106</v>
      </c>
      <c r="I12">
        <f>LOG('New Cases'!I12)/LOG(Cases!I12)</f>
        <v>0.568060967173733</v>
      </c>
      <c r="L12">
        <f>LOG('New Cases'!L12)/LOG(Cases!L12)</f>
        <v>0.65939067383973127</v>
      </c>
      <c r="M12">
        <f>LOG('New Cases'!M12)/LOG(Cases!M12)</f>
        <v>0.24465054211822604</v>
      </c>
      <c r="P12">
        <f>LOG('New Cases'!P12)/LOG(Cases!P12)</f>
        <v>0.70622674009991471</v>
      </c>
      <c r="Q12">
        <f>LOG('New Cases'!Q12)/LOG(Cases!Q12)</f>
        <v>0.51191604961963089</v>
      </c>
      <c r="R12">
        <f>LOG('New Cases'!R12)/LOG(Cases!R12)</f>
        <v>0.6663677266296455</v>
      </c>
      <c r="S12">
        <f>LOG('New Cases'!S12)/LOG(Cases!S12)</f>
        <v>1</v>
      </c>
      <c r="T12">
        <f>LOG('New Cases'!T12)/LOG(Cases!T12)</f>
        <v>0.52832083357371873</v>
      </c>
      <c r="U12">
        <f>LOG('New Cases'!U12)/LOG(Cases!U12)</f>
        <v>1</v>
      </c>
    </row>
    <row r="13" spans="2:25" x14ac:dyDescent="0.25">
      <c r="B13" s="1">
        <f>Cases!B13</f>
        <v>43901</v>
      </c>
      <c r="F13">
        <f>LOG('New Cases'!F13)/LOG(Cases!F13)</f>
        <v>0.5</v>
      </c>
      <c r="H13">
        <f>LOG('New Cases'!H13)/LOG(Cases!H13)</f>
        <v>0.57875688075668741</v>
      </c>
      <c r="I13">
        <f>LOG('New Cases'!I13)/LOG(Cases!I13)</f>
        <v>0.80343836776717736</v>
      </c>
      <c r="J13">
        <f>LOG('New Cases'!J13)/LOG(Cases!J13)</f>
        <v>1</v>
      </c>
      <c r="L13">
        <f>LOG('New Cases'!L13)/LOG(Cases!L13)</f>
        <v>0.31992323303744613</v>
      </c>
      <c r="M13">
        <f>LOG('New Cases'!M13)/LOG(Cases!M13)</f>
        <v>0.6986344247631282</v>
      </c>
      <c r="P13">
        <f>LOG('New Cases'!P13)/LOG(Cases!P13)</f>
        <v>0.55664137627968913</v>
      </c>
      <c r="Q13">
        <f>LOG('New Cases'!Q13)/LOG(Cases!Q13)</f>
        <v>0.66319418837251121</v>
      </c>
      <c r="R13">
        <f>LOG('New Cases'!R13)/LOG(Cases!R13)</f>
        <v>0.69972191771811931</v>
      </c>
      <c r="T13">
        <f>LOG('New Cases'!T13)/LOG(Cases!T13)</f>
        <v>0.3010299956639812</v>
      </c>
      <c r="U13">
        <f>LOG('New Cases'!U13)/LOG(Cases!U13)</f>
        <v>0.83296102155046259</v>
      </c>
    </row>
    <row r="14" spans="2:25" x14ac:dyDescent="0.25">
      <c r="B14" s="1">
        <f>Cases!B14</f>
        <v>43902</v>
      </c>
      <c r="G14">
        <f>LOG('New Cases'!G14)/LOG(Cases!G14)</f>
        <v>0.89824440170392728</v>
      </c>
      <c r="H14">
        <f>LOG('New Cases'!H14)/LOG(Cases!H14)</f>
        <v>0.57571269000831271</v>
      </c>
      <c r="I14">
        <f>LOG('New Cases'!I14)/LOG(Cases!I14)</f>
        <v>0.69583125470024798</v>
      </c>
      <c r="J14">
        <f>LOG('New Cases'!J14)/LOG(Cases!J14)</f>
        <v>0.61314719276545837</v>
      </c>
      <c r="K14">
        <f>LOG('New Cases'!K14)/LOG(Cases!K14)</f>
        <v>0.79248125036057804</v>
      </c>
      <c r="L14">
        <f>LOG('New Cases'!L14)/LOG(Cases!L14)</f>
        <v>0.74267862760759074</v>
      </c>
      <c r="M14">
        <f>LOG('New Cases'!M14)/LOG(Cases!M14)</f>
        <v>0.51244261244399192</v>
      </c>
      <c r="P14">
        <f>LOG('New Cases'!P14)/LOG(Cases!P14)</f>
        <v>0.56147098441152077</v>
      </c>
      <c r="Q14">
        <f>LOG('New Cases'!Q14)/LOG(Cases!Q14)</f>
        <v>0.5321063428024535</v>
      </c>
      <c r="R14">
        <f>LOG('New Cases'!R14)/LOG(Cases!R14)</f>
        <v>0.81111508981318459</v>
      </c>
      <c r="S14">
        <f>LOG('New Cases'!S14)/LOG(Cases!S14)</f>
        <v>0.430676558073393</v>
      </c>
      <c r="T14">
        <f>LOG('New Cases'!T14)/LOG(Cases!T14)</f>
        <v>0.68682090359966308</v>
      </c>
      <c r="U14">
        <f>LOG('New Cases'!U14)/LOG(Cases!U14)</f>
        <v>0.77848641285781384</v>
      </c>
    </row>
    <row r="15" spans="2:25" x14ac:dyDescent="0.25">
      <c r="B15" s="1">
        <f>Cases!B15</f>
        <v>43903</v>
      </c>
      <c r="D15">
        <f>LOG('New Cases'!D15)/LOG(Cases!D15)</f>
        <v>1</v>
      </c>
      <c r="G15">
        <f>LOG('New Cases'!G15)/LOG(Cases!G15)</f>
        <v>0.5</v>
      </c>
      <c r="H15">
        <f>LOG('New Cases'!H15)/LOG(Cases!H15)</f>
        <v>0.70639789034958755</v>
      </c>
      <c r="I15">
        <f>LOG('New Cases'!I15)/LOG(Cases!I15)</f>
        <v>0.76711643054057721</v>
      </c>
      <c r="J15">
        <f>LOG('New Cases'!J15)/LOG(Cases!J15)</f>
        <v>0.67118774147123961</v>
      </c>
      <c r="L15">
        <f>LOG('New Cases'!L15)/LOG(Cases!L15)</f>
        <v>0.76711643054057721</v>
      </c>
      <c r="M15">
        <f>LOG('New Cases'!M15)/LOG(Cases!M15)</f>
        <v>0.82569938506447926</v>
      </c>
      <c r="P15">
        <f>LOG('New Cases'!P15)/LOG(Cases!P15)</f>
        <v>0.68929342195257626</v>
      </c>
      <c r="Q15">
        <f>LOG('New Cases'!Q15)/LOG(Cases!Q15)</f>
        <v>0.77824758021590912</v>
      </c>
      <c r="R15">
        <f>LOG('New Cases'!R15)/LOG(Cases!R15)</f>
        <v>0.75535752661085021</v>
      </c>
      <c r="S15">
        <f>LOG('New Cases'!S15)/LOG(Cases!S15)</f>
        <v>0.63092975357145742</v>
      </c>
      <c r="T15">
        <f>LOG('New Cases'!T15)/LOG(Cases!T15)</f>
        <v>0.7541312866141433</v>
      </c>
      <c r="U15">
        <f>LOG('New Cases'!U15)/LOG(Cases!U15)</f>
        <v>0.73650492909124299</v>
      </c>
    </row>
    <row r="16" spans="2:25" x14ac:dyDescent="0.25">
      <c r="B16" s="1">
        <f>Cases!B16</f>
        <v>43904</v>
      </c>
      <c r="D16">
        <f>LOG('New Cases'!D16)/LOG(Cases!D16)</f>
        <v>0.67118774147123961</v>
      </c>
      <c r="F16">
        <f>LOG('New Cases'!F16)/LOG(Cases!F16)</f>
        <v>0.44211410869774026</v>
      </c>
      <c r="G16">
        <f>LOG('New Cases'!G16)/LOG(Cases!G16)</f>
        <v>0.44211410869774026</v>
      </c>
      <c r="H16">
        <f>LOG('New Cases'!H16)/LOG(Cases!H16)</f>
        <v>0.77007848206544516</v>
      </c>
      <c r="I16">
        <f>LOG('New Cases'!I16)/LOG(Cases!I16)</f>
        <v>0.68861773354579914</v>
      </c>
      <c r="J16">
        <f>LOG('New Cases'!J16)/LOG(Cases!J16)</f>
        <v>0.73345158268416921</v>
      </c>
      <c r="K16">
        <f>LOG('New Cases'!K16)/LOG(Cases!K16)</f>
        <v>0.38685280723454157</v>
      </c>
      <c r="L16">
        <f>LOG('New Cases'!L16)/LOG(Cases!L16)</f>
        <v>0.76662554096030022</v>
      </c>
      <c r="M16">
        <f>LOG('New Cases'!M16)/LOG(Cases!M16)</f>
        <v>0.16544255391905832</v>
      </c>
      <c r="N16">
        <f>LOG('New Cases'!N16)/LOG(Cases!N16)</f>
        <v>1</v>
      </c>
      <c r="O16">
        <f>LOG('New Cases'!O16)/LOG(Cases!O16)</f>
        <v>0.861353116146786</v>
      </c>
      <c r="P16">
        <f>LOG('New Cases'!P16)/LOG(Cases!P16)</f>
        <v>0.69498750024038536</v>
      </c>
      <c r="Q16">
        <f>LOG('New Cases'!Q16)/LOG(Cases!Q16)</f>
        <v>0.69540975787204728</v>
      </c>
      <c r="R16">
        <f>LOG('New Cases'!R16)/LOG(Cases!R16)</f>
        <v>0.81913313195877047</v>
      </c>
      <c r="T16">
        <f>LOG('New Cases'!T16)/LOG(Cases!T16)</f>
        <v>0.64571125313489242</v>
      </c>
      <c r="U16">
        <f>LOG('New Cases'!U16)/LOG(Cases!U16)</f>
        <v>0.74257963390773141</v>
      </c>
    </row>
    <row r="17" spans="2:21" x14ac:dyDescent="0.25">
      <c r="B17" s="1">
        <f>Cases!B17</f>
        <v>43905</v>
      </c>
      <c r="D17">
        <f>LOG('New Cases'!D17)/LOG(Cases!D17)</f>
        <v>0.77575617578242462</v>
      </c>
      <c r="G17">
        <f>LOG('New Cases'!G17)/LOG(Cases!G17)</f>
        <v>0.5</v>
      </c>
      <c r="H17">
        <f>LOG('New Cases'!H17)/LOG(Cases!H17)</f>
        <v>0.67708490706152402</v>
      </c>
      <c r="I17">
        <f>LOG('New Cases'!I17)/LOG(Cases!I17)</f>
        <v>0.69765327558656864</v>
      </c>
      <c r="J17">
        <f>LOG('New Cases'!J17)/LOG(Cases!J17)</f>
        <v>0.54994057061185864</v>
      </c>
      <c r="L17">
        <f>LOG('New Cases'!L17)/LOG(Cases!L17)</f>
        <v>0.7047159000140153</v>
      </c>
      <c r="M17">
        <f>LOG('New Cases'!M17)/LOG(Cases!M17)</f>
        <v>0.76091759856145391</v>
      </c>
      <c r="N17">
        <f>LOG('New Cases'!N17)/LOG(Cases!N17)</f>
        <v>0.56457503405357967</v>
      </c>
      <c r="P17">
        <f>LOG('New Cases'!P17)/LOG(Cases!P17)</f>
        <v>0.74290610389754541</v>
      </c>
      <c r="Q17">
        <f>LOG('New Cases'!Q17)/LOG(Cases!Q17)</f>
        <v>0.7344208755353776</v>
      </c>
      <c r="R17">
        <f>LOG('New Cases'!R17)/LOG(Cases!R17)</f>
        <v>0.72115070987559626</v>
      </c>
      <c r="S17">
        <f>LOG('New Cases'!S17)/LOG(Cases!S17)</f>
        <v>0.86740527151624069</v>
      </c>
      <c r="T17">
        <f>LOG('New Cases'!T17)/LOG(Cases!T17)</f>
        <v>0.3641758009398765</v>
      </c>
      <c r="U17">
        <f>LOG('New Cases'!U17)/LOG(Cases!U17)</f>
        <v>0.66579105907601677</v>
      </c>
    </row>
    <row r="18" spans="2:21" x14ac:dyDescent="0.25">
      <c r="B18" s="1">
        <f>Cases!B18</f>
        <v>43906</v>
      </c>
      <c r="D18">
        <f>LOG('New Cases'!D18)/LOG(Cases!D18)</f>
        <v>0.57788511829776767</v>
      </c>
      <c r="E18">
        <f>LOG('New Cases'!E18)/LOG(Cases!E18)</f>
        <v>1</v>
      </c>
      <c r="F18">
        <f>LOG('New Cases'!F18)/LOG(Cases!F18)</f>
        <v>1</v>
      </c>
      <c r="G18">
        <f>LOG('New Cases'!G18)/LOG(Cases!G18)</f>
        <v>0.5796618766207392</v>
      </c>
      <c r="H18">
        <f>LOG('New Cases'!H18)/LOG(Cases!H18)</f>
        <v>0.71171700357153833</v>
      </c>
      <c r="I18">
        <f>LOG('New Cases'!I18)/LOG(Cases!I18)</f>
        <v>0.6634838436230649</v>
      </c>
      <c r="J18">
        <f>LOG('New Cases'!J18)/LOG(Cases!J18)</f>
        <v>0.72923055011708171</v>
      </c>
      <c r="L18">
        <f>LOG('New Cases'!L18)/LOG(Cases!L18)</f>
        <v>0.47247549741070166</v>
      </c>
      <c r="M18">
        <f>LOG('New Cases'!M18)/LOG(Cases!M18)</f>
        <v>0.64453241315894383</v>
      </c>
      <c r="N18">
        <f>LOG('New Cases'!N18)/LOG(Cases!N18)</f>
        <v>0.47712125471966244</v>
      </c>
      <c r="O18">
        <f>LOG('New Cases'!O18)/LOG(Cases!O18)</f>
        <v>1</v>
      </c>
      <c r="P18">
        <f>LOG('New Cases'!P18)/LOG(Cases!P18)</f>
        <v>0.53393378173148665</v>
      </c>
      <c r="Q18">
        <f>LOG('New Cases'!Q18)/LOG(Cases!Q18)</f>
        <v>0.84565991461123002</v>
      </c>
      <c r="R18">
        <f>LOG('New Cases'!R18)/LOG(Cases!R18)</f>
        <v>0.78731023575228631</v>
      </c>
      <c r="S18">
        <f>LOG('New Cases'!S18)/LOG(Cases!S18)</f>
        <v>0.65452570597020443</v>
      </c>
      <c r="T18">
        <f>LOG('New Cases'!T18)/LOG(Cases!T18)</f>
        <v>0.45570674709360431</v>
      </c>
      <c r="U18">
        <f>LOG('New Cases'!U18)/LOG(Cases!U18)</f>
        <v>0.7289873244307099</v>
      </c>
    </row>
    <row r="19" spans="2:21" x14ac:dyDescent="0.25">
      <c r="B19" s="1">
        <f>Cases!B19</f>
        <v>43907</v>
      </c>
      <c r="D19">
        <f>LOG('New Cases'!D19)/LOG(Cases!D19)</f>
        <v>0.62850998984188011</v>
      </c>
      <c r="F19">
        <f>LOG('New Cases'!F19)/LOG(Cases!F19)</f>
        <v>0.23137821315975918</v>
      </c>
      <c r="H19">
        <f>LOG('New Cases'!H19)/LOG(Cases!H19)</f>
        <v>0.75642656733434421</v>
      </c>
      <c r="I19">
        <f>LOG('New Cases'!I19)/LOG(Cases!I19)</f>
        <v>0.60188166816010269</v>
      </c>
      <c r="J19">
        <f>LOG('New Cases'!J19)/LOG(Cases!J19)</f>
        <v>0.78109511731932557</v>
      </c>
      <c r="K19">
        <f>LOG('New Cases'!K19)/LOG(Cases!K19)</f>
        <v>0.75</v>
      </c>
      <c r="L19">
        <f>LOG('New Cases'!L19)/LOG(Cases!L19)</f>
        <v>0.74886385140177225</v>
      </c>
      <c r="M19">
        <f>LOG('New Cases'!M19)/LOG(Cases!M19)</f>
        <v>0.64589283809980946</v>
      </c>
      <c r="N19">
        <f>LOG('New Cases'!N19)/LOG(Cases!N19)</f>
        <v>0.52529907007438714</v>
      </c>
      <c r="O19">
        <f>LOG('New Cases'!O19)/LOG(Cases!O19)</f>
        <v>0.63092975357145742</v>
      </c>
      <c r="P19">
        <f>LOG('New Cases'!P19)/LOG(Cases!P19)</f>
        <v>0.78959525941829101</v>
      </c>
      <c r="Q19">
        <f>LOG('New Cases'!Q19)/LOG(Cases!Q19)</f>
        <v>0.80337150611394725</v>
      </c>
      <c r="R19">
        <f>LOG('New Cases'!R19)/LOG(Cases!R19)</f>
        <v>0.83727755417002048</v>
      </c>
      <c r="S19">
        <f>LOG('New Cases'!S19)/LOG(Cases!S19)</f>
        <v>0.63199818148248643</v>
      </c>
      <c r="T19">
        <f>LOG('New Cases'!T19)/LOG(Cases!T19)</f>
        <v>0.65940342688864151</v>
      </c>
      <c r="U19">
        <f>LOG('New Cases'!U19)/LOG(Cases!U19)</f>
        <v>0.72064018630780124</v>
      </c>
    </row>
    <row r="20" spans="2:21" x14ac:dyDescent="0.25">
      <c r="B20" s="1">
        <f>Cases!B20</f>
        <v>43908</v>
      </c>
      <c r="D20">
        <f>LOG('New Cases'!D20)/LOG(Cases!D20)</f>
        <v>0.63199818148248643</v>
      </c>
      <c r="E20">
        <f>LOG('New Cases'!E20)/LOG(Cases!E20)</f>
        <v>1</v>
      </c>
      <c r="F20">
        <f>LOG('New Cases'!F20)/LOG(Cases!F20)</f>
        <v>0.59041458305380734</v>
      </c>
      <c r="G20">
        <f>LOG('New Cases'!G20)/LOG(Cases!G20)</f>
        <v>0.74996171793867872</v>
      </c>
      <c r="H20">
        <f>LOG('New Cases'!H20)/LOG(Cases!H20)</f>
        <v>0.66676853269977565</v>
      </c>
      <c r="I20">
        <f>LOG('New Cases'!I20)/LOG(Cases!I20)</f>
        <v>0.65047934195707702</v>
      </c>
      <c r="J20">
        <f>LOG('New Cases'!J20)/LOG(Cases!J20)</f>
        <v>0.73005046293446985</v>
      </c>
      <c r="K20">
        <f>LOG('New Cases'!K20)/LOG(Cases!K20)</f>
        <v>0.70672709237532838</v>
      </c>
      <c r="L20">
        <f>LOG('New Cases'!L20)/LOG(Cases!L20)</f>
        <v>0.81451541292188223</v>
      </c>
      <c r="M20">
        <f>LOG('New Cases'!M20)/LOG(Cases!M20)</f>
        <v>0.74421238222125685</v>
      </c>
      <c r="N20">
        <f>LOG('New Cases'!N20)/LOG(Cases!N20)</f>
        <v>0.25</v>
      </c>
      <c r="O20">
        <f>LOG('New Cases'!O20)/LOG(Cases!O20)</f>
        <v>0.28906482631788782</v>
      </c>
      <c r="P20">
        <f>LOG('New Cases'!P20)/LOG(Cases!P20)</f>
        <v>0.8568010108739339</v>
      </c>
      <c r="Q20">
        <f>LOG('New Cases'!Q20)/LOG(Cases!Q20)</f>
        <v>0.83793211119120914</v>
      </c>
      <c r="R20">
        <f>LOG('New Cases'!R20)/LOG(Cases!R20)</f>
        <v>0.8894025269322936</v>
      </c>
      <c r="S20">
        <f>LOG('New Cases'!S20)/LOG(Cases!S20)</f>
        <v>0.5997648673984185</v>
      </c>
      <c r="T20">
        <f>LOG('New Cases'!T20)/LOG(Cases!T20)</f>
        <v>0.53008476885491707</v>
      </c>
      <c r="U20">
        <f>LOG('New Cases'!U20)/LOG(Cases!U20)</f>
        <v>0.67663947208042863</v>
      </c>
    </row>
    <row r="21" spans="2:21" x14ac:dyDescent="0.25">
      <c r="B21" s="1">
        <f>Cases!B21</f>
        <v>43909</v>
      </c>
      <c r="D21">
        <f>LOG('New Cases'!D21)/LOG(Cases!D21)</f>
        <v>0.75649693314681365</v>
      </c>
      <c r="E21">
        <f>LOG('New Cases'!E21)/LOG(Cases!E21)</f>
        <v>0.5</v>
      </c>
      <c r="F21">
        <f>LOG('New Cases'!F21)/LOG(Cases!F21)</f>
        <v>0.74869750676913716</v>
      </c>
      <c r="G21">
        <f>LOG('New Cases'!G21)/LOG(Cases!G21)</f>
        <v>0.77992997672476627</v>
      </c>
      <c r="H21">
        <f>LOG('New Cases'!H21)/LOG(Cases!H21)</f>
        <v>0.83921590900809173</v>
      </c>
      <c r="I21">
        <f>LOG('New Cases'!I21)/LOG(Cases!I21)</f>
        <v>0.73094969203966353</v>
      </c>
      <c r="J21">
        <f>LOG('New Cases'!J21)/LOG(Cases!J21)</f>
        <v>0.81736299624222486</v>
      </c>
      <c r="K21">
        <f>LOG('New Cases'!K21)/LOG(Cases!K21)</f>
        <v>0.40759009418101239</v>
      </c>
      <c r="L21">
        <f>LOG('New Cases'!L21)/LOG(Cases!L21)</f>
        <v>0.76533704362109845</v>
      </c>
      <c r="M21">
        <f>LOG('New Cases'!M21)/LOG(Cases!M21)</f>
        <v>0.79509211245507849</v>
      </c>
      <c r="N21">
        <f>LOG('New Cases'!N21)/LOG(Cases!N21)</f>
        <v>0.70672709237532838</v>
      </c>
      <c r="O21">
        <f>LOG('New Cases'!O21)/LOG(Cases!O21)</f>
        <v>0.79250876533721859</v>
      </c>
      <c r="P21">
        <f>LOG('New Cases'!P21)/LOG(Cases!P21)</f>
        <v>0.81022919675165961</v>
      </c>
      <c r="Q21">
        <f>LOG('New Cases'!Q21)/LOG(Cases!Q21)</f>
        <v>0.87036899204146811</v>
      </c>
      <c r="R21">
        <f>LOG('New Cases'!R21)/LOG(Cases!R21)</f>
        <v>0.89766231553247144</v>
      </c>
      <c r="S21">
        <f>LOG('New Cases'!S21)/LOG(Cases!S21)</f>
        <v>0.62158163623707197</v>
      </c>
      <c r="T21">
        <f>LOG('New Cases'!T21)/LOG(Cases!T21)</f>
        <v>0.62360323946240492</v>
      </c>
      <c r="U21">
        <f>LOG('New Cases'!U21)/LOG(Cases!U21)</f>
        <v>0.72957359012376599</v>
      </c>
    </row>
    <row r="22" spans="2:21" x14ac:dyDescent="0.25">
      <c r="B22" s="1">
        <f>Cases!B22</f>
        <v>43910</v>
      </c>
      <c r="D22">
        <f>LOG('New Cases'!D22)/LOG(Cases!D22)</f>
        <v>0.71453801431273234</v>
      </c>
      <c r="E22">
        <f>LOG('New Cases'!E22)/LOG(Cases!E22)</f>
        <v>0.44211410869774026</v>
      </c>
      <c r="F22">
        <f>LOG('New Cases'!F22)/LOG(Cases!F22)</f>
        <v>0.71067903257177023</v>
      </c>
      <c r="G22">
        <f>LOG('New Cases'!G22)/LOG(Cases!G22)</f>
        <v>0.78989179830840506</v>
      </c>
      <c r="H22">
        <f>LOG('New Cases'!H22)/LOG(Cases!H22)</f>
        <v>0.757325787413895</v>
      </c>
      <c r="I22">
        <f>LOG('New Cases'!I22)/LOG(Cases!I22)</f>
        <v>0.75569102104115915</v>
      </c>
      <c r="J22">
        <f>LOG('New Cases'!J22)/LOG(Cases!J22)</f>
        <v>0.67491340012115786</v>
      </c>
      <c r="K22">
        <f>LOG('New Cases'!K22)/LOG(Cases!K22)</f>
        <v>0.59975094991440026</v>
      </c>
      <c r="L22">
        <f>LOG('New Cases'!L22)/LOG(Cases!L22)</f>
        <v>0.76977452590912532</v>
      </c>
      <c r="M22">
        <f>LOG('New Cases'!M22)/LOG(Cases!M22)</f>
        <v>0.80962630915071565</v>
      </c>
      <c r="N22">
        <f>LOG('New Cases'!N22)/LOG(Cases!N22)</f>
        <v>0.66406806546383823</v>
      </c>
      <c r="O22">
        <f>LOG('New Cases'!O22)/LOG(Cases!O22)</f>
        <v>0.60554725974629953</v>
      </c>
      <c r="P22">
        <f>LOG('New Cases'!P22)/LOG(Cases!P22)</f>
        <v>0.79944452407591948</v>
      </c>
      <c r="Q22">
        <f>LOG('New Cases'!Q22)/LOG(Cases!Q22)</f>
        <v>0.73583409128850508</v>
      </c>
      <c r="R22">
        <f>LOG('New Cases'!R22)/LOG(Cases!R22)</f>
        <v>0.90092938484084373</v>
      </c>
      <c r="S22">
        <f>LOG('New Cases'!S22)/LOG(Cases!S22)</f>
        <v>0.7473479640037034</v>
      </c>
      <c r="T22">
        <f>LOG('New Cases'!T22)/LOG(Cases!T22)</f>
        <v>0.63251831742175035</v>
      </c>
      <c r="U22">
        <f>LOG('New Cases'!U22)/LOG(Cases!U22)</f>
        <v>0.72530696295723829</v>
      </c>
    </row>
    <row r="23" spans="2:21" x14ac:dyDescent="0.25">
      <c r="B23" s="1">
        <f>Cases!B23</f>
        <v>43911</v>
      </c>
      <c r="D23">
        <f>LOG('New Cases'!D23)/LOG(Cases!D23)</f>
        <v>0.66025549561850816</v>
      </c>
      <c r="E23">
        <f>LOG('New Cases'!E23)/LOG(Cases!E23)</f>
        <v>0.26264953503719357</v>
      </c>
      <c r="F23">
        <f>LOG('New Cases'!F23)/LOG(Cases!F23)</f>
        <v>0.79958215131953059</v>
      </c>
      <c r="G23">
        <f>LOG('New Cases'!G23)/LOG(Cases!G23)</f>
        <v>0.60586100013263766</v>
      </c>
      <c r="H23">
        <f>LOG('New Cases'!H23)/LOG(Cases!H23)</f>
        <v>0.75389843783043275</v>
      </c>
      <c r="I23">
        <f>LOG('New Cases'!I23)/LOG(Cases!I23)</f>
        <v>0.76557810550359384</v>
      </c>
      <c r="J23">
        <f>LOG('New Cases'!J23)/LOG(Cases!J23)</f>
        <v>0.62274622895458531</v>
      </c>
      <c r="K23">
        <f>LOG('New Cases'!K23)/LOG(Cases!K23)</f>
        <v>0.47069039454983658</v>
      </c>
      <c r="L23">
        <f>LOG('New Cases'!L23)/LOG(Cases!L23)</f>
        <v>0.79826900529927036</v>
      </c>
      <c r="M23">
        <f>LOG('New Cases'!M23)/LOG(Cases!M23)</f>
        <v>0.77627781785563643</v>
      </c>
      <c r="N23">
        <f>LOG('New Cases'!N23)/LOG(Cases!N23)</f>
        <v>0.61941895190712559</v>
      </c>
      <c r="O23">
        <f>LOG('New Cases'!O23)/LOG(Cases!O23)</f>
        <v>0.64154821524853567</v>
      </c>
      <c r="P23">
        <f>LOG('New Cases'!P23)/LOG(Cases!P23)</f>
        <v>0.77353766957169956</v>
      </c>
      <c r="Q23">
        <f>LOG('New Cases'!Q23)/LOG(Cases!Q23)</f>
        <v>0.84553012346359024</v>
      </c>
      <c r="R23">
        <f>LOG('New Cases'!R23)/LOG(Cases!R23)</f>
        <v>0.87478195614741849</v>
      </c>
      <c r="S23">
        <f>LOG('New Cases'!S23)/LOG(Cases!S23)</f>
        <v>0.64691168100886953</v>
      </c>
      <c r="T23">
        <f>LOG('New Cases'!T23)/LOG(Cases!T23)</f>
        <v>0.72405905049541897</v>
      </c>
      <c r="U23">
        <f>LOG('New Cases'!U23)/LOG(Cases!U23)</f>
        <v>0.68183222286406586</v>
      </c>
    </row>
    <row r="24" spans="2:21" x14ac:dyDescent="0.25">
      <c r="B24" s="1">
        <f>Cases!B24</f>
        <v>43912</v>
      </c>
      <c r="D24">
        <f>LOG('New Cases'!D24)/LOG(Cases!D24)</f>
        <v>0.6443706780582521</v>
      </c>
      <c r="E24">
        <f>LOG('New Cases'!E24)/LOG(Cases!E24)</f>
        <v>0.67273147265272637</v>
      </c>
      <c r="F24">
        <f>LOG('New Cases'!F24)/LOG(Cases!F24)</f>
        <v>0.77055992769823756</v>
      </c>
      <c r="G24">
        <f>LOG('New Cases'!G24)/LOG(Cases!G24)</f>
        <v>0.75405184434310435</v>
      </c>
      <c r="H24">
        <f>LOG('New Cases'!H24)/LOG(Cases!H24)</f>
        <v>0.74819283355068389</v>
      </c>
      <c r="I24">
        <f>LOG('New Cases'!I24)/LOG(Cases!I24)</f>
        <v>0.74486481248302594</v>
      </c>
      <c r="J24">
        <f>LOG('New Cases'!J24)/LOG(Cases!J24)</f>
        <v>0.80214556958198291</v>
      </c>
      <c r="K24">
        <f>LOG('New Cases'!K24)/LOG(Cases!K24)</f>
        <v>0.59569832825226843</v>
      </c>
      <c r="L24">
        <f>LOG('New Cases'!L24)/LOG(Cases!L24)</f>
        <v>0.7949938053383826</v>
      </c>
      <c r="M24">
        <f>LOG('New Cases'!M24)/LOG(Cases!M24)</f>
        <v>0.64923318725698032</v>
      </c>
      <c r="N24">
        <f>LOG('New Cases'!N24)/LOG(Cases!N24)</f>
        <v>0.51658630138229433</v>
      </c>
      <c r="O24">
        <f>LOG('New Cases'!O24)/LOG(Cases!O24)</f>
        <v>0.41801979532401878</v>
      </c>
      <c r="P24">
        <f>LOG('New Cases'!P24)/LOG(Cases!P24)</f>
        <v>0.81809843886702949</v>
      </c>
      <c r="Q24">
        <f>LOG('New Cases'!Q24)/LOG(Cases!Q24)</f>
        <v>0.84359752774325991</v>
      </c>
      <c r="R24">
        <f>LOG('New Cases'!R24)/LOG(Cases!R24)</f>
        <v>0.88074354230332741</v>
      </c>
      <c r="S24">
        <f>LOG('New Cases'!S24)/LOG(Cases!S24)</f>
        <v>0.73226212631757592</v>
      </c>
      <c r="T24">
        <f>LOG('New Cases'!T24)/LOG(Cases!T24)</f>
        <v>0.78231351143808658</v>
      </c>
      <c r="U24">
        <f>LOG('New Cases'!U24)/LOG(Cases!U24)</f>
        <v>0.74679339796755617</v>
      </c>
    </row>
    <row r="25" spans="2:21" x14ac:dyDescent="0.25">
      <c r="B25" s="1">
        <f>Cases!B25</f>
        <v>43913</v>
      </c>
      <c r="D25">
        <f>LOG('New Cases'!D25)/LOG(Cases!D25)</f>
        <v>0.69410421763436025</v>
      </c>
      <c r="E25">
        <f>LOG('New Cases'!E25)/LOG(Cases!E25)</f>
        <v>0.73644296986811664</v>
      </c>
      <c r="F25">
        <f>LOG('New Cases'!F25)/LOG(Cases!F25)</f>
        <v>0.80937290868486245</v>
      </c>
      <c r="G25">
        <f>LOG('New Cases'!G25)/LOG(Cases!G25)</f>
        <v>0.67571429525209403</v>
      </c>
      <c r="H25">
        <f>LOG('New Cases'!H25)/LOG(Cases!H25)</f>
        <v>0.77258806160722726</v>
      </c>
      <c r="I25">
        <f>LOG('New Cases'!I25)/LOG(Cases!I25)</f>
        <v>0.73865737114435182</v>
      </c>
      <c r="J25">
        <f>LOG('New Cases'!J25)/LOG(Cases!J25)</f>
        <v>0.74272228787246919</v>
      </c>
      <c r="K25">
        <f>LOG('New Cases'!K25)/LOG(Cases!K25)</f>
        <v>0.5</v>
      </c>
      <c r="L25">
        <f>LOG('New Cases'!L25)/LOG(Cases!L25)</f>
        <v>0.75834916042333478</v>
      </c>
      <c r="M25">
        <f>LOG('New Cases'!M25)/LOG(Cases!M25)</f>
        <v>0.77685242800211018</v>
      </c>
      <c r="N25">
        <f>LOG('New Cases'!N25)/LOG(Cases!N25)</f>
        <v>0.70088830922454115</v>
      </c>
      <c r="O25">
        <f>LOG('New Cases'!O25)/LOG(Cases!O25)</f>
        <v>0.28082971064938139</v>
      </c>
      <c r="P25">
        <f>LOG('New Cases'!P25)/LOG(Cases!P25)</f>
        <v>0.76326341012450949</v>
      </c>
      <c r="Q25">
        <f>LOG('New Cases'!Q25)/LOG(Cases!Q25)</f>
        <v>0.85945091509101046</v>
      </c>
      <c r="R25">
        <f>LOG('New Cases'!R25)/LOG(Cases!R25)</f>
        <v>0.86961404795702513</v>
      </c>
      <c r="S25">
        <f>LOG('New Cases'!S25)/LOG(Cases!S25)</f>
        <v>0.78044223471268293</v>
      </c>
      <c r="T25">
        <f>LOG('New Cases'!T25)/LOG(Cases!T25)</f>
        <v>0.63683360161582903</v>
      </c>
      <c r="U25">
        <f>LOG('New Cases'!U25)/LOG(Cases!U25)</f>
        <v>0.69920720888470766</v>
      </c>
    </row>
    <row r="26" spans="2:21" x14ac:dyDescent="0.25">
      <c r="B26" s="1">
        <f>Cases!B26</f>
        <v>43914</v>
      </c>
      <c r="D26">
        <f>LOG('New Cases'!D26)/LOG(Cases!D26)</f>
        <v>0.69751955432911816</v>
      </c>
      <c r="E26">
        <f>LOG('New Cases'!E26)/LOG(Cases!E26)</f>
        <v>0.47937877132408824</v>
      </c>
      <c r="F26">
        <f>LOG('New Cases'!F26)/LOG(Cases!F26)</f>
        <v>0.77949533389712677</v>
      </c>
      <c r="G26">
        <f>LOG('New Cases'!G26)/LOG(Cases!G26)</f>
        <v>0.63046682264296372</v>
      </c>
      <c r="H26">
        <f>LOG('New Cases'!H26)/LOG(Cases!H26)</f>
        <v>0.77453142308575196</v>
      </c>
      <c r="I26">
        <f>LOG('New Cases'!I26)/LOG(Cases!I26)</f>
        <v>0.77138689538829996</v>
      </c>
      <c r="J26">
        <f>LOG('New Cases'!J26)/LOG(Cases!J26)</f>
        <v>0.82676659488527016</v>
      </c>
      <c r="K26">
        <f>LOG('New Cases'!K26)/LOG(Cases!K26)</f>
        <v>0.70209554980136057</v>
      </c>
      <c r="L26">
        <f>LOG('New Cases'!L26)/LOG(Cases!L26)</f>
        <v>0.75170180807262577</v>
      </c>
      <c r="M26">
        <f>LOG('New Cases'!M26)/LOG(Cases!M26)</f>
        <v>0.81335144357928868</v>
      </c>
      <c r="N26">
        <f>LOG('New Cases'!N26)/LOG(Cases!N26)</f>
        <v>0.57001285507110822</v>
      </c>
      <c r="O26">
        <f>LOG('New Cases'!O26)/LOG(Cases!O26)</f>
        <v>0.73080616631814566</v>
      </c>
      <c r="P26">
        <f>LOG('New Cases'!P26)/LOG(Cases!P26)</f>
        <v>0.75262349010632956</v>
      </c>
      <c r="Q26">
        <f>LOG('New Cases'!Q26)/LOG(Cases!Q26)</f>
        <v>0.81890330558390678</v>
      </c>
      <c r="R26">
        <f>LOG('New Cases'!R26)/LOG(Cases!R26)</f>
        <v>0.83466787649797503</v>
      </c>
      <c r="S26">
        <f>LOG('New Cases'!S26)/LOG(Cases!S26)</f>
        <v>0.65183625220484342</v>
      </c>
      <c r="T26">
        <f>LOG('New Cases'!T26)/LOG(Cases!T26)</f>
        <v>0.63202719547985509</v>
      </c>
      <c r="U26">
        <f>LOG('New Cases'!U26)/LOG(Cases!U26)</f>
        <v>0.70286818701701259</v>
      </c>
    </row>
    <row r="27" spans="2:21" x14ac:dyDescent="0.25">
      <c r="B27" s="1">
        <f>Cases!B27</f>
        <v>43915</v>
      </c>
      <c r="C27">
        <f>LOG('New Cases'!C27)/LOG(Cases!C27)</f>
        <v>1</v>
      </c>
      <c r="D27">
        <f>LOG('New Cases'!D27)/LOG(Cases!D27)</f>
        <v>0.83444409094443917</v>
      </c>
      <c r="E27">
        <f>LOG('New Cases'!E27)/LOG(Cases!E27)</f>
        <v>0.69483441489684705</v>
      </c>
      <c r="F27">
        <f>LOG('New Cases'!F27)/LOG(Cases!F27)</f>
        <v>0.7203062892375679</v>
      </c>
      <c r="G27">
        <f>LOG('New Cases'!G27)/LOG(Cases!G27)</f>
        <v>0.75578672349732501</v>
      </c>
      <c r="H27">
        <f>LOG('New Cases'!H27)/LOG(Cases!H27)</f>
        <v>0.76855358811697227</v>
      </c>
      <c r="I27">
        <f>LOG('New Cases'!I27)/LOG(Cases!I27)</f>
        <v>0.73803519210633095</v>
      </c>
      <c r="J27">
        <f>LOG('New Cases'!J27)/LOG(Cases!J27)</f>
        <v>0.81914565830490504</v>
      </c>
      <c r="K27">
        <f>LOG('New Cases'!K27)/LOG(Cases!K27)</f>
        <v>0.72518232847406516</v>
      </c>
      <c r="L27">
        <f>LOG('New Cases'!L27)/LOG(Cases!L27)</f>
        <v>0.82146987180148334</v>
      </c>
      <c r="M27">
        <f>LOG('New Cases'!M27)/LOG(Cases!M27)</f>
        <v>0.78368493841739262</v>
      </c>
      <c r="N27">
        <f>LOG('New Cases'!N27)/LOG(Cases!N27)</f>
        <v>0.35342148036602611</v>
      </c>
      <c r="O27">
        <f>LOG('New Cases'!O27)/LOG(Cases!O27)</f>
        <v>0.8129412168219794</v>
      </c>
      <c r="P27">
        <f>LOG('New Cases'!P27)/LOG(Cases!P27)</f>
        <v>0.77002789514074421</v>
      </c>
      <c r="Q27">
        <f>LOG('New Cases'!Q27)/LOG(Cases!Q27)</f>
        <v>0.78534831305013453</v>
      </c>
      <c r="R27">
        <f>LOG('New Cases'!R27)/LOG(Cases!R27)</f>
        <v>0.82684630096507095</v>
      </c>
      <c r="S27">
        <f>LOG('New Cases'!S27)/LOG(Cases!S27)</f>
        <v>0.66214684868048901</v>
      </c>
      <c r="T27">
        <f>LOG('New Cases'!T27)/LOG(Cases!T27)</f>
        <v>0.77321940645598919</v>
      </c>
      <c r="U27">
        <f>LOG('New Cases'!U27)/LOG(Cases!U27)</f>
        <v>0.70580303477914674</v>
      </c>
    </row>
    <row r="28" spans="2:21" x14ac:dyDescent="0.25">
      <c r="B28" s="1">
        <f>Cases!B28</f>
        <v>43916</v>
      </c>
      <c r="C28">
        <f>LOG('New Cases'!C28)/LOG(Cases!C28)</f>
        <v>0.86122096309273788</v>
      </c>
      <c r="D28">
        <f>LOG('New Cases'!D28)/LOG(Cases!D28)</f>
        <v>0.79313505844091747</v>
      </c>
      <c r="E28">
        <f>LOG('New Cases'!E28)/LOG(Cases!E28)</f>
        <v>0.54381841611541215</v>
      </c>
      <c r="F28">
        <f>LOG('New Cases'!F28)/LOG(Cases!F28)</f>
        <v>0.74999482363887504</v>
      </c>
      <c r="G28">
        <f>LOG('New Cases'!G28)/LOG(Cases!G28)</f>
        <v>0.63424875322580521</v>
      </c>
      <c r="H28">
        <f>LOG('New Cases'!H28)/LOG(Cases!H28)</f>
        <v>0.81018152871998794</v>
      </c>
      <c r="I28">
        <f>LOG('New Cases'!I28)/LOG(Cases!I28)</f>
        <v>0.80389486649078234</v>
      </c>
      <c r="J28">
        <f>LOG('New Cases'!J28)/LOG(Cases!J28)</f>
        <v>0.71101238619978535</v>
      </c>
      <c r="K28">
        <f>LOG('New Cases'!K28)/LOG(Cases!K28)</f>
        <v>0.64036939842332086</v>
      </c>
      <c r="L28">
        <f>LOG('New Cases'!L28)/LOG(Cases!L28)</f>
        <v>0.79672671055451372</v>
      </c>
      <c r="M28">
        <f>LOG('New Cases'!M28)/LOG(Cases!M28)</f>
        <v>0.74891523618702838</v>
      </c>
      <c r="N28">
        <f>LOG('New Cases'!N28)/LOG(Cases!N28)</f>
        <v>0.51419032701121559</v>
      </c>
      <c r="O28">
        <f>LOG('New Cases'!O28)/LOG(Cases!O28)</f>
        <v>0.79928594989217616</v>
      </c>
      <c r="P28">
        <f>LOG('New Cases'!P28)/LOG(Cases!P28)</f>
        <v>0.83067176593190528</v>
      </c>
      <c r="Q28">
        <f>LOG('New Cases'!Q28)/LOG(Cases!Q28)</f>
        <v>0.88431135871576616</v>
      </c>
      <c r="R28">
        <f>LOG('New Cases'!R28)/LOG(Cases!R28)</f>
        <v>0.83333509542422302</v>
      </c>
      <c r="S28">
        <f>LOG('New Cases'!S28)/LOG(Cases!S28)</f>
        <v>0.6712888940403734</v>
      </c>
      <c r="T28">
        <f>LOG('New Cases'!T28)/LOG(Cases!T28)</f>
        <v>0.69058067123437683</v>
      </c>
      <c r="U28">
        <f>LOG('New Cases'!U28)/LOG(Cases!U28)</f>
        <v>0.59951669736565349</v>
      </c>
    </row>
    <row r="29" spans="2:21" x14ac:dyDescent="0.25">
      <c r="B29" s="1">
        <f>Cases!B29</f>
        <v>43917</v>
      </c>
      <c r="C29">
        <f>LOG('New Cases'!C29)/LOG(Cases!C29)</f>
        <v>0.85521279201160583</v>
      </c>
      <c r="D29">
        <f>LOG('New Cases'!D29)/LOG(Cases!D29)</f>
        <v>0.72479883567803971</v>
      </c>
      <c r="E29">
        <f>LOG('New Cases'!E29)/LOG(Cases!E29)</f>
        <v>0.62408426008890006</v>
      </c>
      <c r="F29">
        <f>LOG('New Cases'!F29)/LOG(Cases!F29)</f>
        <v>0.7779094566824627</v>
      </c>
      <c r="G29">
        <f>LOG('New Cases'!G29)/LOG(Cases!G29)</f>
        <v>0.60628215457278134</v>
      </c>
      <c r="H29">
        <f>LOG('New Cases'!H29)/LOG(Cases!H29)</f>
        <v>0.79778366468017703</v>
      </c>
      <c r="I29">
        <f>LOG('New Cases'!I29)/LOG(Cases!I29)</f>
        <v>0.76654398010425306</v>
      </c>
      <c r="J29">
        <f>LOG('New Cases'!J29)/LOG(Cases!J29)</f>
        <v>0.78613377908049908</v>
      </c>
      <c r="K29">
        <f>LOG('New Cases'!K29)/LOG(Cases!K29)</f>
        <v>0.60538101496743524</v>
      </c>
      <c r="L29">
        <f>LOG('New Cases'!L29)/LOG(Cases!L29)</f>
        <v>0.81420746677086808</v>
      </c>
      <c r="M29">
        <f>LOG('New Cases'!M29)/LOG(Cases!M29)</f>
        <v>0.82114609430215146</v>
      </c>
      <c r="N29">
        <f>LOG('New Cases'!N29)/LOG(Cases!N29)</f>
        <v>0.55124007965007649</v>
      </c>
      <c r="O29">
        <f>LOG('New Cases'!O29)/LOG(Cases!O29)</f>
        <v>0.68288302831678249</v>
      </c>
      <c r="P29">
        <f>LOG('New Cases'!P29)/LOG(Cases!P29)</f>
        <v>0.77234158508759865</v>
      </c>
      <c r="Q29">
        <f>LOG('New Cases'!Q29)/LOG(Cases!Q29)</f>
        <v>0.83376829738727831</v>
      </c>
      <c r="R29">
        <f>LOG('New Cases'!R29)/LOG(Cases!R29)</f>
        <v>0.83186014828872024</v>
      </c>
      <c r="S29">
        <f>LOG('New Cases'!S29)/LOG(Cases!S29)</f>
        <v>0.70567861493226636</v>
      </c>
      <c r="T29">
        <f>LOG('New Cases'!T29)/LOG(Cases!T29)</f>
        <v>0.78538177840254175</v>
      </c>
      <c r="U29">
        <f>LOG('New Cases'!U29)/LOG(Cases!U29)</f>
        <v>0.79782903243775205</v>
      </c>
    </row>
    <row r="30" spans="2:21" x14ac:dyDescent="0.25">
      <c r="B30" s="1">
        <f>Cases!B30</f>
        <v>43918</v>
      </c>
      <c r="C30">
        <f>LOG('New Cases'!C30)/LOG(Cases!C30)</f>
        <v>0.84652913316446987</v>
      </c>
      <c r="D30">
        <f>LOG('New Cases'!D30)/LOG(Cases!D30)</f>
        <v>0.66792542389179288</v>
      </c>
      <c r="E30">
        <f>LOG('New Cases'!E30)/LOG(Cases!E30)</f>
        <v>0.61259026991864707</v>
      </c>
      <c r="F30">
        <f>LOG('New Cases'!F30)/LOG(Cases!F30)</f>
        <v>0.70405034028139712</v>
      </c>
      <c r="G30">
        <f>LOG('New Cases'!G30)/LOG(Cases!G30)</f>
        <v>0.52139054387677308</v>
      </c>
      <c r="I30">
        <f>LOG('New Cases'!I30)/LOG(Cases!I30)</f>
        <v>0.75874730736506091</v>
      </c>
      <c r="J30">
        <f>LOG('New Cases'!J30)/LOG(Cases!J30)</f>
        <v>0.74375340932087874</v>
      </c>
      <c r="K30">
        <f>LOG('New Cases'!K30)/LOG(Cases!K30)</f>
        <v>0.72527724447810038</v>
      </c>
      <c r="L30">
        <f>LOG('New Cases'!L30)/LOG(Cases!L30)</f>
        <v>0.81091082078394561</v>
      </c>
      <c r="M30">
        <f>LOG('New Cases'!M30)/LOG(Cases!M30)</f>
        <v>0.7066496837868681</v>
      </c>
      <c r="N30">
        <f>LOG('New Cases'!N30)/LOG(Cases!N30)</f>
        <v>0.68443206601470219</v>
      </c>
      <c r="O30">
        <f>LOG('New Cases'!O30)/LOG(Cases!O30)</f>
        <v>0.61712186372183164</v>
      </c>
      <c r="P30">
        <f>LOG('New Cases'!P30)/LOG(Cases!P30)</f>
        <v>0.75289040678426411</v>
      </c>
      <c r="Q30">
        <f>LOG('New Cases'!Q30)/LOG(Cases!Q30)</f>
        <v>0.83077660776830775</v>
      </c>
      <c r="R30">
        <f>LOG('New Cases'!R30)/LOG(Cases!R30)</f>
        <v>0.82344100532880349</v>
      </c>
      <c r="S30">
        <f>LOG('New Cases'!S30)/LOG(Cases!S30)</f>
        <v>0.75059809480858419</v>
      </c>
      <c r="T30">
        <f>LOG('New Cases'!T30)/LOG(Cases!T30)</f>
        <v>0.72975990232293375</v>
      </c>
      <c r="U30">
        <f>LOG('New Cases'!U30)/LOG(Cases!U30)</f>
        <v>0.75965582673961352</v>
      </c>
    </row>
    <row r="31" spans="2:21" x14ac:dyDescent="0.25">
      <c r="B31" s="1">
        <f>Cases!B31</f>
        <v>43919</v>
      </c>
      <c r="C31">
        <f>LOG('New Cases'!C31)/LOG(Cases!C31)</f>
        <v>0.83186182487809468</v>
      </c>
      <c r="D31">
        <f>LOG('New Cases'!D31)/LOG(Cases!D31)</f>
        <v>0.6955886701980738</v>
      </c>
      <c r="E31">
        <f>LOG('New Cases'!E31)/LOG(Cases!E31)</f>
        <v>0.52466269664657916</v>
      </c>
      <c r="F31">
        <f>LOG('New Cases'!F31)/LOG(Cases!F31)</f>
        <v>0.73038218423526768</v>
      </c>
      <c r="G31">
        <f>LOG('New Cases'!G31)/LOG(Cases!G31)</f>
        <v>0.60403891092631912</v>
      </c>
      <c r="H31">
        <f>LOG('New Cases'!H31)/LOG(Cases!H31)</f>
        <v>1</v>
      </c>
      <c r="I31">
        <f>LOG('New Cases'!I31)/LOG(Cases!I31)</f>
        <v>0.71094298843661008</v>
      </c>
      <c r="J31">
        <f>LOG('New Cases'!J31)/LOG(Cases!J31)</f>
        <v>0.80956718712734044</v>
      </c>
      <c r="K31">
        <f>LOG('New Cases'!K31)/LOG(Cases!K31)</f>
        <v>0.53066112071636717</v>
      </c>
      <c r="L31">
        <f>LOG('New Cases'!L31)/LOG(Cases!L31)</f>
        <v>0.80116674961178669</v>
      </c>
      <c r="M31">
        <f>LOG('New Cases'!M31)/LOG(Cases!M31)</f>
        <v>0.69262498617540336</v>
      </c>
      <c r="N31">
        <f>LOG('New Cases'!N31)/LOG(Cases!N31)</f>
        <v>0.6153311766244759</v>
      </c>
      <c r="O31">
        <f>LOG('New Cases'!O31)/LOG(Cases!O31)</f>
        <v>0.67842260086581663</v>
      </c>
      <c r="P31">
        <f>LOG('New Cases'!P31)/LOG(Cases!P31)</f>
        <v>0.83097937990815818</v>
      </c>
      <c r="Q31">
        <f>LOG('New Cases'!Q31)/LOG(Cases!Q31)</f>
        <v>0.81288501168772287</v>
      </c>
      <c r="R31">
        <f>LOG('New Cases'!R31)/LOG(Cases!R31)</f>
        <v>0.8078208082481545</v>
      </c>
      <c r="S31">
        <f>LOG('New Cases'!S31)/LOG(Cases!S31)</f>
        <v>0.72396994643372203</v>
      </c>
      <c r="T31">
        <f>LOG('New Cases'!T31)/LOG(Cases!T31)</f>
        <v>0.73878901819833276</v>
      </c>
      <c r="U31">
        <f>LOG('New Cases'!U31)/LOG(Cases!U31)</f>
        <v>0.76177064690383212</v>
      </c>
    </row>
    <row r="32" spans="2:21" x14ac:dyDescent="0.25">
      <c r="B32" s="1">
        <f>Cases!B32</f>
        <v>43920</v>
      </c>
      <c r="C32">
        <f>LOG('New Cases'!C32)/LOG(Cases!C32)</f>
        <v>0.82808057798732582</v>
      </c>
      <c r="D32">
        <f>LOG('New Cases'!D32)/LOG(Cases!D32)</f>
        <v>0.64345594336279943</v>
      </c>
      <c r="E32">
        <f>LOG('New Cases'!E32)/LOG(Cases!E32)</f>
        <v>0.33676424447995351</v>
      </c>
      <c r="F32">
        <f>LOG('New Cases'!F32)/LOG(Cases!F32)</f>
        <v>0.77581401649011494</v>
      </c>
      <c r="G32">
        <f>LOG('New Cases'!G32)/LOG(Cases!G32)</f>
        <v>0.65444981711493289</v>
      </c>
      <c r="H32">
        <f>LOG('New Cases'!H32)/LOG(Cases!H32)</f>
        <v>0.79873144714831112</v>
      </c>
      <c r="I32">
        <f>LOG('New Cases'!I32)/LOG(Cases!I32)</f>
        <v>0.73261565422484576</v>
      </c>
      <c r="J32">
        <f>LOG('New Cases'!J32)/LOG(Cases!J32)</f>
        <v>0.8099252680258654</v>
      </c>
      <c r="K32">
        <f>LOG('New Cases'!K32)/LOG(Cases!K32)</f>
        <v>0.62155084967402785</v>
      </c>
      <c r="L32">
        <f>LOG('New Cases'!L32)/LOG(Cases!L32)</f>
        <v>0.7660366957880469</v>
      </c>
      <c r="M32">
        <f>LOG('New Cases'!M32)/LOG(Cases!M32)</f>
        <v>0.73033406193088868</v>
      </c>
      <c r="N32">
        <f>LOG('New Cases'!N32)/LOG(Cases!N32)</f>
        <v>0.63317409796773239</v>
      </c>
      <c r="O32">
        <f>LOG('New Cases'!O32)/LOG(Cases!O32)</f>
        <v>0.77202145430722735</v>
      </c>
      <c r="P32">
        <f>LOG('New Cases'!P32)/LOG(Cases!P32)</f>
        <v>0.71916250246305258</v>
      </c>
      <c r="Q32">
        <f>LOG('New Cases'!Q32)/LOG(Cases!Q32)</f>
        <v>0.83199305064920381</v>
      </c>
      <c r="R32">
        <f>LOG('New Cases'!R32)/LOG(Cases!R32)</f>
        <v>0.79706863121245108</v>
      </c>
      <c r="S32">
        <f>LOG('New Cases'!S32)/LOG(Cases!S32)</f>
        <v>0.66734193570952016</v>
      </c>
      <c r="T32">
        <f>LOG('New Cases'!T32)/LOG(Cases!T32)</f>
        <v>0.70263352776080401</v>
      </c>
      <c r="U32">
        <f>LOG('New Cases'!U32)/LOG(Cases!U32)</f>
        <v>0.77644916701364908</v>
      </c>
    </row>
    <row r="33" spans="2:21" x14ac:dyDescent="0.25">
      <c r="B33" s="1">
        <f>Cases!B33</f>
        <v>43921</v>
      </c>
      <c r="C33">
        <f>LOG('New Cases'!C33)/LOG(Cases!C33)</f>
        <v>0.83586573613183701</v>
      </c>
      <c r="D33">
        <f>LOG('New Cases'!D33)/LOG(Cases!D33)</f>
        <v>0.62101887292636626</v>
      </c>
      <c r="E33">
        <f>LOG('New Cases'!E33)/LOG(Cases!E33)</f>
        <v>0.53964599672148195</v>
      </c>
      <c r="F33">
        <f>LOG('New Cases'!F33)/LOG(Cases!F33)</f>
        <v>0.68180112278788663</v>
      </c>
      <c r="G33">
        <f>LOG('New Cases'!G33)/LOG(Cases!G33)</f>
        <v>0.63540919002915708</v>
      </c>
      <c r="H33">
        <f>LOG('New Cases'!H33)/LOG(Cases!H33)</f>
        <v>0.78933567017178685</v>
      </c>
      <c r="I33">
        <f>LOG('New Cases'!I33)/LOG(Cases!I33)</f>
        <v>0.72870823220030045</v>
      </c>
      <c r="J33">
        <f>LOG('New Cases'!J33)/LOG(Cases!J33)</f>
        <v>0.78559245859636395</v>
      </c>
      <c r="K33">
        <f>LOG('New Cases'!K33)/LOG(Cases!K33)</f>
        <v>0.69509112773325943</v>
      </c>
      <c r="L33">
        <f>LOG('New Cases'!L33)/LOG(Cases!L33)</f>
        <v>0.7876719499005389</v>
      </c>
      <c r="M33">
        <f>LOG('New Cases'!M33)/LOG(Cases!M33)</f>
        <v>0.83977364177938019</v>
      </c>
      <c r="N33">
        <f>LOG('New Cases'!N33)/LOG(Cases!N33)</f>
        <v>0.55357136162426857</v>
      </c>
      <c r="O33">
        <f>LOG('New Cases'!O33)/LOG(Cases!O33)</f>
        <v>0.75046806361751051</v>
      </c>
      <c r="P33">
        <f>LOG('New Cases'!P33)/LOG(Cases!P33)</f>
        <v>0.78664966076347898</v>
      </c>
      <c r="Q33">
        <f>LOG('New Cases'!Q33)/LOG(Cases!Q33)</f>
        <v>0.77576361663009141</v>
      </c>
      <c r="R33">
        <f>LOG('New Cases'!R33)/LOG(Cases!R33)</f>
        <v>0.81325447955695462</v>
      </c>
      <c r="S33">
        <f>LOG('New Cases'!S33)/LOG(Cases!S33)</f>
        <v>0.64739975148595952</v>
      </c>
      <c r="T33">
        <f>LOG('New Cases'!T33)/LOG(Cases!T33)</f>
        <v>0.76260783364629503</v>
      </c>
      <c r="U33">
        <f>LOG('New Cases'!U33)/LOG(Cases!U33)</f>
        <v>0.70989332886731238</v>
      </c>
    </row>
    <row r="34" spans="2:21" x14ac:dyDescent="0.25">
      <c r="B34" s="1">
        <f>Cases!B34</f>
        <v>43922</v>
      </c>
      <c r="C34">
        <f>LOG('New Cases'!C34)/LOG(Cases!C34)</f>
        <v>0.83089926626971944</v>
      </c>
      <c r="D34">
        <f>LOG('New Cases'!D34)/LOG(Cases!D34)</f>
        <v>0.66595380509912661</v>
      </c>
      <c r="E34">
        <f>LOG('New Cases'!E34)/LOG(Cases!E34)</f>
        <v>0.46396477515224122</v>
      </c>
      <c r="F34">
        <f>LOG('New Cases'!F34)/LOG(Cases!F34)</f>
        <v>0.66454832118871054</v>
      </c>
      <c r="G34">
        <f>LOG('New Cases'!G34)/LOG(Cases!G34)</f>
        <v>0.63614805868175917</v>
      </c>
      <c r="H34">
        <f>LOG('New Cases'!H34)/LOG(Cases!H34)</f>
        <v>0.76080841784097519</v>
      </c>
      <c r="I34">
        <f>LOG('New Cases'!I34)/LOG(Cases!I34)</f>
        <v>0.73075571362082381</v>
      </c>
      <c r="J34">
        <f>LOG('New Cases'!J34)/LOG(Cases!J34)</f>
        <v>0.74131093269660187</v>
      </c>
      <c r="K34">
        <f>LOG('New Cases'!K34)/LOG(Cases!K34)</f>
        <v>0.65872810839666429</v>
      </c>
      <c r="L34">
        <f>LOG('New Cases'!L34)/LOG(Cases!L34)</f>
        <v>0.77460763773533015</v>
      </c>
      <c r="M34">
        <f>LOG('New Cases'!M34)/LOG(Cases!M34)</f>
        <v>0.76159967422723529</v>
      </c>
      <c r="N34">
        <f>LOG('New Cases'!N34)/LOG(Cases!N34)</f>
        <v>0.63504163332856989</v>
      </c>
      <c r="O34">
        <f>LOG('New Cases'!O34)/LOG(Cases!O34)</f>
        <v>0.76390689479448326</v>
      </c>
      <c r="P34">
        <f>LOG('New Cases'!P34)/LOG(Cases!P34)</f>
        <v>0.77887344495857769</v>
      </c>
      <c r="Q34">
        <f>LOG('New Cases'!Q34)/LOG(Cases!Q34)</f>
        <v>0.8169778509153155</v>
      </c>
      <c r="R34">
        <f>LOG('New Cases'!R34)/LOG(Cases!R34)</f>
        <v>0.79194165344705592</v>
      </c>
      <c r="S34">
        <f>LOG('New Cases'!S34)/LOG(Cases!S34)</f>
        <v>0.69776507743323735</v>
      </c>
      <c r="T34">
        <f>LOG('New Cases'!T34)/LOG(Cases!T34)</f>
        <v>0.74704878973062305</v>
      </c>
      <c r="U34">
        <f>LOG('New Cases'!U34)/LOG(Cases!U34)</f>
        <v>0.70722234421304309</v>
      </c>
    </row>
    <row r="35" spans="2:21" x14ac:dyDescent="0.25">
      <c r="B35" s="1">
        <f>Cases!B35</f>
        <v>43923</v>
      </c>
      <c r="C35">
        <f>LOG('New Cases'!C35)/LOG(Cases!C35)</f>
        <v>0.828432916546047</v>
      </c>
      <c r="D35">
        <f>LOG('New Cases'!D35)/LOG(Cases!D35)</f>
        <v>0.71764023744207328</v>
      </c>
      <c r="E35">
        <f>LOG('New Cases'!E35)/LOG(Cases!E35)</f>
        <v>0.4144559620577013</v>
      </c>
      <c r="F35">
        <f>LOG('New Cases'!F35)/LOG(Cases!F35)</f>
        <v>0.70770013882954397</v>
      </c>
      <c r="G35">
        <f>LOG('New Cases'!G35)/LOG(Cases!G35)</f>
        <v>0.62476682072708711</v>
      </c>
      <c r="H35">
        <f>LOG('New Cases'!H35)/LOG(Cases!H35)</f>
        <v>0.78894071710323277</v>
      </c>
      <c r="I35">
        <f>LOG('New Cases'!I35)/LOG(Cases!I35)</f>
        <v>0.72423484700125318</v>
      </c>
      <c r="J35">
        <f>LOG('New Cases'!J35)/LOG(Cases!J35)</f>
        <v>0.67732006934839684</v>
      </c>
      <c r="K35">
        <f>LOG('New Cases'!K35)/LOG(Cases!K35)</f>
        <v>0.53883133779032244</v>
      </c>
      <c r="L35">
        <f>LOG('New Cases'!L35)/LOG(Cases!L35)</f>
        <v>0.78178444659431223</v>
      </c>
      <c r="M35">
        <f>LOG('New Cases'!M35)/LOG(Cases!M35)</f>
        <v>0.76088638748052939</v>
      </c>
      <c r="N35">
        <f>LOG('New Cases'!N35)/LOG(Cases!N35)</f>
        <v>0.58307707646911144</v>
      </c>
      <c r="O35">
        <f>LOG('New Cases'!O35)/LOG(Cases!O35)</f>
        <v>0.79540686423700913</v>
      </c>
      <c r="P35">
        <f>LOG('New Cases'!P35)/LOG(Cases!P35)</f>
        <v>0.73447061592390173</v>
      </c>
      <c r="Q35">
        <f>LOG('New Cases'!Q35)/LOG(Cases!Q35)</f>
        <v>0.79911943418166476</v>
      </c>
      <c r="R35">
        <f>LOG('New Cases'!R35)/LOG(Cases!R35)</f>
        <v>0.79305275399391106</v>
      </c>
      <c r="S35">
        <f>LOG('New Cases'!S35)/LOG(Cases!S35)</f>
        <v>0.59135241098766222</v>
      </c>
      <c r="T35">
        <f>LOG('New Cases'!T35)/LOG(Cases!T35)</f>
        <v>0.72598026007331629</v>
      </c>
      <c r="U35">
        <f>LOG('New Cases'!U35)/LOG(Cases!U35)</f>
        <v>0.72772918155820399</v>
      </c>
    </row>
    <row r="36" spans="2:21" x14ac:dyDescent="0.25">
      <c r="B36" s="1">
        <f>Cases!B36</f>
        <v>43924</v>
      </c>
      <c r="C36">
        <f>LOG('New Cases'!C36)/LOG(Cases!C36)</f>
        <v>0.82899451695533322</v>
      </c>
      <c r="D36">
        <f>LOG('New Cases'!D36)/LOG(Cases!D36)</f>
        <v>0.72962815655353441</v>
      </c>
      <c r="E36">
        <f>LOG('New Cases'!E36)/LOG(Cases!E36)</f>
        <v>0.35436557837690541</v>
      </c>
      <c r="F36">
        <f>LOG('New Cases'!F36)/LOG(Cases!F36)</f>
        <v>0.68755641644748133</v>
      </c>
      <c r="G36">
        <f>LOG('New Cases'!G36)/LOG(Cases!G36)</f>
        <v>0.60680909645304382</v>
      </c>
      <c r="H36">
        <f>LOG('New Cases'!H36)/LOG(Cases!H36)</f>
        <v>0.76522625814355349</v>
      </c>
      <c r="I36">
        <f>LOG('New Cases'!I36)/LOG(Cases!I36)</f>
        <v>0.73150055726918384</v>
      </c>
      <c r="J36">
        <f>LOG('New Cases'!J36)/LOG(Cases!J36)</f>
        <v>0.8229189743328863</v>
      </c>
      <c r="K36">
        <f>LOG('New Cases'!K36)/LOG(Cases!K36)</f>
        <v>0.66179201498412932</v>
      </c>
      <c r="L36">
        <f>LOG('New Cases'!L36)/LOG(Cases!L36)</f>
        <v>0.77287335748405761</v>
      </c>
      <c r="M36">
        <f>LOG('New Cases'!M36)/LOG(Cases!M36)</f>
        <v>0.71998870202946141</v>
      </c>
      <c r="N36">
        <f>LOG('New Cases'!N36)/LOG(Cases!N36)</f>
        <v>0.61166411689506217</v>
      </c>
      <c r="O36">
        <f>LOG('New Cases'!O36)/LOG(Cases!O36)</f>
        <v>0.69415533475097191</v>
      </c>
      <c r="P36">
        <f>LOG('New Cases'!P36)/LOG(Cases!P36)</f>
        <v>0.78044305484220167</v>
      </c>
      <c r="Q36">
        <f>LOG('New Cases'!Q36)/LOG(Cases!Q36)</f>
        <v>0.81195243695215547</v>
      </c>
      <c r="R36">
        <f>LOG('New Cases'!R36)/LOG(Cases!R36)</f>
        <v>0.80212215806771892</v>
      </c>
      <c r="S36">
        <f>LOG('New Cases'!S36)/LOG(Cases!S36)</f>
        <v>0.72218233469891524</v>
      </c>
      <c r="T36">
        <f>LOG('New Cases'!T36)/LOG(Cases!T36)</f>
        <v>0.75242171462732921</v>
      </c>
      <c r="U36">
        <f>LOG('New Cases'!U36)/LOG(Cases!U36)</f>
        <v>0.67159408718287794</v>
      </c>
    </row>
    <row r="37" spans="2:21" x14ac:dyDescent="0.25">
      <c r="B37" s="1">
        <f>Cases!B37</f>
        <v>43925</v>
      </c>
      <c r="C37">
        <f>LOG('New Cases'!C37)/LOG(Cases!C37)</f>
        <v>0.82580835832828725</v>
      </c>
      <c r="D37">
        <f>LOG('New Cases'!D37)/LOG(Cases!D37)</f>
        <v>0.64485012053411261</v>
      </c>
      <c r="E37">
        <f>LOG('New Cases'!E37)/LOG(Cases!E37)</f>
        <v>0.51326915902104175</v>
      </c>
      <c r="F37">
        <f>LOG('New Cases'!F37)/LOG(Cases!F37)</f>
        <v>0.72551924558393033</v>
      </c>
      <c r="G37">
        <f>LOG('New Cases'!G37)/LOG(Cases!G37)</f>
        <v>0.24345967528186582</v>
      </c>
      <c r="H37">
        <f>LOG('New Cases'!H37)/LOG(Cases!H37)</f>
        <v>0.76297949993526515</v>
      </c>
      <c r="I37">
        <f>LOG('New Cases'!I37)/LOG(Cases!I37)</f>
        <v>0.70865638265501441</v>
      </c>
      <c r="J37">
        <f>LOG('New Cases'!J37)/LOG(Cases!J37)</f>
        <v>0.68707624666416234</v>
      </c>
      <c r="K37">
        <f>LOG('New Cases'!K37)/LOG(Cases!K37)</f>
        <v>0.77724252703080077</v>
      </c>
      <c r="L37">
        <f>LOG('New Cases'!L37)/LOG(Cases!L37)</f>
        <v>0.76462079878045497</v>
      </c>
      <c r="M37">
        <f>LOG('New Cases'!M37)/LOG(Cases!M37)</f>
        <v>0.68832489608073033</v>
      </c>
      <c r="N37">
        <f>LOG('New Cases'!N37)/LOG(Cases!N37)</f>
        <v>0.59134316978212709</v>
      </c>
      <c r="O37">
        <f>LOG('New Cases'!O37)/LOG(Cases!O37)</f>
        <v>0.59566341933372358</v>
      </c>
      <c r="P37">
        <f>LOG('New Cases'!P37)/LOG(Cases!P37)</f>
        <v>0.78756695948612931</v>
      </c>
      <c r="Q37">
        <f>LOG('New Cases'!Q37)/LOG(Cases!Q37)</f>
        <v>0.79995361599372472</v>
      </c>
      <c r="R37">
        <f>LOG('New Cases'!R37)/LOG(Cases!R37)</f>
        <v>0.79811082403822009</v>
      </c>
      <c r="S37">
        <f>LOG('New Cases'!S37)/LOG(Cases!S37)</f>
        <v>0.71640763938233742</v>
      </c>
      <c r="T37">
        <f>LOG('New Cases'!T37)/LOG(Cases!T37)</f>
        <v>0.76788864575862426</v>
      </c>
      <c r="U37">
        <f>LOG('New Cases'!U37)/LOG(Cases!U37)</f>
        <v>0.720532109386956</v>
      </c>
    </row>
    <row r="38" spans="2:21" x14ac:dyDescent="0.25">
      <c r="B38" s="1">
        <f>Cases!B38</f>
        <v>43926</v>
      </c>
      <c r="C38">
        <f>LOG('New Cases'!C38)/LOG(Cases!C38)</f>
        <v>0.79848761357314735</v>
      </c>
      <c r="D38">
        <f>LOG('New Cases'!D38)/LOG(Cases!D38)</f>
        <v>0.68834651393551516</v>
      </c>
      <c r="E38">
        <f>LOG('New Cases'!E38)/LOG(Cases!E38)</f>
        <v>0.50553207828044233</v>
      </c>
      <c r="F38">
        <f>LOG('New Cases'!F38)/LOG(Cases!F38)</f>
        <v>0.71455848362381735</v>
      </c>
      <c r="G38">
        <f>LOG('New Cases'!G38)/LOG(Cases!G38)</f>
        <v>0.69649545708580629</v>
      </c>
      <c r="H38">
        <f>LOG('New Cases'!H38)/LOG(Cases!H38)</f>
        <v>0.71053229891762304</v>
      </c>
      <c r="I38">
        <f>LOG('New Cases'!I38)/LOG(Cases!I38)</f>
        <v>0.699793507099157</v>
      </c>
      <c r="J38">
        <f>LOG('New Cases'!J38)/LOG(Cases!J38)</f>
        <v>0.69286002820041981</v>
      </c>
      <c r="K38">
        <f>LOG('New Cases'!K38)/LOG(Cases!K38)</f>
        <v>0.67294195531952095</v>
      </c>
      <c r="L38">
        <f>LOG('New Cases'!L38)/LOG(Cases!L38)</f>
        <v>0.71017409541937682</v>
      </c>
      <c r="M38">
        <f>LOG('New Cases'!M38)/LOG(Cases!M38)</f>
        <v>0.66733753586942302</v>
      </c>
      <c r="N38">
        <f>LOG('New Cases'!N38)/LOG(Cases!N38)</f>
        <v>0.50636070943014544</v>
      </c>
      <c r="O38">
        <f>LOG('New Cases'!O38)/LOG(Cases!O38)</f>
        <v>0.45375008078414031</v>
      </c>
      <c r="P38">
        <f>LOG('New Cases'!P38)/LOG(Cases!P38)</f>
        <v>0.72907422011339973</v>
      </c>
      <c r="Q38">
        <f>LOG('New Cases'!Q38)/LOG(Cases!Q38)</f>
        <v>0.77152959633298213</v>
      </c>
      <c r="R38">
        <f>LOG('New Cases'!R38)/LOG(Cases!R38)</f>
        <v>0.77076802448350779</v>
      </c>
      <c r="S38">
        <f>LOG('New Cases'!S38)/LOG(Cases!S38)</f>
        <v>0.70129177129621112</v>
      </c>
      <c r="T38">
        <f>LOG('New Cases'!T38)/LOG(Cases!T38)</f>
        <v>0.69033961094967544</v>
      </c>
      <c r="U38">
        <f>LOG('New Cases'!U38)/LOG(Cases!U38)</f>
        <v>0.66485031575584086</v>
      </c>
    </row>
    <row r="39" spans="2:21" x14ac:dyDescent="0.25">
      <c r="B39" s="1">
        <f>Cases!B39</f>
        <v>43927</v>
      </c>
      <c r="C39">
        <f>LOG('New Cases'!C39)/LOG(Cases!C39)</f>
        <v>0.80357984433621432</v>
      </c>
      <c r="D39">
        <f>LOG('New Cases'!D39)/LOG(Cases!D39)</f>
        <v>0.70761096725340999</v>
      </c>
      <c r="E39">
        <f>LOG('New Cases'!E39)/LOG(Cases!E39)</f>
        <v>0.34113979284860407</v>
      </c>
      <c r="F39">
        <f>LOG('New Cases'!F39)/LOG(Cases!F39)</f>
        <v>0.67011462463310245</v>
      </c>
      <c r="G39">
        <f>LOG('New Cases'!G39)/LOG(Cases!G39)</f>
        <v>0.62999039028856252</v>
      </c>
      <c r="H39">
        <f>LOG('New Cases'!H39)/LOG(Cases!H39)</f>
        <v>0.7581128232911033</v>
      </c>
      <c r="I39">
        <f>LOG('New Cases'!I39)/LOG(Cases!I39)</f>
        <v>0.63181710547965619</v>
      </c>
      <c r="J39">
        <f>LOG('New Cases'!J39)/LOG(Cases!J39)</f>
        <v>0.80491682201002124</v>
      </c>
      <c r="K39">
        <f>LOG('New Cases'!K39)/LOG(Cases!K39)</f>
        <v>0.70544600869508234</v>
      </c>
      <c r="L39">
        <f>LOG('New Cases'!L39)/LOG(Cases!L39)</f>
        <v>0.75145667028187191</v>
      </c>
      <c r="M39">
        <f>LOG('New Cases'!M39)/LOG(Cases!M39)</f>
        <v>0.7507438603405312</v>
      </c>
      <c r="N39">
        <f>LOG('New Cases'!N39)/LOG(Cases!N39)</f>
        <v>0.46532244092690811</v>
      </c>
      <c r="O39">
        <f>LOG('New Cases'!O39)/LOG(Cases!O39)</f>
        <v>0.59932780268100572</v>
      </c>
      <c r="P39">
        <f>LOG('New Cases'!P39)/LOG(Cases!P39)</f>
        <v>0.73438986277656138</v>
      </c>
      <c r="Q39">
        <f>LOG('New Cases'!Q39)/LOG(Cases!Q39)</f>
        <v>0.77041448647552158</v>
      </c>
      <c r="R39">
        <f>LOG('New Cases'!R39)/LOG(Cases!R39)</f>
        <v>0.76959218571450472</v>
      </c>
      <c r="S39">
        <f>LOG('New Cases'!S39)/LOG(Cases!S39)</f>
        <v>0.57229825170330695</v>
      </c>
      <c r="T39">
        <f>LOG('New Cases'!T39)/LOG(Cases!T39)</f>
        <v>0.68862518721282673</v>
      </c>
      <c r="U39">
        <f>LOG('New Cases'!U39)/LOG(Cases!U39)</f>
        <v>0.66320690955515504</v>
      </c>
    </row>
    <row r="40" spans="2:21" x14ac:dyDescent="0.25">
      <c r="B40" s="1">
        <f>Cases!B40</f>
        <v>43928</v>
      </c>
      <c r="C40">
        <f>LOG('New Cases'!C40)/LOG(Cases!C40)</f>
        <v>0.80184844060855553</v>
      </c>
      <c r="D40">
        <f>LOG('New Cases'!D40)/LOG(Cases!D40)</f>
        <v>0.6997638700964518</v>
      </c>
      <c r="E40">
        <f>LOG('New Cases'!E40)/LOG(Cases!E40)</f>
        <v>0.57654803316418368</v>
      </c>
      <c r="F40">
        <f>LOG('New Cases'!F40)/LOG(Cases!F40)</f>
        <v>0.60852609812262948</v>
      </c>
      <c r="G40">
        <f>LOG('New Cases'!G40)/LOG(Cases!G40)</f>
        <v>0.61530030316689333</v>
      </c>
      <c r="H40">
        <f>LOG('New Cases'!H40)/LOG(Cases!H40)</f>
        <v>0.71836649656505447</v>
      </c>
      <c r="I40">
        <f>LOG('New Cases'!I40)/LOG(Cases!I40)</f>
        <v>0.64527815351818207</v>
      </c>
      <c r="J40">
        <f>LOG('New Cases'!J40)/LOG(Cases!J40)</f>
        <v>0.75609901710028693</v>
      </c>
      <c r="K40">
        <f>LOG('New Cases'!K40)/LOG(Cases!K40)</f>
        <v>0.72833464515337298</v>
      </c>
      <c r="L40">
        <f>LOG('New Cases'!L40)/LOG(Cases!L40)</f>
        <v>0.73126852791039887</v>
      </c>
      <c r="M40">
        <f>LOG('New Cases'!M40)/LOG(Cases!M40)</f>
        <v>0.80863571139333912</v>
      </c>
      <c r="N40">
        <f>LOG('New Cases'!N40)/LOG(Cases!N40)</f>
        <v>0.52117890751483653</v>
      </c>
      <c r="O40">
        <f>LOG('New Cases'!O40)/LOG(Cases!O40)</f>
        <v>0.51967938045700202</v>
      </c>
      <c r="P40">
        <f>LOG('New Cases'!P40)/LOG(Cases!P40)</f>
        <v>0.75257704594947472</v>
      </c>
      <c r="Q40">
        <f>LOG('New Cases'!Q40)/LOG(Cases!Q40)</f>
        <v>0.75780362641092636</v>
      </c>
      <c r="R40">
        <f>LOG('New Cases'!R40)/LOG(Cases!R40)</f>
        <v>0.76052428288493334</v>
      </c>
      <c r="S40">
        <f>LOG('New Cases'!S40)/LOG(Cases!S40)</f>
        <v>0.55534349038111741</v>
      </c>
      <c r="T40">
        <f>LOG('New Cases'!T40)/LOG(Cases!T40)</f>
        <v>0.75450912688144067</v>
      </c>
      <c r="U40">
        <f>LOG('New Cases'!U40)/LOG(Cases!U40)</f>
        <v>0.6281937331692069</v>
      </c>
    </row>
    <row r="41" spans="2:21" x14ac:dyDescent="0.25">
      <c r="B41" s="1">
        <f>Cases!B41</f>
        <v>43929</v>
      </c>
      <c r="C41">
        <f>LOG('New Cases'!C41)/LOG(Cases!C41)</f>
        <v>0.81870733907312843</v>
      </c>
      <c r="D41">
        <f>LOG('New Cases'!D41)/LOG(Cases!D41)</f>
        <v>0.74161310809190106</v>
      </c>
      <c r="E41">
        <f>LOG('New Cases'!E41)/LOG(Cases!E41)</f>
        <v>0.47319118090850526</v>
      </c>
      <c r="F41">
        <f>LOG('New Cases'!F41)/LOG(Cases!F41)</f>
        <v>0.63424845030423793</v>
      </c>
      <c r="G41">
        <f>LOG('New Cases'!G41)/LOG(Cases!G41)</f>
        <v>0.61695102505513755</v>
      </c>
      <c r="H41">
        <f>LOG('New Cases'!H41)/LOG(Cases!H41)</f>
        <v>0.76553271632735909</v>
      </c>
      <c r="I41">
        <f>LOG('New Cases'!I41)/LOG(Cases!I41)</f>
        <v>0.62735528769715043</v>
      </c>
      <c r="J41">
        <f>LOG('New Cases'!J41)/LOG(Cases!J41)</f>
        <v>0.76073704702678957</v>
      </c>
      <c r="K41">
        <f>LOG('New Cases'!K41)/LOG(Cases!K41)</f>
        <v>0.74619699023664743</v>
      </c>
      <c r="L41">
        <f>LOG('New Cases'!L41)/LOG(Cases!L41)</f>
        <v>0.70979290136480255</v>
      </c>
      <c r="M41">
        <f>LOG('New Cases'!M41)/LOG(Cases!M41)</f>
        <v>0.75343832239000053</v>
      </c>
      <c r="N41">
        <f>LOG('New Cases'!N41)/LOG(Cases!N41)</f>
        <v>0.52982592405380868</v>
      </c>
      <c r="O41">
        <f>LOG('New Cases'!O41)/LOG(Cases!O41)</f>
        <v>0.68832036346303038</v>
      </c>
      <c r="P41">
        <f>LOG('New Cases'!P41)/LOG(Cases!P41)</f>
        <v>0.76212195174554154</v>
      </c>
      <c r="Q41">
        <f>LOG('New Cases'!Q41)/LOG(Cases!Q41)</f>
        <v>0.74423941162337504</v>
      </c>
      <c r="R41">
        <f>LOG('New Cases'!R41)/LOG(Cases!R41)</f>
        <v>0.78987625176606391</v>
      </c>
      <c r="S41">
        <f>LOG('New Cases'!S41)/LOG(Cases!S41)</f>
        <v>0.62255955618448267</v>
      </c>
      <c r="T41">
        <f>LOG('New Cases'!T41)/LOG(Cases!T41)</f>
        <v>0.70027130915856506</v>
      </c>
      <c r="U41">
        <f>LOG('New Cases'!U41)/LOG(Cases!U41)</f>
        <v>0.71013389772026947</v>
      </c>
    </row>
    <row r="42" spans="2:21" x14ac:dyDescent="0.25">
      <c r="B42" s="1">
        <f>Cases!B42</f>
        <v>43930</v>
      </c>
      <c r="C42">
        <f>LOG('New Cases'!C42)/LOG(Cases!C42)</f>
        <v>0.79827650573674147</v>
      </c>
      <c r="D42">
        <f>LOG('New Cases'!D42)/LOG(Cases!D42)</f>
        <v>0.73275140995985077</v>
      </c>
      <c r="E42">
        <f>LOG('New Cases'!E42)/LOG(Cases!E42)</f>
        <v>0.40245263521266683</v>
      </c>
      <c r="F42">
        <f>LOG('New Cases'!F42)/LOG(Cases!F42)</f>
        <v>0.70850050956395105</v>
      </c>
      <c r="G42">
        <f>LOG('New Cases'!G42)/LOG(Cases!G42)</f>
        <v>0.6129284426264866</v>
      </c>
      <c r="H42">
        <f>LOG('New Cases'!H42)/LOG(Cases!H42)</f>
        <v>0.71093055955418538</v>
      </c>
      <c r="I42">
        <f>LOG('New Cases'!I42)/LOG(Cases!I42)</f>
        <v>0.7219418315328221</v>
      </c>
      <c r="J42">
        <f>LOG('New Cases'!J42)/LOG(Cases!J42)</f>
        <v>0.75210839877927016</v>
      </c>
      <c r="K42">
        <f>LOG('New Cases'!K42)/LOG(Cases!K42)</f>
        <v>0.63861476525950789</v>
      </c>
      <c r="L42">
        <f>LOG('New Cases'!L42)/LOG(Cases!L42)</f>
        <v>0.72227233937215807</v>
      </c>
      <c r="M42">
        <f>LOG('New Cases'!M42)/LOG(Cases!M42)</f>
        <v>0.70182499917209584</v>
      </c>
      <c r="N42">
        <f>LOG('New Cases'!N42)/LOG(Cases!N42)</f>
        <v>0.31945676492025366</v>
      </c>
      <c r="P42">
        <f>LOG('New Cases'!P42)/LOG(Cases!P42)</f>
        <v>0.74213121835101836</v>
      </c>
      <c r="Q42">
        <f>LOG('New Cases'!Q42)/LOG(Cases!Q42)</f>
        <v>0.75514984100726701</v>
      </c>
      <c r="R42">
        <f>LOG('New Cases'!R42)/LOG(Cases!R42)</f>
        <v>0.77075367958933705</v>
      </c>
      <c r="S42">
        <f>LOG('New Cases'!S42)/LOG(Cases!S42)</f>
        <v>0.64140777017140949</v>
      </c>
      <c r="T42">
        <f>LOG('New Cases'!T42)/LOG(Cases!T42)</f>
        <v>0.7205659530424392</v>
      </c>
      <c r="U42">
        <f>LOG('New Cases'!U42)/LOG(Cases!U42)</f>
        <v>0.62524491010920002</v>
      </c>
    </row>
    <row r="43" spans="2:21" x14ac:dyDescent="0.25">
      <c r="B43" s="1"/>
    </row>
    <row r="44" spans="2:21" x14ac:dyDescent="0.25">
      <c r="B44" s="1"/>
    </row>
    <row r="45" spans="2:21" x14ac:dyDescent="0.25">
      <c r="B45" s="1"/>
    </row>
    <row r="46" spans="2:21" x14ac:dyDescent="0.25">
      <c r="B46" s="1"/>
    </row>
    <row r="47" spans="2:21" x14ac:dyDescent="0.25">
      <c r="B4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M85"/>
  <sheetViews>
    <sheetView workbookViewId="0">
      <selection activeCell="D2" sqref="D2"/>
    </sheetView>
  </sheetViews>
  <sheetFormatPr defaultRowHeight="15" x14ac:dyDescent="0.25"/>
  <cols>
    <col min="3" max="3" width="9.42578125" bestFit="1" customWidth="1"/>
    <col min="7" max="7" width="9.42578125" bestFit="1" customWidth="1"/>
  </cols>
  <sheetData>
    <row r="2" spans="3:13" x14ac:dyDescent="0.25">
      <c r="C2" s="1">
        <f>G2</f>
        <v>43898</v>
      </c>
      <c r="D2">
        <f t="shared" ref="D2" si="0">_xlfn.NUMBERVALUE(LEFT(I2,FIND("(",I2)-1))</f>
        <v>7</v>
      </c>
      <c r="E2">
        <f>J2</f>
        <v>0</v>
      </c>
      <c r="G2" s="1">
        <v>43898</v>
      </c>
      <c r="H2" t="s">
        <v>23</v>
      </c>
      <c r="I2" t="s">
        <v>27</v>
      </c>
      <c r="M2">
        <f t="shared" ref="M2:M28" si="1">INT(M3/((100+L3)/100))</f>
        <v>6</v>
      </c>
    </row>
    <row r="3" spans="3:13" x14ac:dyDescent="0.25">
      <c r="C3" s="1">
        <f t="shared" ref="C3:C39" si="2">G3</f>
        <v>43899</v>
      </c>
      <c r="D3">
        <f t="shared" ref="D3:D4" si="3">_xlfn.NUMBERVALUE(LEFT(I3,FIND("(",I3)-1))</f>
        <v>11</v>
      </c>
      <c r="E3">
        <f t="shared" ref="E3:E4" si="4">J3</f>
        <v>0</v>
      </c>
      <c r="F3" t="str">
        <f>IF(G3-G2&gt;1,"!","")</f>
        <v/>
      </c>
      <c r="G3" s="1">
        <v>43899</v>
      </c>
      <c r="H3" t="s">
        <v>23</v>
      </c>
      <c r="I3" t="s">
        <v>28</v>
      </c>
      <c r="L3">
        <v>65</v>
      </c>
      <c r="M3">
        <f t="shared" si="1"/>
        <v>10</v>
      </c>
    </row>
    <row r="4" spans="3:13" x14ac:dyDescent="0.25">
      <c r="C4" s="1">
        <f t="shared" si="2"/>
        <v>43900</v>
      </c>
      <c r="D4">
        <f t="shared" si="3"/>
        <v>19</v>
      </c>
      <c r="E4">
        <f t="shared" si="4"/>
        <v>0</v>
      </c>
      <c r="F4" t="str">
        <f t="shared" ref="F4:F39" si="5">IF(G4-G3&gt;1,"!","")</f>
        <v/>
      </c>
      <c r="G4" s="1">
        <v>43900</v>
      </c>
      <c r="H4" t="s">
        <v>23</v>
      </c>
      <c r="I4" t="s">
        <v>29</v>
      </c>
      <c r="L4">
        <v>37</v>
      </c>
      <c r="M4">
        <f t="shared" si="1"/>
        <v>14</v>
      </c>
    </row>
    <row r="5" spans="3:13" x14ac:dyDescent="0.25">
      <c r="C5" s="1">
        <f t="shared" si="2"/>
        <v>43901</v>
      </c>
      <c r="D5">
        <f t="shared" ref="D5:E20" si="6">_xlfn.NUMBERVALUE(LEFT(I5,FIND("(",I5)-1))</f>
        <v>25</v>
      </c>
      <c r="E5">
        <f t="shared" ref="E5:E10" si="7">J5</f>
        <v>0</v>
      </c>
      <c r="F5" t="str">
        <f t="shared" si="5"/>
        <v/>
      </c>
      <c r="G5" s="1">
        <v>43901</v>
      </c>
      <c r="H5" t="s">
        <v>23</v>
      </c>
      <c r="I5" t="s">
        <v>30</v>
      </c>
      <c r="L5">
        <v>24</v>
      </c>
      <c r="M5">
        <f t="shared" si="1"/>
        <v>18</v>
      </c>
    </row>
    <row r="6" spans="3:13" x14ac:dyDescent="0.25">
      <c r="C6" s="1">
        <f t="shared" si="2"/>
        <v>43902</v>
      </c>
      <c r="D6">
        <f t="shared" si="6"/>
        <v>32</v>
      </c>
      <c r="E6">
        <f t="shared" si="7"/>
        <v>0</v>
      </c>
      <c r="F6" t="str">
        <f t="shared" si="5"/>
        <v/>
      </c>
      <c r="G6" s="1">
        <v>43902</v>
      </c>
      <c r="H6" t="s">
        <v>23</v>
      </c>
      <c r="I6" t="s">
        <v>31</v>
      </c>
      <c r="L6">
        <v>24</v>
      </c>
      <c r="M6">
        <f t="shared" si="1"/>
        <v>23</v>
      </c>
    </row>
    <row r="7" spans="3:13" x14ac:dyDescent="0.25">
      <c r="C7" s="1">
        <f t="shared" si="2"/>
        <v>43903</v>
      </c>
      <c r="D7">
        <f t="shared" si="6"/>
        <v>46</v>
      </c>
      <c r="E7">
        <f t="shared" si="7"/>
        <v>0</v>
      </c>
      <c r="F7" t="str">
        <f t="shared" si="5"/>
        <v/>
      </c>
      <c r="G7" s="1">
        <v>43903</v>
      </c>
      <c r="H7" t="s">
        <v>23</v>
      </c>
      <c r="I7" t="s">
        <v>32</v>
      </c>
      <c r="L7">
        <v>13</v>
      </c>
      <c r="M7">
        <f t="shared" si="1"/>
        <v>26</v>
      </c>
    </row>
    <row r="8" spans="3:13" x14ac:dyDescent="0.25">
      <c r="C8" s="1">
        <f t="shared" si="2"/>
        <v>43904</v>
      </c>
      <c r="D8">
        <f t="shared" si="6"/>
        <v>64</v>
      </c>
      <c r="E8">
        <f t="shared" si="7"/>
        <v>0</v>
      </c>
      <c r="F8" t="str">
        <f t="shared" si="5"/>
        <v/>
      </c>
      <c r="G8" s="1">
        <v>43904</v>
      </c>
      <c r="H8" t="s">
        <v>23</v>
      </c>
      <c r="I8" t="s">
        <v>33</v>
      </c>
      <c r="L8">
        <v>20</v>
      </c>
      <c r="M8">
        <f t="shared" si="1"/>
        <v>32</v>
      </c>
    </row>
    <row r="9" spans="3:13" x14ac:dyDescent="0.25">
      <c r="C9" s="1">
        <f t="shared" si="2"/>
        <v>43905</v>
      </c>
      <c r="D9">
        <f t="shared" si="6"/>
        <v>93</v>
      </c>
      <c r="E9">
        <f t="shared" si="7"/>
        <v>0</v>
      </c>
      <c r="F9" t="str">
        <f t="shared" si="5"/>
        <v/>
      </c>
      <c r="G9" s="1">
        <v>43905</v>
      </c>
      <c r="H9" t="s">
        <v>23</v>
      </c>
      <c r="I9" t="s">
        <v>34</v>
      </c>
      <c r="L9">
        <v>18</v>
      </c>
      <c r="M9">
        <f t="shared" si="1"/>
        <v>38</v>
      </c>
    </row>
    <row r="10" spans="3:13" x14ac:dyDescent="0.25">
      <c r="C10" s="1">
        <f t="shared" si="2"/>
        <v>43906</v>
      </c>
      <c r="D10">
        <f t="shared" si="6"/>
        <v>105</v>
      </c>
      <c r="E10">
        <f t="shared" si="7"/>
        <v>0</v>
      </c>
      <c r="F10" t="str">
        <f t="shared" si="5"/>
        <v/>
      </c>
      <c r="G10" s="1">
        <v>43906</v>
      </c>
      <c r="H10" t="s">
        <v>23</v>
      </c>
      <c r="I10" t="s">
        <v>35</v>
      </c>
      <c r="L10">
        <v>12</v>
      </c>
      <c r="M10">
        <f t="shared" si="1"/>
        <v>43</v>
      </c>
    </row>
    <row r="11" spans="3:13" x14ac:dyDescent="0.25">
      <c r="C11" s="1">
        <f t="shared" si="2"/>
        <v>43907</v>
      </c>
      <c r="D11">
        <f t="shared" si="6"/>
        <v>160</v>
      </c>
      <c r="E11">
        <f t="shared" si="6"/>
        <v>1</v>
      </c>
      <c r="F11" t="str">
        <f t="shared" si="5"/>
        <v/>
      </c>
      <c r="G11" s="1">
        <v>43907</v>
      </c>
      <c r="H11" t="s">
        <v>23</v>
      </c>
      <c r="I11" t="s">
        <v>36</v>
      </c>
      <c r="J11" t="s">
        <v>37</v>
      </c>
      <c r="L11">
        <v>17</v>
      </c>
      <c r="M11">
        <f t="shared" si="1"/>
        <v>51</v>
      </c>
    </row>
    <row r="12" spans="3:13" x14ac:dyDescent="0.25">
      <c r="C12" s="1">
        <f t="shared" si="2"/>
        <v>43908</v>
      </c>
      <c r="D12">
        <f t="shared" si="6"/>
        <v>288</v>
      </c>
      <c r="E12">
        <f t="shared" si="6"/>
        <v>1</v>
      </c>
      <c r="F12" t="str">
        <f t="shared" si="5"/>
        <v/>
      </c>
      <c r="G12" s="1">
        <v>43908</v>
      </c>
      <c r="H12" t="s">
        <v>23</v>
      </c>
      <c r="I12" t="s">
        <v>38</v>
      </c>
      <c r="J12" t="s">
        <v>24</v>
      </c>
      <c r="L12">
        <v>16</v>
      </c>
      <c r="M12">
        <f t="shared" si="1"/>
        <v>60</v>
      </c>
    </row>
    <row r="13" spans="3:13" x14ac:dyDescent="0.25">
      <c r="C13" s="1">
        <f t="shared" si="2"/>
        <v>43909</v>
      </c>
      <c r="D13">
        <f t="shared" si="6"/>
        <v>422</v>
      </c>
      <c r="E13">
        <f t="shared" si="6"/>
        <v>4</v>
      </c>
      <c r="F13" t="str">
        <f t="shared" si="5"/>
        <v/>
      </c>
      <c r="G13" s="1">
        <v>43909</v>
      </c>
      <c r="H13" t="s">
        <v>0</v>
      </c>
      <c r="I13" t="s">
        <v>39</v>
      </c>
      <c r="J13" t="s">
        <v>40</v>
      </c>
      <c r="L13">
        <v>11</v>
      </c>
      <c r="M13">
        <f t="shared" si="1"/>
        <v>67</v>
      </c>
    </row>
    <row r="14" spans="3:13" x14ac:dyDescent="0.25">
      <c r="C14" s="1">
        <f t="shared" si="2"/>
        <v>43910</v>
      </c>
      <c r="D14">
        <f t="shared" si="6"/>
        <v>585</v>
      </c>
      <c r="E14">
        <f t="shared" si="6"/>
        <v>5</v>
      </c>
      <c r="F14" t="str">
        <f t="shared" si="5"/>
        <v/>
      </c>
      <c r="G14" s="1">
        <v>43910</v>
      </c>
      <c r="H14" t="s">
        <v>0</v>
      </c>
      <c r="I14" t="s">
        <v>41</v>
      </c>
      <c r="J14" t="s">
        <v>42</v>
      </c>
      <c r="L14">
        <v>18</v>
      </c>
      <c r="M14">
        <f t="shared" si="1"/>
        <v>80</v>
      </c>
    </row>
    <row r="15" spans="3:13" x14ac:dyDescent="0.25">
      <c r="C15" s="1">
        <f t="shared" si="2"/>
        <v>43911</v>
      </c>
      <c r="D15">
        <f t="shared" si="6"/>
        <v>753</v>
      </c>
      <c r="E15">
        <f t="shared" si="6"/>
        <v>6</v>
      </c>
      <c r="F15" t="str">
        <f t="shared" si="5"/>
        <v/>
      </c>
      <c r="G15" s="1">
        <v>43911</v>
      </c>
      <c r="H15" t="s">
        <v>0</v>
      </c>
      <c r="I15" t="s">
        <v>43</v>
      </c>
      <c r="J15" t="s">
        <v>44</v>
      </c>
      <c r="L15">
        <v>11</v>
      </c>
      <c r="M15">
        <f t="shared" si="1"/>
        <v>89</v>
      </c>
    </row>
    <row r="16" spans="3:13" x14ac:dyDescent="0.25">
      <c r="C16" s="1">
        <f t="shared" si="2"/>
        <v>43912</v>
      </c>
      <c r="D16">
        <f t="shared" si="6"/>
        <v>1049</v>
      </c>
      <c r="E16">
        <f t="shared" si="6"/>
        <v>9</v>
      </c>
      <c r="F16" t="str">
        <f t="shared" si="5"/>
        <v/>
      </c>
      <c r="G16" s="1">
        <v>43912</v>
      </c>
      <c r="H16" t="s">
        <v>0</v>
      </c>
      <c r="I16" t="s">
        <v>45</v>
      </c>
      <c r="J16" t="s">
        <v>46</v>
      </c>
      <c r="L16">
        <v>11</v>
      </c>
      <c r="M16">
        <f t="shared" si="1"/>
        <v>99</v>
      </c>
    </row>
    <row r="17" spans="3:13" x14ac:dyDescent="0.25">
      <c r="C17" s="1">
        <f t="shared" si="2"/>
        <v>43913</v>
      </c>
      <c r="D17">
        <f t="shared" si="6"/>
        <v>1285</v>
      </c>
      <c r="E17">
        <f t="shared" si="6"/>
        <v>12</v>
      </c>
      <c r="F17" t="str">
        <f t="shared" si="5"/>
        <v/>
      </c>
      <c r="G17" s="1">
        <v>43913</v>
      </c>
      <c r="H17" t="s">
        <v>0</v>
      </c>
      <c r="I17" t="s">
        <v>47</v>
      </c>
      <c r="J17" t="s">
        <v>48</v>
      </c>
      <c r="L17">
        <v>11</v>
      </c>
      <c r="M17">
        <f t="shared" si="1"/>
        <v>110</v>
      </c>
    </row>
    <row r="18" spans="3:13" x14ac:dyDescent="0.25">
      <c r="C18" s="1">
        <f t="shared" si="2"/>
        <v>43914</v>
      </c>
      <c r="D18">
        <f t="shared" si="6"/>
        <v>1535</v>
      </c>
      <c r="E18">
        <f t="shared" si="6"/>
        <v>16</v>
      </c>
      <c r="F18" t="str">
        <f t="shared" si="5"/>
        <v/>
      </c>
      <c r="G18" s="1">
        <v>43914</v>
      </c>
      <c r="H18" t="s">
        <v>0</v>
      </c>
      <c r="I18" t="s">
        <v>49</v>
      </c>
      <c r="J18" t="s">
        <v>50</v>
      </c>
      <c r="L18">
        <v>4</v>
      </c>
      <c r="M18">
        <f t="shared" si="1"/>
        <v>115</v>
      </c>
    </row>
    <row r="19" spans="3:13" x14ac:dyDescent="0.25">
      <c r="C19" s="1">
        <f t="shared" si="2"/>
        <v>43915</v>
      </c>
      <c r="D19">
        <f t="shared" si="6"/>
        <v>1865</v>
      </c>
      <c r="E19">
        <f t="shared" si="6"/>
        <v>19</v>
      </c>
      <c r="F19" t="str">
        <f t="shared" si="5"/>
        <v/>
      </c>
      <c r="G19" s="1">
        <v>43915</v>
      </c>
      <c r="H19" t="s">
        <v>0</v>
      </c>
      <c r="I19" t="s">
        <v>51</v>
      </c>
      <c r="J19" t="s">
        <v>52</v>
      </c>
      <c r="L19">
        <v>24</v>
      </c>
      <c r="M19">
        <f t="shared" si="1"/>
        <v>143</v>
      </c>
    </row>
    <row r="20" spans="3:13" x14ac:dyDescent="0.25">
      <c r="C20" s="1">
        <f t="shared" si="2"/>
        <v>43916</v>
      </c>
      <c r="D20">
        <f t="shared" si="6"/>
        <v>2538</v>
      </c>
      <c r="E20">
        <f t="shared" si="6"/>
        <v>26</v>
      </c>
      <c r="F20" t="str">
        <f t="shared" si="5"/>
        <v/>
      </c>
      <c r="G20" s="1">
        <v>43916</v>
      </c>
      <c r="H20" t="s">
        <v>0</v>
      </c>
      <c r="I20" t="s">
        <v>53</v>
      </c>
      <c r="J20" t="s">
        <v>54</v>
      </c>
      <c r="L20">
        <v>16</v>
      </c>
      <c r="M20">
        <f t="shared" si="1"/>
        <v>166</v>
      </c>
    </row>
    <row r="21" spans="3:13" x14ac:dyDescent="0.25">
      <c r="C21" s="1">
        <f t="shared" si="2"/>
        <v>43917</v>
      </c>
      <c r="D21">
        <f t="shared" ref="D21:E24" si="8">_xlfn.NUMBERVALUE(LEFT(I21,FIND("(",I21)-1))</f>
        <v>3026</v>
      </c>
      <c r="E21">
        <f t="shared" si="8"/>
        <v>34</v>
      </c>
      <c r="F21" t="str">
        <f t="shared" si="5"/>
        <v/>
      </c>
      <c r="G21" s="1">
        <v>43917</v>
      </c>
      <c r="H21" t="s">
        <v>0</v>
      </c>
      <c r="I21" t="s">
        <v>55</v>
      </c>
      <c r="J21" t="s">
        <v>56</v>
      </c>
      <c r="L21">
        <v>15</v>
      </c>
      <c r="M21">
        <f t="shared" si="1"/>
        <v>191</v>
      </c>
    </row>
    <row r="22" spans="3:13" ht="14.45" customHeight="1" x14ac:dyDescent="0.25">
      <c r="C22" s="1">
        <f t="shared" si="2"/>
        <v>43918</v>
      </c>
      <c r="D22">
        <f t="shared" si="8"/>
        <v>3491</v>
      </c>
      <c r="E22">
        <f t="shared" si="8"/>
        <v>47</v>
      </c>
      <c r="F22" t="str">
        <f t="shared" si="5"/>
        <v/>
      </c>
      <c r="G22" s="1">
        <v>43918</v>
      </c>
      <c r="H22" t="s">
        <v>0</v>
      </c>
      <c r="I22" t="s">
        <v>57</v>
      </c>
      <c r="J22" t="s">
        <v>58</v>
      </c>
      <c r="L22">
        <v>17</v>
      </c>
      <c r="M22">
        <f t="shared" si="1"/>
        <v>224</v>
      </c>
    </row>
    <row r="23" spans="3:13" x14ac:dyDescent="0.25">
      <c r="C23" s="1">
        <f t="shared" si="2"/>
        <v>43919</v>
      </c>
      <c r="D23">
        <f t="shared" si="8"/>
        <v>4596</v>
      </c>
      <c r="E23">
        <f t="shared" si="8"/>
        <v>65</v>
      </c>
      <c r="F23" t="str">
        <f t="shared" si="5"/>
        <v/>
      </c>
      <c r="G23" s="1">
        <v>43919</v>
      </c>
      <c r="H23" t="s">
        <v>0</v>
      </c>
      <c r="I23" t="s">
        <v>59</v>
      </c>
      <c r="J23" t="s">
        <v>60</v>
      </c>
      <c r="L23">
        <v>9</v>
      </c>
      <c r="M23">
        <f t="shared" si="1"/>
        <v>245</v>
      </c>
    </row>
    <row r="24" spans="3:13" x14ac:dyDescent="0.25">
      <c r="C24" s="1">
        <f t="shared" si="2"/>
        <v>43920</v>
      </c>
      <c r="D24">
        <f t="shared" si="8"/>
        <v>5057</v>
      </c>
      <c r="E24">
        <f t="shared" si="8"/>
        <v>73</v>
      </c>
      <c r="F24" t="str">
        <f t="shared" si="5"/>
        <v/>
      </c>
      <c r="G24" s="1">
        <v>43920</v>
      </c>
      <c r="H24" t="s">
        <v>0</v>
      </c>
      <c r="I24" t="s">
        <v>61</v>
      </c>
      <c r="J24" t="s">
        <v>62</v>
      </c>
      <c r="L24">
        <v>9</v>
      </c>
      <c r="M24">
        <f t="shared" si="1"/>
        <v>268</v>
      </c>
    </row>
    <row r="25" spans="3:13" x14ac:dyDescent="0.25">
      <c r="C25" s="1">
        <f t="shared" si="2"/>
        <v>43921</v>
      </c>
      <c r="D25">
        <f t="shared" ref="D25:E40" si="9">_xlfn.NUMBERVALUE(LEFT(I25,FIND("(",I25)-1))</f>
        <v>5994</v>
      </c>
      <c r="E25">
        <f t="shared" si="9"/>
        <v>99</v>
      </c>
      <c r="F25" t="str">
        <f t="shared" si="5"/>
        <v/>
      </c>
      <c r="G25" s="1">
        <v>43921</v>
      </c>
      <c r="H25" t="s">
        <v>0</v>
      </c>
      <c r="I25" t="s">
        <v>63</v>
      </c>
      <c r="J25" t="s">
        <v>64</v>
      </c>
      <c r="L25">
        <v>10</v>
      </c>
      <c r="M25">
        <f t="shared" si="1"/>
        <v>295</v>
      </c>
    </row>
    <row r="26" spans="3:13" x14ac:dyDescent="0.25">
      <c r="C26" s="1">
        <f t="shared" si="2"/>
        <v>43922</v>
      </c>
      <c r="D26">
        <f t="shared" ref="D26" si="10">_xlfn.NUMBERVALUE(LEFT(I26,FIND("(",I26)-1))</f>
        <v>6980</v>
      </c>
      <c r="E26">
        <f t="shared" si="9"/>
        <v>141</v>
      </c>
      <c r="F26" t="str">
        <f t="shared" si="5"/>
        <v/>
      </c>
      <c r="G26" s="1">
        <v>43922</v>
      </c>
      <c r="H26" t="s">
        <v>0</v>
      </c>
      <c r="I26" t="s">
        <v>65</v>
      </c>
      <c r="J26" t="s">
        <v>66</v>
      </c>
      <c r="L26">
        <v>6</v>
      </c>
      <c r="M26">
        <f t="shared" si="1"/>
        <v>313</v>
      </c>
    </row>
    <row r="27" spans="3:13" x14ac:dyDescent="0.25">
      <c r="C27" s="1">
        <f t="shared" si="2"/>
        <v>43923</v>
      </c>
      <c r="D27">
        <f t="shared" si="9"/>
        <v>7695</v>
      </c>
      <c r="E27">
        <f t="shared" si="9"/>
        <v>157</v>
      </c>
      <c r="F27" t="str">
        <f t="shared" si="5"/>
        <v/>
      </c>
      <c r="G27" s="1">
        <v>43923</v>
      </c>
      <c r="H27" t="s">
        <v>0</v>
      </c>
      <c r="I27" t="s">
        <v>67</v>
      </c>
      <c r="J27" t="s">
        <v>68</v>
      </c>
      <c r="L27">
        <v>9</v>
      </c>
      <c r="M27">
        <f t="shared" si="1"/>
        <v>342</v>
      </c>
    </row>
    <row r="28" spans="3:13" x14ac:dyDescent="0.25">
      <c r="C28" s="1">
        <f t="shared" si="2"/>
        <v>43924</v>
      </c>
      <c r="D28">
        <f t="shared" ref="D28:D39" si="11">_xlfn.NUMBERVALUE(LEFT(I28,FIND("(",I28)-1))</f>
        <v>8904</v>
      </c>
      <c r="E28">
        <f t="shared" si="9"/>
        <v>210</v>
      </c>
      <c r="F28" t="str">
        <f t="shared" si="5"/>
        <v/>
      </c>
      <c r="G28" s="1">
        <v>43924</v>
      </c>
      <c r="H28" t="s">
        <v>0</v>
      </c>
      <c r="I28" t="s">
        <v>69</v>
      </c>
      <c r="J28" t="s">
        <v>70</v>
      </c>
      <c r="L28">
        <v>5</v>
      </c>
      <c r="M28">
        <f t="shared" si="1"/>
        <v>360</v>
      </c>
    </row>
    <row r="29" spans="3:13" x14ac:dyDescent="0.25">
      <c r="C29" s="1">
        <f t="shared" si="2"/>
        <v>43925</v>
      </c>
      <c r="D29">
        <f t="shared" si="11"/>
        <v>10357</v>
      </c>
      <c r="E29">
        <f t="shared" si="9"/>
        <v>243</v>
      </c>
      <c r="F29" t="str">
        <f t="shared" si="5"/>
        <v/>
      </c>
      <c r="G29" s="1">
        <v>43925</v>
      </c>
      <c r="H29" t="s">
        <v>0</v>
      </c>
      <c r="I29" t="s">
        <v>71</v>
      </c>
      <c r="J29" t="s">
        <v>72</v>
      </c>
      <c r="L29">
        <v>5</v>
      </c>
      <c r="M29">
        <f>INT(M30/((100+L30)/100))</f>
        <v>378</v>
      </c>
    </row>
    <row r="30" spans="3:13" x14ac:dyDescent="0.25">
      <c r="C30" s="1">
        <f t="shared" si="2"/>
        <v>43926</v>
      </c>
      <c r="D30">
        <f t="shared" si="11"/>
        <v>11256</v>
      </c>
      <c r="E30">
        <f t="shared" si="9"/>
        <v>274</v>
      </c>
      <c r="F30" t="str">
        <f t="shared" si="5"/>
        <v/>
      </c>
      <c r="G30" s="1">
        <v>43926</v>
      </c>
      <c r="H30" t="s">
        <v>0</v>
      </c>
      <c r="I30" t="s">
        <v>73</v>
      </c>
      <c r="J30" t="s">
        <v>74</v>
      </c>
      <c r="L30">
        <v>4</v>
      </c>
      <c r="M30">
        <f>394</f>
        <v>394</v>
      </c>
    </row>
    <row r="31" spans="3:13" x14ac:dyDescent="0.25">
      <c r="C31" s="1">
        <f t="shared" si="2"/>
        <v>43927</v>
      </c>
      <c r="D31">
        <f t="shared" si="11"/>
        <v>12262</v>
      </c>
      <c r="E31">
        <f t="shared" si="9"/>
        <v>307</v>
      </c>
      <c r="F31" t="str">
        <f t="shared" si="5"/>
        <v/>
      </c>
      <c r="G31" s="1">
        <v>43927</v>
      </c>
      <c r="H31" t="s">
        <v>0</v>
      </c>
      <c r="I31" t="s">
        <v>75</v>
      </c>
      <c r="J31" t="s">
        <v>76</v>
      </c>
    </row>
    <row r="32" spans="3:13" x14ac:dyDescent="0.25">
      <c r="C32" s="1">
        <f t="shared" si="2"/>
        <v>43928</v>
      </c>
      <c r="D32">
        <f t="shared" si="11"/>
        <v>13549</v>
      </c>
      <c r="E32">
        <f t="shared" si="9"/>
        <v>380</v>
      </c>
      <c r="F32" t="str">
        <f t="shared" si="5"/>
        <v/>
      </c>
      <c r="G32" s="1">
        <v>43928</v>
      </c>
      <c r="H32" t="s">
        <v>0</v>
      </c>
      <c r="I32" t="s">
        <v>77</v>
      </c>
      <c r="J32" t="s">
        <v>78</v>
      </c>
    </row>
    <row r="33" spans="3:10" x14ac:dyDescent="0.25">
      <c r="C33" s="1">
        <f t="shared" si="2"/>
        <v>43929</v>
      </c>
      <c r="D33">
        <f t="shared" si="11"/>
        <v>15078</v>
      </c>
      <c r="E33">
        <f t="shared" si="9"/>
        <v>462</v>
      </c>
      <c r="F33" t="str">
        <f t="shared" si="5"/>
        <v/>
      </c>
      <c r="G33" s="1">
        <v>43929</v>
      </c>
      <c r="H33" t="s">
        <v>0</v>
      </c>
      <c r="I33" t="s">
        <v>79</v>
      </c>
      <c r="J33" t="s">
        <v>80</v>
      </c>
    </row>
    <row r="34" spans="3:10" ht="14.45" customHeight="1" x14ac:dyDescent="0.25">
      <c r="C34" s="1">
        <f t="shared" si="2"/>
        <v>43930</v>
      </c>
      <c r="D34">
        <f t="shared" si="11"/>
        <v>16422</v>
      </c>
      <c r="E34">
        <f t="shared" si="9"/>
        <v>528</v>
      </c>
      <c r="F34" t="str">
        <f t="shared" si="5"/>
        <v/>
      </c>
      <c r="G34" s="1">
        <v>43930</v>
      </c>
      <c r="H34" t="s">
        <v>0</v>
      </c>
      <c r="I34" t="s">
        <v>81</v>
      </c>
      <c r="J34" t="s">
        <v>82</v>
      </c>
    </row>
    <row r="35" spans="3:10" x14ac:dyDescent="0.25">
      <c r="C35" s="1">
        <f t="shared" si="2"/>
        <v>43928</v>
      </c>
      <c r="D35">
        <f t="shared" si="11"/>
        <v>410</v>
      </c>
      <c r="E35">
        <f t="shared" ref="E35:E36" si="12">J35</f>
        <v>5</v>
      </c>
      <c r="F35" t="str">
        <f t="shared" si="5"/>
        <v/>
      </c>
      <c r="G35" s="1">
        <v>43928</v>
      </c>
      <c r="H35" t="s">
        <v>15</v>
      </c>
      <c r="I35" t="s">
        <v>25</v>
      </c>
      <c r="J35">
        <v>5</v>
      </c>
    </row>
    <row r="36" spans="3:10" x14ac:dyDescent="0.25">
      <c r="C36" s="1">
        <f t="shared" si="2"/>
        <v>43929</v>
      </c>
      <c r="D36">
        <f t="shared" si="11"/>
        <v>435</v>
      </c>
      <c r="E36">
        <f t="shared" si="12"/>
        <v>5</v>
      </c>
      <c r="F36" t="str">
        <f t="shared" si="5"/>
        <v/>
      </c>
      <c r="G36" s="1">
        <v>43929</v>
      </c>
      <c r="H36" t="s">
        <v>15</v>
      </c>
      <c r="I36" t="s">
        <v>26</v>
      </c>
      <c r="J36">
        <v>5</v>
      </c>
    </row>
    <row r="37" spans="3:10" x14ac:dyDescent="0.25">
      <c r="C37" s="1">
        <f t="shared" si="2"/>
        <v>0</v>
      </c>
      <c r="D37" t="e">
        <f t="shared" si="11"/>
        <v>#VALUE!</v>
      </c>
      <c r="E37" t="e">
        <f t="shared" si="9"/>
        <v>#VALUE!</v>
      </c>
      <c r="F37" t="str">
        <f t="shared" si="5"/>
        <v/>
      </c>
      <c r="G37" s="1"/>
    </row>
    <row r="38" spans="3:10" x14ac:dyDescent="0.25">
      <c r="C38" s="1">
        <f t="shared" si="2"/>
        <v>0</v>
      </c>
      <c r="D38" t="e">
        <f t="shared" si="11"/>
        <v>#VALUE!</v>
      </c>
      <c r="E38" t="e">
        <f t="shared" si="9"/>
        <v>#VALUE!</v>
      </c>
      <c r="F38" t="str">
        <f t="shared" si="5"/>
        <v/>
      </c>
      <c r="G38" s="1"/>
    </row>
    <row r="39" spans="3:10" x14ac:dyDescent="0.25">
      <c r="C39" s="1">
        <f t="shared" si="2"/>
        <v>0</v>
      </c>
      <c r="D39" t="e">
        <f t="shared" si="11"/>
        <v>#VALUE!</v>
      </c>
      <c r="E39" t="e">
        <f t="shared" si="9"/>
        <v>#VALUE!</v>
      </c>
      <c r="F39" t="str">
        <f t="shared" si="5"/>
        <v/>
      </c>
      <c r="G39" s="1"/>
    </row>
    <row r="40" spans="3:10" x14ac:dyDescent="0.25">
      <c r="C40" s="1">
        <f t="shared" ref="C40:C41" si="13">G40</f>
        <v>0</v>
      </c>
      <c r="D40" t="e">
        <f t="shared" ref="D40:E41" si="14">_xlfn.NUMBERVALUE(LEFT(I40,FIND("(",I40)-1))</f>
        <v>#VALUE!</v>
      </c>
      <c r="E40" t="e">
        <f t="shared" si="9"/>
        <v>#VALUE!</v>
      </c>
      <c r="G40" s="1"/>
    </row>
    <row r="41" spans="3:10" x14ac:dyDescent="0.25">
      <c r="C41" s="1">
        <f t="shared" si="13"/>
        <v>0</v>
      </c>
      <c r="D41" t="e">
        <f t="shared" si="14"/>
        <v>#VALUE!</v>
      </c>
      <c r="E41" t="e">
        <f t="shared" si="14"/>
        <v>#VALUE!</v>
      </c>
      <c r="G41" s="1"/>
    </row>
    <row r="42" spans="3:10" x14ac:dyDescent="0.25">
      <c r="C42" s="1"/>
      <c r="G42" s="1"/>
    </row>
    <row r="43" spans="3:10" x14ac:dyDescent="0.25">
      <c r="C43" s="1"/>
      <c r="G43" s="1"/>
    </row>
    <row r="44" spans="3:10" x14ac:dyDescent="0.25">
      <c r="C44" s="1"/>
      <c r="G44" s="1"/>
    </row>
    <row r="45" spans="3:10" x14ac:dyDescent="0.25">
      <c r="C45" s="1"/>
      <c r="G45" s="1"/>
    </row>
    <row r="46" spans="3:10" x14ac:dyDescent="0.25">
      <c r="C46" s="1"/>
      <c r="G46" s="1"/>
    </row>
    <row r="47" spans="3:10" x14ac:dyDescent="0.25">
      <c r="C47" s="1"/>
      <c r="G47" s="1"/>
    </row>
    <row r="48" spans="3:10" x14ac:dyDescent="0.25">
      <c r="C48" s="1"/>
      <c r="G48" s="1"/>
    </row>
    <row r="49" spans="3:7" x14ac:dyDescent="0.25">
      <c r="C49" s="1"/>
      <c r="G49" s="1"/>
    </row>
    <row r="50" spans="3:7" x14ac:dyDescent="0.25">
      <c r="C50" s="1"/>
      <c r="G50" s="1"/>
    </row>
    <row r="51" spans="3:7" x14ac:dyDescent="0.25">
      <c r="C51" s="1"/>
      <c r="G51" s="1"/>
    </row>
    <row r="52" spans="3:7" x14ac:dyDescent="0.25">
      <c r="C52" s="1"/>
      <c r="G52" s="1"/>
    </row>
    <row r="53" spans="3:7" x14ac:dyDescent="0.25">
      <c r="C53" s="1"/>
      <c r="G53" s="1"/>
    </row>
    <row r="54" spans="3:7" x14ac:dyDescent="0.25">
      <c r="C54" s="1"/>
      <c r="G54" s="1"/>
    </row>
    <row r="55" spans="3:7" x14ac:dyDescent="0.25">
      <c r="C55" s="1"/>
      <c r="G55" s="1"/>
    </row>
    <row r="56" spans="3:7" x14ac:dyDescent="0.25">
      <c r="C56" s="1"/>
      <c r="G56" s="1"/>
    </row>
    <row r="57" spans="3:7" x14ac:dyDescent="0.25">
      <c r="C57" s="1"/>
      <c r="G57" s="1"/>
    </row>
    <row r="58" spans="3:7" x14ac:dyDescent="0.25">
      <c r="C58" s="1"/>
      <c r="G58" s="1"/>
    </row>
    <row r="59" spans="3:7" x14ac:dyDescent="0.25">
      <c r="C59" s="1"/>
      <c r="G59" s="1"/>
    </row>
    <row r="60" spans="3:7" x14ac:dyDescent="0.25">
      <c r="C60" s="1"/>
      <c r="G60" s="1"/>
    </row>
    <row r="61" spans="3:7" x14ac:dyDescent="0.25">
      <c r="C61" s="1"/>
      <c r="G61" s="1"/>
    </row>
    <row r="62" spans="3:7" x14ac:dyDescent="0.25">
      <c r="C62" s="1"/>
      <c r="G62" s="1"/>
    </row>
    <row r="63" spans="3:7" x14ac:dyDescent="0.25">
      <c r="C63" s="1"/>
      <c r="G63" s="1"/>
    </row>
    <row r="64" spans="3:7" x14ac:dyDescent="0.25">
      <c r="C64" s="1"/>
      <c r="G64" s="1"/>
    </row>
    <row r="65" spans="3:7" x14ac:dyDescent="0.25">
      <c r="C65" s="1"/>
      <c r="G65" s="1"/>
    </row>
    <row r="66" spans="3:7" x14ac:dyDescent="0.25">
      <c r="C66" s="1"/>
      <c r="G66" s="1"/>
    </row>
    <row r="67" spans="3:7" x14ac:dyDescent="0.25">
      <c r="C67" s="1"/>
      <c r="G67" s="1"/>
    </row>
    <row r="68" spans="3:7" x14ac:dyDescent="0.25">
      <c r="C68" s="1"/>
      <c r="G68" s="1"/>
    </row>
    <row r="69" spans="3:7" x14ac:dyDescent="0.25">
      <c r="C69" s="1"/>
      <c r="G69" s="1"/>
    </row>
    <row r="70" spans="3:7" x14ac:dyDescent="0.25">
      <c r="C70" s="1"/>
      <c r="G70" s="1"/>
    </row>
    <row r="71" spans="3:7" x14ac:dyDescent="0.25">
      <c r="C71" s="1"/>
      <c r="G71" s="1"/>
    </row>
    <row r="72" spans="3:7" x14ac:dyDescent="0.25">
      <c r="C72" s="1"/>
      <c r="G72" s="1"/>
    </row>
    <row r="73" spans="3:7" x14ac:dyDescent="0.25">
      <c r="C73" s="1"/>
      <c r="G73" s="1"/>
    </row>
    <row r="74" spans="3:7" x14ac:dyDescent="0.25">
      <c r="C74" s="1"/>
      <c r="G74" s="1"/>
    </row>
    <row r="75" spans="3:7" x14ac:dyDescent="0.25">
      <c r="C75" s="1"/>
      <c r="G75" s="1"/>
    </row>
    <row r="76" spans="3:7" x14ac:dyDescent="0.25">
      <c r="C76" s="1"/>
      <c r="G76" s="1"/>
    </row>
    <row r="77" spans="3:7" x14ac:dyDescent="0.25">
      <c r="C77" s="1"/>
      <c r="G77" s="1"/>
    </row>
    <row r="78" spans="3:7" x14ac:dyDescent="0.25">
      <c r="C78" s="1"/>
      <c r="G78" s="1"/>
    </row>
    <row r="79" spans="3:7" x14ac:dyDescent="0.25">
      <c r="C79" s="1"/>
      <c r="G79" s="1"/>
    </row>
    <row r="80" spans="3:7" x14ac:dyDescent="0.25">
      <c r="C80" s="1"/>
      <c r="G80" s="1"/>
    </row>
    <row r="81" spans="3:7" x14ac:dyDescent="0.25">
      <c r="C81" s="1"/>
      <c r="G81" s="1"/>
    </row>
    <row r="82" spans="3:7" x14ac:dyDescent="0.25">
      <c r="C82" s="1"/>
      <c r="G82" s="1"/>
    </row>
    <row r="83" spans="3:7" x14ac:dyDescent="0.25">
      <c r="C83" s="1"/>
      <c r="G83" s="1"/>
    </row>
    <row r="84" spans="3:7" x14ac:dyDescent="0.25">
      <c r="C84" s="1"/>
      <c r="G84" s="1"/>
    </row>
    <row r="85" spans="3:7" x14ac:dyDescent="0.25">
      <c r="C85" s="1"/>
      <c r="G8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BCE6-85FF-45F8-B8D9-191D2E8C659E}">
  <dimension ref="B1:E86"/>
  <sheetViews>
    <sheetView topLeftCell="A4" workbookViewId="0">
      <selection activeCell="Q15" sqref="Q15"/>
    </sheetView>
  </sheetViews>
  <sheetFormatPr defaultRowHeight="15" x14ac:dyDescent="0.25"/>
  <cols>
    <col min="2" max="2" width="12.140625" customWidth="1"/>
  </cols>
  <sheetData>
    <row r="1" spans="2:5" x14ac:dyDescent="0.25">
      <c r="D1" t="s">
        <v>16</v>
      </c>
      <c r="E1" t="s">
        <v>17</v>
      </c>
    </row>
    <row r="2" spans="2:5" x14ac:dyDescent="0.25">
      <c r="B2" s="1">
        <v>43846</v>
      </c>
      <c r="C2">
        <v>45</v>
      </c>
    </row>
    <row r="3" spans="2:5" x14ac:dyDescent="0.25">
      <c r="B3" s="1">
        <v>43847</v>
      </c>
      <c r="C3">
        <v>62</v>
      </c>
      <c r="D3">
        <f>C3-C2</f>
        <v>17</v>
      </c>
      <c r="E3">
        <f>LOG(D3)/LOG(C3)</f>
        <v>0.68648439322027588</v>
      </c>
    </row>
    <row r="4" spans="2:5" x14ac:dyDescent="0.25">
      <c r="B4" s="1">
        <v>43848</v>
      </c>
      <c r="C4">
        <v>121</v>
      </c>
      <c r="D4">
        <f t="shared" ref="D4:D67" si="0">C4-C3</f>
        <v>59</v>
      </c>
      <c r="E4">
        <f t="shared" ref="E4:E67" si="1">LOG(D4)/LOG(C4)</f>
        <v>0.85023259567695542</v>
      </c>
    </row>
    <row r="5" spans="2:5" x14ac:dyDescent="0.25">
      <c r="B5" s="1">
        <v>43849</v>
      </c>
      <c r="C5">
        <v>198</v>
      </c>
      <c r="D5">
        <f t="shared" si="0"/>
        <v>77</v>
      </c>
      <c r="E5">
        <f t="shared" si="1"/>
        <v>0.82140432709639288</v>
      </c>
    </row>
    <row r="6" spans="2:5" x14ac:dyDescent="0.25">
      <c r="B6" s="1">
        <v>43850</v>
      </c>
      <c r="C6">
        <v>291</v>
      </c>
      <c r="D6">
        <f t="shared" si="0"/>
        <v>93</v>
      </c>
      <c r="E6">
        <f t="shared" si="1"/>
        <v>0.79893199800212344</v>
      </c>
    </row>
    <row r="7" spans="2:5" x14ac:dyDescent="0.25">
      <c r="B7" s="1">
        <v>43851</v>
      </c>
      <c r="C7">
        <v>440</v>
      </c>
      <c r="D7">
        <f t="shared" si="0"/>
        <v>149</v>
      </c>
      <c r="E7">
        <f t="shared" si="1"/>
        <v>0.82210144624226233</v>
      </c>
    </row>
    <row r="8" spans="2:5" x14ac:dyDescent="0.25">
      <c r="B8" s="1">
        <v>43852</v>
      </c>
      <c r="C8">
        <v>571</v>
      </c>
      <c r="D8">
        <f t="shared" si="0"/>
        <v>131</v>
      </c>
      <c r="E8">
        <f t="shared" si="1"/>
        <v>0.768063397748593</v>
      </c>
    </row>
    <row r="9" spans="2:5" x14ac:dyDescent="0.25">
      <c r="B9" s="1">
        <v>43853</v>
      </c>
      <c r="C9">
        <v>830</v>
      </c>
      <c r="D9">
        <f t="shared" si="0"/>
        <v>259</v>
      </c>
      <c r="E9">
        <f t="shared" si="1"/>
        <v>0.8267335397378397</v>
      </c>
    </row>
    <row r="10" spans="2:5" x14ac:dyDescent="0.25">
      <c r="B10" s="1">
        <v>43854</v>
      </c>
      <c r="C10">
        <v>1287</v>
      </c>
      <c r="D10">
        <f t="shared" si="0"/>
        <v>457</v>
      </c>
      <c r="E10">
        <f t="shared" si="1"/>
        <v>0.85539444009794219</v>
      </c>
    </row>
    <row r="11" spans="2:5" x14ac:dyDescent="0.25">
      <c r="B11" s="1">
        <v>43855</v>
      </c>
      <c r="C11">
        <v>1975</v>
      </c>
      <c r="D11">
        <f t="shared" si="0"/>
        <v>688</v>
      </c>
      <c r="E11">
        <f t="shared" si="1"/>
        <v>0.86103191109894806</v>
      </c>
    </row>
    <row r="12" spans="2:5" x14ac:dyDescent="0.25">
      <c r="B12" s="1">
        <v>43856</v>
      </c>
      <c r="C12">
        <v>2744</v>
      </c>
      <c r="D12">
        <f t="shared" si="0"/>
        <v>769</v>
      </c>
      <c r="E12">
        <f t="shared" si="1"/>
        <v>0.83932633759474695</v>
      </c>
    </row>
    <row r="13" spans="2:5" x14ac:dyDescent="0.25">
      <c r="B13" s="1">
        <v>43857</v>
      </c>
      <c r="C13">
        <v>4515</v>
      </c>
      <c r="D13">
        <f t="shared" si="0"/>
        <v>1771</v>
      </c>
      <c r="E13">
        <f t="shared" si="1"/>
        <v>0.8887887127208095</v>
      </c>
    </row>
    <row r="14" spans="2:5" x14ac:dyDescent="0.25">
      <c r="B14" s="1">
        <v>43858</v>
      </c>
      <c r="C14">
        <v>5974</v>
      </c>
      <c r="D14">
        <f t="shared" si="0"/>
        <v>1459</v>
      </c>
      <c r="E14">
        <f t="shared" si="1"/>
        <v>0.83787952090519935</v>
      </c>
    </row>
    <row r="15" spans="2:5" x14ac:dyDescent="0.25">
      <c r="B15" s="1">
        <v>43859</v>
      </c>
      <c r="C15">
        <v>7711</v>
      </c>
      <c r="D15">
        <f t="shared" si="0"/>
        <v>1737</v>
      </c>
      <c r="E15">
        <f t="shared" si="1"/>
        <v>0.83347248531990459</v>
      </c>
    </row>
    <row r="16" spans="2:5" x14ac:dyDescent="0.25">
      <c r="B16" s="1">
        <v>43860</v>
      </c>
      <c r="C16">
        <v>9692</v>
      </c>
      <c r="D16">
        <f t="shared" si="0"/>
        <v>1981</v>
      </c>
      <c r="E16">
        <f t="shared" si="1"/>
        <v>0.82703025005345387</v>
      </c>
    </row>
    <row r="17" spans="2:5" x14ac:dyDescent="0.25">
      <c r="B17" s="1">
        <v>43861</v>
      </c>
      <c r="C17">
        <v>11791</v>
      </c>
      <c r="D17">
        <f t="shared" si="0"/>
        <v>2099</v>
      </c>
      <c r="E17">
        <f t="shared" si="1"/>
        <v>0.81590841741291131</v>
      </c>
    </row>
    <row r="18" spans="2:5" x14ac:dyDescent="0.25">
      <c r="B18" s="1">
        <v>43862</v>
      </c>
      <c r="C18">
        <v>14380</v>
      </c>
      <c r="D18">
        <f t="shared" si="0"/>
        <v>2589</v>
      </c>
      <c r="E18">
        <f t="shared" si="1"/>
        <v>0.82090668169553904</v>
      </c>
    </row>
    <row r="19" spans="2:5" x14ac:dyDescent="0.25">
      <c r="B19" s="1">
        <v>43863</v>
      </c>
      <c r="C19">
        <v>17205</v>
      </c>
      <c r="D19">
        <f t="shared" si="0"/>
        <v>2825</v>
      </c>
      <c r="E19">
        <f t="shared" si="1"/>
        <v>0.81475443948013182</v>
      </c>
    </row>
    <row r="20" spans="2:5" x14ac:dyDescent="0.25">
      <c r="B20" s="1">
        <v>43864</v>
      </c>
      <c r="C20">
        <v>20438</v>
      </c>
      <c r="D20">
        <f t="shared" si="0"/>
        <v>3233</v>
      </c>
      <c r="E20">
        <f t="shared" si="1"/>
        <v>0.81421084890867457</v>
      </c>
    </row>
    <row r="21" spans="2:5" x14ac:dyDescent="0.25">
      <c r="B21" s="1">
        <v>43865</v>
      </c>
      <c r="C21">
        <v>24324</v>
      </c>
      <c r="D21">
        <f t="shared" si="0"/>
        <v>3886</v>
      </c>
      <c r="E21">
        <f t="shared" si="1"/>
        <v>0.81839356060040458</v>
      </c>
    </row>
    <row r="22" spans="2:5" x14ac:dyDescent="0.25">
      <c r="B22" s="1">
        <v>43866</v>
      </c>
      <c r="C22">
        <v>28018</v>
      </c>
      <c r="D22">
        <f t="shared" si="0"/>
        <v>3694</v>
      </c>
      <c r="E22">
        <f t="shared" si="1"/>
        <v>0.80214667145645591</v>
      </c>
    </row>
    <row r="23" spans="2:5" x14ac:dyDescent="0.25">
      <c r="B23" s="1">
        <v>43867</v>
      </c>
      <c r="C23">
        <v>31161</v>
      </c>
      <c r="D23">
        <f t="shared" si="0"/>
        <v>3143</v>
      </c>
      <c r="E23">
        <f t="shared" si="1"/>
        <v>0.77829257591091983</v>
      </c>
    </row>
    <row r="24" spans="2:5" x14ac:dyDescent="0.25">
      <c r="B24" s="1">
        <v>43868</v>
      </c>
      <c r="C24">
        <v>34546</v>
      </c>
      <c r="D24">
        <f t="shared" si="0"/>
        <v>3385</v>
      </c>
      <c r="E24">
        <f t="shared" si="1"/>
        <v>0.77771029621391574</v>
      </c>
    </row>
    <row r="25" spans="2:5" x14ac:dyDescent="0.25">
      <c r="B25" s="1">
        <v>43869</v>
      </c>
      <c r="C25">
        <v>37198</v>
      </c>
      <c r="D25">
        <f t="shared" si="0"/>
        <v>2652</v>
      </c>
      <c r="E25">
        <f t="shared" si="1"/>
        <v>0.74905564941828251</v>
      </c>
    </row>
    <row r="26" spans="2:5" x14ac:dyDescent="0.25">
      <c r="B26" s="1">
        <v>43870</v>
      </c>
      <c r="C26">
        <v>40171</v>
      </c>
      <c r="D26">
        <f t="shared" si="0"/>
        <v>2973</v>
      </c>
      <c r="E26">
        <f t="shared" si="1"/>
        <v>0.7544006975192532</v>
      </c>
    </row>
    <row r="27" spans="2:5" x14ac:dyDescent="0.25">
      <c r="B27" s="1">
        <v>43871</v>
      </c>
      <c r="C27">
        <v>48315</v>
      </c>
      <c r="D27">
        <f t="shared" si="0"/>
        <v>8144</v>
      </c>
      <c r="E27">
        <f t="shared" si="1"/>
        <v>0.8349208614314334</v>
      </c>
    </row>
    <row r="28" spans="2:5" x14ac:dyDescent="0.25">
      <c r="B28" s="1">
        <v>43872</v>
      </c>
      <c r="C28">
        <v>55220</v>
      </c>
      <c r="D28">
        <f t="shared" si="0"/>
        <v>6905</v>
      </c>
      <c r="E28">
        <f t="shared" si="1"/>
        <v>0.8095920785266959</v>
      </c>
    </row>
    <row r="29" spans="2:5" x14ac:dyDescent="0.25">
      <c r="B29" s="1">
        <v>43873</v>
      </c>
      <c r="C29">
        <v>58761</v>
      </c>
      <c r="D29">
        <f t="shared" si="0"/>
        <v>3541</v>
      </c>
      <c r="E29">
        <f t="shared" si="1"/>
        <v>0.74419365926260828</v>
      </c>
    </row>
    <row r="30" spans="2:5" x14ac:dyDescent="0.25">
      <c r="B30" s="1">
        <v>43874</v>
      </c>
      <c r="C30">
        <v>63851</v>
      </c>
      <c r="D30">
        <f t="shared" si="0"/>
        <v>5090</v>
      </c>
      <c r="E30">
        <f t="shared" si="1"/>
        <v>0.77140237577159443</v>
      </c>
    </row>
    <row r="31" spans="2:5" x14ac:dyDescent="0.25">
      <c r="B31" s="1">
        <v>43875</v>
      </c>
      <c r="C31">
        <v>66492</v>
      </c>
      <c r="D31">
        <f t="shared" si="0"/>
        <v>2641</v>
      </c>
      <c r="E31">
        <f t="shared" si="1"/>
        <v>0.70950280224837048</v>
      </c>
    </row>
    <row r="32" spans="2:5" x14ac:dyDescent="0.25">
      <c r="B32" s="1">
        <v>43876</v>
      </c>
      <c r="C32">
        <v>68500</v>
      </c>
      <c r="D32">
        <f t="shared" si="0"/>
        <v>2008</v>
      </c>
      <c r="E32">
        <f t="shared" si="1"/>
        <v>0.68299732161184568</v>
      </c>
    </row>
    <row r="33" spans="2:5" x14ac:dyDescent="0.25">
      <c r="B33" s="1">
        <v>43877</v>
      </c>
      <c r="C33">
        <v>70548</v>
      </c>
      <c r="D33">
        <f t="shared" si="0"/>
        <v>2048</v>
      </c>
      <c r="E33">
        <f t="shared" si="1"/>
        <v>0.68296182269985528</v>
      </c>
    </row>
    <row r="34" spans="2:5" x14ac:dyDescent="0.25">
      <c r="B34" s="1">
        <v>43878</v>
      </c>
      <c r="C34">
        <v>72436</v>
      </c>
      <c r="D34">
        <f t="shared" si="0"/>
        <v>1888</v>
      </c>
      <c r="E34">
        <f t="shared" si="1"/>
        <v>0.67408079990989034</v>
      </c>
    </row>
    <row r="35" spans="2:5" x14ac:dyDescent="0.25">
      <c r="B35" s="1">
        <v>43879</v>
      </c>
      <c r="C35">
        <v>74185</v>
      </c>
      <c r="D35">
        <f t="shared" si="0"/>
        <v>1749</v>
      </c>
      <c r="E35">
        <f t="shared" si="1"/>
        <v>0.66582738003338326</v>
      </c>
    </row>
    <row r="36" spans="2:5" x14ac:dyDescent="0.25">
      <c r="B36" s="1">
        <v>43880</v>
      </c>
      <c r="C36">
        <v>75002</v>
      </c>
      <c r="D36">
        <f t="shared" si="0"/>
        <v>817</v>
      </c>
      <c r="E36">
        <f t="shared" si="1"/>
        <v>0.59736995722303232</v>
      </c>
    </row>
    <row r="37" spans="2:5" x14ac:dyDescent="0.25">
      <c r="B37" s="1">
        <v>43881</v>
      </c>
      <c r="C37">
        <v>75891</v>
      </c>
      <c r="D37">
        <f t="shared" si="0"/>
        <v>889</v>
      </c>
      <c r="E37">
        <f t="shared" si="1"/>
        <v>0.60425958712944183</v>
      </c>
    </row>
    <row r="38" spans="2:5" x14ac:dyDescent="0.25">
      <c r="B38" s="1">
        <v>43882</v>
      </c>
      <c r="C38">
        <v>76288</v>
      </c>
      <c r="D38">
        <f t="shared" si="0"/>
        <v>397</v>
      </c>
      <c r="E38">
        <f t="shared" si="1"/>
        <v>0.53227113253380043</v>
      </c>
    </row>
    <row r="39" spans="2:5" x14ac:dyDescent="0.25">
      <c r="B39" s="1">
        <v>43883</v>
      </c>
      <c r="C39">
        <v>76936</v>
      </c>
      <c r="D39">
        <f t="shared" si="0"/>
        <v>648</v>
      </c>
      <c r="E39">
        <f t="shared" si="1"/>
        <v>0.57541965405961437</v>
      </c>
    </row>
    <row r="40" spans="2:5" x14ac:dyDescent="0.25">
      <c r="B40" s="1">
        <v>43884</v>
      </c>
      <c r="C40">
        <v>77150</v>
      </c>
      <c r="D40">
        <f t="shared" si="0"/>
        <v>214</v>
      </c>
      <c r="E40">
        <f t="shared" si="1"/>
        <v>0.47682700893426361</v>
      </c>
    </row>
    <row r="41" spans="2:5" x14ac:dyDescent="0.25">
      <c r="B41" s="1">
        <v>43885</v>
      </c>
      <c r="C41">
        <v>77658</v>
      </c>
      <c r="D41">
        <f t="shared" si="0"/>
        <v>508</v>
      </c>
      <c r="E41">
        <f t="shared" si="1"/>
        <v>0.55332529289423604</v>
      </c>
    </row>
    <row r="42" spans="2:5" x14ac:dyDescent="0.25">
      <c r="B42" s="1">
        <v>43886</v>
      </c>
      <c r="C42">
        <v>78064</v>
      </c>
      <c r="D42">
        <f t="shared" si="0"/>
        <v>406</v>
      </c>
      <c r="E42">
        <f t="shared" si="1"/>
        <v>0.53317368734042558</v>
      </c>
    </row>
    <row r="43" spans="2:5" x14ac:dyDescent="0.25">
      <c r="B43" s="1">
        <v>43887</v>
      </c>
      <c r="C43">
        <v>78497</v>
      </c>
      <c r="D43">
        <f t="shared" si="0"/>
        <v>433</v>
      </c>
      <c r="E43">
        <f t="shared" si="1"/>
        <v>0.53862452344818712</v>
      </c>
    </row>
    <row r="44" spans="2:5" x14ac:dyDescent="0.25">
      <c r="B44" s="1">
        <v>43888</v>
      </c>
      <c r="C44">
        <v>78824</v>
      </c>
      <c r="D44">
        <f t="shared" si="0"/>
        <v>327</v>
      </c>
      <c r="E44">
        <f t="shared" si="1"/>
        <v>0.51352320529971596</v>
      </c>
    </row>
    <row r="45" spans="2:5" x14ac:dyDescent="0.25">
      <c r="B45" s="1">
        <v>43889</v>
      </c>
      <c r="C45">
        <v>79251</v>
      </c>
      <c r="D45">
        <f t="shared" si="0"/>
        <v>427</v>
      </c>
      <c r="E45">
        <f t="shared" si="1"/>
        <v>0.53693107248680805</v>
      </c>
    </row>
    <row r="46" spans="2:5" x14ac:dyDescent="0.25">
      <c r="B46" s="1">
        <v>43890</v>
      </c>
      <c r="C46">
        <v>79824</v>
      </c>
      <c r="D46">
        <f t="shared" si="0"/>
        <v>573</v>
      </c>
      <c r="E46">
        <f t="shared" si="1"/>
        <v>0.56264372023111342</v>
      </c>
    </row>
    <row r="47" spans="2:5" x14ac:dyDescent="0.25">
      <c r="B47" s="1">
        <v>43891</v>
      </c>
      <c r="C47">
        <v>80026</v>
      </c>
      <c r="D47">
        <f t="shared" si="0"/>
        <v>202</v>
      </c>
      <c r="E47">
        <f t="shared" si="1"/>
        <v>0.47016983655008815</v>
      </c>
    </row>
    <row r="48" spans="2:5" x14ac:dyDescent="0.25">
      <c r="B48" s="1">
        <v>43892</v>
      </c>
      <c r="C48">
        <v>80151</v>
      </c>
      <c r="D48">
        <f t="shared" si="0"/>
        <v>125</v>
      </c>
      <c r="E48">
        <f t="shared" si="1"/>
        <v>0.42759970391988783</v>
      </c>
    </row>
    <row r="49" spans="2:5" x14ac:dyDescent="0.25">
      <c r="B49" s="1">
        <v>43893</v>
      </c>
      <c r="C49">
        <v>80270</v>
      </c>
      <c r="D49">
        <f t="shared" si="0"/>
        <v>119</v>
      </c>
      <c r="E49">
        <f t="shared" si="1"/>
        <v>0.42318777064983831</v>
      </c>
    </row>
    <row r="50" spans="2:5" x14ac:dyDescent="0.25">
      <c r="B50" s="1">
        <v>43894</v>
      </c>
      <c r="C50">
        <v>80409</v>
      </c>
      <c r="D50">
        <f t="shared" si="0"/>
        <v>139</v>
      </c>
      <c r="E50">
        <f t="shared" si="1"/>
        <v>0.43687700322808615</v>
      </c>
    </row>
    <row r="51" spans="2:5" x14ac:dyDescent="0.25">
      <c r="B51" s="1">
        <v>43895</v>
      </c>
      <c r="C51">
        <v>80552</v>
      </c>
      <c r="D51">
        <f t="shared" si="0"/>
        <v>143</v>
      </c>
      <c r="E51">
        <f t="shared" si="1"/>
        <v>0.4393197116054976</v>
      </c>
    </row>
    <row r="52" spans="2:5" x14ac:dyDescent="0.25">
      <c r="B52" s="1">
        <v>43896</v>
      </c>
      <c r="C52">
        <v>80651</v>
      </c>
      <c r="D52">
        <f t="shared" si="0"/>
        <v>99</v>
      </c>
      <c r="E52">
        <f t="shared" si="1"/>
        <v>0.40672384672634848</v>
      </c>
    </row>
    <row r="53" spans="2:5" x14ac:dyDescent="0.25">
      <c r="B53" s="1">
        <v>43897</v>
      </c>
      <c r="C53">
        <v>80695</v>
      </c>
      <c r="D53">
        <f t="shared" si="0"/>
        <v>44</v>
      </c>
      <c r="E53">
        <f t="shared" si="1"/>
        <v>0.3349305168419392</v>
      </c>
    </row>
    <row r="54" spans="2:5" x14ac:dyDescent="0.25">
      <c r="B54" s="1">
        <v>43898</v>
      </c>
      <c r="C54">
        <v>80735</v>
      </c>
      <c r="D54">
        <f t="shared" si="0"/>
        <v>40</v>
      </c>
      <c r="E54">
        <f t="shared" si="1"/>
        <v>0.3264804969708564</v>
      </c>
    </row>
    <row r="55" spans="2:5" x14ac:dyDescent="0.25">
      <c r="B55" s="1">
        <v>43899</v>
      </c>
      <c r="C55">
        <v>80754</v>
      </c>
      <c r="D55">
        <f t="shared" si="0"/>
        <v>19</v>
      </c>
      <c r="E55">
        <f t="shared" si="1"/>
        <v>0.26058912838753295</v>
      </c>
    </row>
    <row r="56" spans="2:5" x14ac:dyDescent="0.25">
      <c r="B56" s="1">
        <v>43900</v>
      </c>
      <c r="C56">
        <v>80778</v>
      </c>
      <c r="D56">
        <f t="shared" si="0"/>
        <v>24</v>
      </c>
      <c r="E56">
        <f t="shared" si="1"/>
        <v>0.28125714414473291</v>
      </c>
    </row>
    <row r="57" spans="2:5" x14ac:dyDescent="0.25">
      <c r="B57" s="1">
        <v>43901</v>
      </c>
      <c r="C57">
        <v>80793</v>
      </c>
      <c r="D57">
        <f t="shared" si="0"/>
        <v>15</v>
      </c>
      <c r="E57">
        <f t="shared" si="1"/>
        <v>0.23965797647692053</v>
      </c>
    </row>
    <row r="58" spans="2:5" x14ac:dyDescent="0.25">
      <c r="B58" s="1">
        <v>43902</v>
      </c>
      <c r="C58">
        <v>80813</v>
      </c>
      <c r="D58">
        <f t="shared" si="0"/>
        <v>20</v>
      </c>
      <c r="E58">
        <f t="shared" si="1"/>
        <v>0.26511155822769994</v>
      </c>
    </row>
    <row r="59" spans="2:5" x14ac:dyDescent="0.25">
      <c r="B59" s="1">
        <v>43903</v>
      </c>
      <c r="C59">
        <v>80824</v>
      </c>
      <c r="D59">
        <f t="shared" si="0"/>
        <v>11</v>
      </c>
      <c r="E59">
        <f t="shared" si="1"/>
        <v>0.21220257257472108</v>
      </c>
    </row>
    <row r="60" spans="2:5" x14ac:dyDescent="0.25">
      <c r="B60" s="1">
        <v>43904</v>
      </c>
      <c r="C60">
        <v>80844</v>
      </c>
      <c r="D60">
        <f t="shared" si="0"/>
        <v>20</v>
      </c>
      <c r="E60">
        <f t="shared" si="1"/>
        <v>0.26510256041877694</v>
      </c>
    </row>
    <row r="61" spans="2:5" x14ac:dyDescent="0.25">
      <c r="B61" s="1">
        <v>43905</v>
      </c>
      <c r="C61">
        <v>80860</v>
      </c>
      <c r="D61">
        <f t="shared" si="0"/>
        <v>16</v>
      </c>
      <c r="E61">
        <f t="shared" si="1"/>
        <v>0.24535153029564205</v>
      </c>
    </row>
    <row r="62" spans="2:5" x14ac:dyDescent="0.25">
      <c r="B62" s="1">
        <v>43906</v>
      </c>
      <c r="C62">
        <v>80881</v>
      </c>
      <c r="D62">
        <f t="shared" si="0"/>
        <v>21</v>
      </c>
      <c r="E62">
        <f t="shared" si="1"/>
        <v>0.26940925953094785</v>
      </c>
    </row>
    <row r="63" spans="2:5" x14ac:dyDescent="0.25">
      <c r="B63" s="1">
        <v>43907</v>
      </c>
      <c r="C63">
        <v>80894</v>
      </c>
      <c r="D63">
        <f t="shared" si="0"/>
        <v>13</v>
      </c>
      <c r="E63">
        <f t="shared" si="1"/>
        <v>0.22696869339036993</v>
      </c>
    </row>
    <row r="64" spans="2:5" x14ac:dyDescent="0.25">
      <c r="B64" s="1">
        <v>43908</v>
      </c>
      <c r="C64">
        <v>80928</v>
      </c>
      <c r="D64">
        <f t="shared" si="0"/>
        <v>34</v>
      </c>
      <c r="E64">
        <f t="shared" si="1"/>
        <v>0.31203098736536289</v>
      </c>
    </row>
    <row r="65" spans="2:5" x14ac:dyDescent="0.25">
      <c r="B65" s="1">
        <v>43909</v>
      </c>
      <c r="C65">
        <v>80967</v>
      </c>
      <c r="D65">
        <f t="shared" si="0"/>
        <v>39</v>
      </c>
      <c r="E65">
        <f t="shared" si="1"/>
        <v>0.32415744722106543</v>
      </c>
    </row>
    <row r="66" spans="2:5" x14ac:dyDescent="0.25">
      <c r="B66" s="1">
        <v>43910</v>
      </c>
      <c r="C66">
        <v>81008</v>
      </c>
      <c r="D66">
        <f t="shared" si="0"/>
        <v>41</v>
      </c>
      <c r="E66">
        <f t="shared" si="1"/>
        <v>0.32856772667422479</v>
      </c>
    </row>
    <row r="67" spans="2:5" x14ac:dyDescent="0.25">
      <c r="B67" s="1">
        <v>43911</v>
      </c>
      <c r="C67">
        <v>81054</v>
      </c>
      <c r="D67">
        <f t="shared" si="0"/>
        <v>46</v>
      </c>
      <c r="E67">
        <f t="shared" si="1"/>
        <v>0.3387317645001337</v>
      </c>
    </row>
    <row r="68" spans="2:5" x14ac:dyDescent="0.25">
      <c r="B68" s="1">
        <v>43912</v>
      </c>
      <c r="C68">
        <v>81093</v>
      </c>
      <c r="D68">
        <f t="shared" ref="D68:D85" si="2">C68-C67</f>
        <v>39</v>
      </c>
      <c r="E68">
        <f t="shared" ref="E68:E85" si="3">LOG(D68)/LOG(C68)</f>
        <v>0.32411285351694491</v>
      </c>
    </row>
    <row r="69" spans="2:5" x14ac:dyDescent="0.25">
      <c r="B69" s="1">
        <v>43913</v>
      </c>
      <c r="C69">
        <v>81171</v>
      </c>
      <c r="D69">
        <f t="shared" si="2"/>
        <v>78</v>
      </c>
      <c r="E69">
        <f t="shared" si="3"/>
        <v>0.38540234188073175</v>
      </c>
    </row>
    <row r="70" spans="2:5" x14ac:dyDescent="0.25">
      <c r="B70" s="1">
        <v>43914</v>
      </c>
      <c r="C70">
        <v>81218</v>
      </c>
      <c r="D70">
        <f t="shared" si="2"/>
        <v>47</v>
      </c>
      <c r="E70">
        <f t="shared" si="3"/>
        <v>0.34057358014674693</v>
      </c>
    </row>
    <row r="71" spans="2:5" x14ac:dyDescent="0.25">
      <c r="B71" s="1">
        <v>43915</v>
      </c>
      <c r="C71">
        <v>81285</v>
      </c>
      <c r="D71">
        <f t="shared" si="2"/>
        <v>67</v>
      </c>
      <c r="E71">
        <f t="shared" si="3"/>
        <v>0.37190853994044992</v>
      </c>
    </row>
    <row r="72" spans="2:5" x14ac:dyDescent="0.25">
      <c r="B72" s="1">
        <v>43916</v>
      </c>
      <c r="C72">
        <v>81340</v>
      </c>
      <c r="D72">
        <f t="shared" si="2"/>
        <v>55</v>
      </c>
      <c r="E72">
        <f t="shared" si="3"/>
        <v>0.35443072973192258</v>
      </c>
    </row>
    <row r="73" spans="2:5" x14ac:dyDescent="0.25">
      <c r="B73" s="1">
        <v>43917</v>
      </c>
      <c r="C73">
        <v>81394</v>
      </c>
      <c r="D73">
        <f t="shared" si="2"/>
        <v>54</v>
      </c>
      <c r="E73">
        <f t="shared" si="3"/>
        <v>0.35278712252820282</v>
      </c>
    </row>
    <row r="74" spans="2:5" x14ac:dyDescent="0.25">
      <c r="B74" s="1">
        <v>43918</v>
      </c>
      <c r="C74">
        <v>81439</v>
      </c>
      <c r="D74">
        <f t="shared" si="2"/>
        <v>45</v>
      </c>
      <c r="E74">
        <f t="shared" si="3"/>
        <v>0.33664608527724438</v>
      </c>
    </row>
    <row r="75" spans="2:5" x14ac:dyDescent="0.25">
      <c r="B75" s="1">
        <v>43919</v>
      </c>
      <c r="C75">
        <v>81470</v>
      </c>
      <c r="D75">
        <f t="shared" si="2"/>
        <v>31</v>
      </c>
      <c r="E75">
        <f t="shared" si="3"/>
        <v>0.3036779448870624</v>
      </c>
    </row>
    <row r="76" spans="2:5" x14ac:dyDescent="0.25">
      <c r="B76" s="1">
        <v>43920</v>
      </c>
      <c r="C76">
        <v>81518</v>
      </c>
      <c r="D76">
        <f t="shared" si="2"/>
        <v>48</v>
      </c>
      <c r="E76">
        <f t="shared" si="3"/>
        <v>0.34232426241403208</v>
      </c>
    </row>
    <row r="77" spans="2:5" x14ac:dyDescent="0.25">
      <c r="B77" s="1">
        <v>43921</v>
      </c>
      <c r="C77">
        <v>81554</v>
      </c>
      <c r="D77">
        <f t="shared" si="2"/>
        <v>36</v>
      </c>
      <c r="E77">
        <f t="shared" si="3"/>
        <v>0.31687261411036249</v>
      </c>
    </row>
    <row r="78" spans="2:5" x14ac:dyDescent="0.25">
      <c r="B78" s="1">
        <v>43922</v>
      </c>
      <c r="C78">
        <v>81589</v>
      </c>
      <c r="D78">
        <f t="shared" si="2"/>
        <v>35</v>
      </c>
      <c r="E78">
        <f t="shared" si="3"/>
        <v>0.31436967730664578</v>
      </c>
    </row>
    <row r="79" spans="2:5" x14ac:dyDescent="0.25">
      <c r="B79" s="1">
        <v>43923</v>
      </c>
      <c r="C79">
        <v>81620</v>
      </c>
      <c r="D79">
        <f t="shared" si="2"/>
        <v>31</v>
      </c>
      <c r="E79">
        <f t="shared" si="3"/>
        <v>0.3036285534986925</v>
      </c>
    </row>
    <row r="80" spans="2:5" x14ac:dyDescent="0.25">
      <c r="B80" s="1">
        <v>43924</v>
      </c>
      <c r="C80">
        <v>81639</v>
      </c>
      <c r="D80">
        <f t="shared" si="2"/>
        <v>19</v>
      </c>
      <c r="E80">
        <f t="shared" si="3"/>
        <v>0.26033799667718632</v>
      </c>
    </row>
    <row r="81" spans="2:5" x14ac:dyDescent="0.25">
      <c r="B81" s="1">
        <v>43925</v>
      </c>
      <c r="C81">
        <v>81669</v>
      </c>
      <c r="D81">
        <f t="shared" si="2"/>
        <v>30</v>
      </c>
      <c r="E81">
        <f t="shared" si="3"/>
        <v>0.30071336370598972</v>
      </c>
    </row>
    <row r="82" spans="2:5" x14ac:dyDescent="0.25">
      <c r="B82" s="1">
        <v>43926</v>
      </c>
      <c r="C82">
        <v>81708</v>
      </c>
      <c r="D82">
        <f t="shared" si="2"/>
        <v>39</v>
      </c>
      <c r="E82">
        <f t="shared" si="3"/>
        <v>0.32389635799163508</v>
      </c>
    </row>
    <row r="83" spans="2:5" x14ac:dyDescent="0.25">
      <c r="B83" s="1">
        <v>43927</v>
      </c>
      <c r="C83">
        <v>81740</v>
      </c>
      <c r="D83">
        <f t="shared" si="2"/>
        <v>32</v>
      </c>
      <c r="E83">
        <f t="shared" si="3"/>
        <v>0.30639593005345372</v>
      </c>
    </row>
    <row r="84" spans="2:5" x14ac:dyDescent="0.25">
      <c r="B84" s="1">
        <v>43928</v>
      </c>
      <c r="C84">
        <v>81802</v>
      </c>
      <c r="D84">
        <f t="shared" si="2"/>
        <v>62</v>
      </c>
      <c r="E84">
        <f t="shared" si="3"/>
        <v>0.36484384716226292</v>
      </c>
    </row>
    <row r="85" spans="2:5" x14ac:dyDescent="0.25">
      <c r="B85" s="1">
        <v>43929</v>
      </c>
      <c r="C85">
        <v>81865</v>
      </c>
      <c r="D85">
        <f t="shared" si="2"/>
        <v>63</v>
      </c>
      <c r="E85">
        <f t="shared" si="3"/>
        <v>0.36623337290994734</v>
      </c>
    </row>
    <row r="86" spans="2:5" x14ac:dyDescent="0.25">
      <c r="B86" s="1">
        <v>43930</v>
      </c>
      <c r="C86">
        <v>81907</v>
      </c>
      <c r="D86">
        <f t="shared" ref="D86" si="4">C86-C85</f>
        <v>42</v>
      </c>
      <c r="E86">
        <f t="shared" ref="E86" si="5">LOG(D86)/LOG(C86)</f>
        <v>0.33037721003809123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</vt:lpstr>
      <vt:lpstr>Deaths</vt:lpstr>
      <vt:lpstr>New Cases</vt:lpstr>
      <vt:lpstr>Log N-C</vt:lpstr>
      <vt:lpstr>Sheet4</vt:lpstr>
      <vt:lpstr>China</vt:lpstr>
    </vt:vector>
  </TitlesOfParts>
  <Company>HPES NMCI 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brian.s.dillon</dc:creator>
  <cp:lastModifiedBy>Dell</cp:lastModifiedBy>
  <dcterms:created xsi:type="dcterms:W3CDTF">2020-04-08T12:40:00Z</dcterms:created>
  <dcterms:modified xsi:type="dcterms:W3CDTF">2020-04-10T03:22:00Z</dcterms:modified>
</cp:coreProperties>
</file>