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ogleDrive\OLY1\AppTriangle\"/>
    </mc:Choice>
  </mc:AlternateContent>
  <bookViews>
    <workbookView xWindow="0" yWindow="450" windowWidth="20490" windowHeight="7155"/>
  </bookViews>
  <sheets>
    <sheet name="INPUT" sheetId="3" r:id="rId1"/>
    <sheet name="STOCK" sheetId="6" r:id="rId2"/>
    <sheet name="SALES" sheetId="4" r:id="rId3"/>
    <sheet name="REPORTS" sheetId="5" r:id="rId4"/>
  </sheets>
  <definedNames>
    <definedName name="_xlnm._FilterDatabase" localSheetId="3" hidden="1">REPORTS!$A$3:$R$3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M4" i="5"/>
  <c r="N4" i="5"/>
  <c r="O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Q14" i="5" s="1"/>
  <c r="O14" i="5"/>
  <c r="P14" i="5"/>
  <c r="M15" i="5"/>
  <c r="N15" i="5"/>
  <c r="Q15" i="5" s="1"/>
  <c r="O15" i="5"/>
  <c r="P15" i="5"/>
  <c r="L4" i="5"/>
  <c r="L5" i="5"/>
  <c r="L6" i="5"/>
  <c r="L7" i="5"/>
  <c r="L8" i="5"/>
  <c r="L9" i="5"/>
  <c r="L10" i="5"/>
  <c r="L11" i="5"/>
  <c r="L12" i="5"/>
  <c r="L13" i="5"/>
  <c r="L14" i="5"/>
  <c r="L15" i="5"/>
  <c r="P3" i="5"/>
  <c r="M3" i="5"/>
  <c r="N3" i="5"/>
  <c r="O3" i="5"/>
  <c r="L3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C4" i="5"/>
  <c r="D4" i="5"/>
  <c r="E4" i="5"/>
  <c r="F4" i="5"/>
  <c r="G4" i="5"/>
  <c r="H4" i="5"/>
  <c r="I4" i="5"/>
  <c r="J4" i="5"/>
  <c r="A20" i="5"/>
  <c r="B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B3" i="5"/>
  <c r="C3" i="5"/>
  <c r="D3" i="5"/>
  <c r="E3" i="5"/>
  <c r="F3" i="5"/>
  <c r="G3" i="5"/>
  <c r="H3" i="5"/>
  <c r="I3" i="5"/>
  <c r="J3" i="5"/>
  <c r="A3" i="5"/>
  <c r="I9" i="4"/>
  <c r="I10" i="4"/>
  <c r="I11" i="4"/>
  <c r="I12" i="4"/>
  <c r="I13" i="4"/>
  <c r="I14" i="4"/>
  <c r="I15" i="4"/>
  <c r="I16" i="4"/>
  <c r="I17" i="4"/>
  <c r="I18" i="4"/>
  <c r="I19" i="4"/>
  <c r="I20" i="4"/>
  <c r="I4" i="4"/>
  <c r="I5" i="4"/>
  <c r="I6" i="4"/>
  <c r="I7" i="4"/>
  <c r="I8" i="4"/>
  <c r="R13" i="5" l="1"/>
  <c r="R9" i="5"/>
  <c r="R4" i="5"/>
  <c r="R12" i="5"/>
  <c r="R8" i="5"/>
  <c r="R6" i="5"/>
  <c r="R5" i="5"/>
  <c r="R11" i="5"/>
  <c r="Q11" i="5" s="1"/>
  <c r="R7" i="5"/>
  <c r="Q7" i="5" s="1"/>
  <c r="R10" i="5"/>
  <c r="Q10" i="5" s="1"/>
  <c r="Q4" i="5"/>
  <c r="Q13" i="5"/>
  <c r="Q12" i="5"/>
  <c r="Q9" i="5"/>
  <c r="Q8" i="5"/>
  <c r="Q6" i="5"/>
  <c r="Q5" i="5"/>
</calcChain>
</file>

<file path=xl/sharedStrings.xml><?xml version="1.0" encoding="utf-8"?>
<sst xmlns="http://schemas.openxmlformats.org/spreadsheetml/2006/main" count="140" uniqueCount="52">
  <si>
    <t>Rod</t>
  </si>
  <si>
    <t>Cement</t>
  </si>
  <si>
    <t>Tin</t>
  </si>
  <si>
    <t>Stock</t>
  </si>
  <si>
    <t>Sold</t>
  </si>
  <si>
    <t>Date</t>
  </si>
  <si>
    <t>Customer</t>
  </si>
  <si>
    <t>Faisal</t>
  </si>
  <si>
    <t>Products</t>
  </si>
  <si>
    <t>Sand</t>
  </si>
  <si>
    <t>Brand</t>
  </si>
  <si>
    <t>Sha-Cement</t>
  </si>
  <si>
    <t>Fresh Cement</t>
  </si>
  <si>
    <t>Abul Khair Tin</t>
  </si>
  <si>
    <t>UoM</t>
  </si>
  <si>
    <t>Bag</t>
  </si>
  <si>
    <t>Role</t>
  </si>
  <si>
    <t>Sales Man</t>
  </si>
  <si>
    <t>Admin</t>
  </si>
  <si>
    <t>Manager</t>
  </si>
  <si>
    <t>Abul Khair Steel</t>
  </si>
  <si>
    <t>BSRM Steel</t>
  </si>
  <si>
    <t>Trak</t>
  </si>
  <si>
    <t>Kg</t>
  </si>
  <si>
    <t>Pcs</t>
  </si>
  <si>
    <t>Bilash</t>
  </si>
  <si>
    <t>Moshiur</t>
  </si>
  <si>
    <t>Rain</t>
  </si>
  <si>
    <t>Seven Ring Cement</t>
  </si>
  <si>
    <t>Ratanpur Steel</t>
  </si>
  <si>
    <t>Jalalabad Rongin Tin</t>
  </si>
  <si>
    <t>Local</t>
  </si>
  <si>
    <t>Imported</t>
  </si>
  <si>
    <t>Unit/B-Price</t>
  </si>
  <si>
    <t>Current Stock</t>
  </si>
  <si>
    <t>Unit/S-Price</t>
  </si>
  <si>
    <t>Sold By</t>
  </si>
  <si>
    <t>Invoice No</t>
  </si>
  <si>
    <t>20171126-1001</t>
  </si>
  <si>
    <t>20171126-1110</t>
  </si>
  <si>
    <t>20171126-1304</t>
  </si>
  <si>
    <t>20171126-1101</t>
  </si>
  <si>
    <t>Owner</t>
  </si>
  <si>
    <t>Total Price</t>
  </si>
  <si>
    <t>Unit/Quantity</t>
  </si>
  <si>
    <t>20171128-1515</t>
  </si>
  <si>
    <t>20171128-1514</t>
  </si>
  <si>
    <t>20171128-1512</t>
  </si>
  <si>
    <t>20171128-1513</t>
  </si>
  <si>
    <t>20171127-1511</t>
  </si>
  <si>
    <t>Report-1</t>
  </si>
  <si>
    <t>Report-2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</si>
</sst>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BDT]\ #,##0.00"/>
    <numFmt numFmtId="165" formatCode="[$-409]m/d/yy\ h:mm\ AM/PM;@"/>
    <numFmt numFmtId="166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165" fontId="0" fillId="0" borderId="1" xfId="0" applyNumberFormat="1" applyBorder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workbookViewId="0">
      <selection activeCell="A3" sqref="A3:E3"/>
    </sheetView>
  </sheetViews>
  <sheetFormatPr defaultRowHeight="15" x14ac:dyDescent="0.25"/>
  <cols>
    <col min="1" max="1" width="14.28515625" customWidth="1"/>
    <col min="2" max="2" width="14.5703125" customWidth="1"/>
    <col min="3" max="3" width="20.28515625" customWidth="1"/>
    <col min="4" max="4" width="10.7109375" customWidth="1"/>
  </cols>
  <sheetData>
    <row r="3" spans="1:11" s="1" customFormat="1" x14ac:dyDescent="0.25">
      <c r="A3" s="3" t="s">
        <v>16</v>
      </c>
      <c r="B3" s="3" t="s">
        <v>8</v>
      </c>
      <c r="C3" s="3" t="s">
        <v>10</v>
      </c>
      <c r="D3" s="3" t="s">
        <v>14</v>
      </c>
      <c r="E3" s="3" t="s">
        <v>6</v>
      </c>
      <c r="F3" s="3"/>
      <c r="G3" s="3"/>
      <c r="H3" s="3"/>
      <c r="I3" s="3"/>
      <c r="J3" s="3"/>
      <c r="K3" s="3"/>
    </row>
    <row r="4" spans="1:11" x14ac:dyDescent="0.25">
      <c r="A4" s="4" t="s">
        <v>18</v>
      </c>
      <c r="B4" s="4" t="s">
        <v>1</v>
      </c>
      <c r="C4" s="4" t="s">
        <v>11</v>
      </c>
      <c r="D4" s="4" t="s">
        <v>15</v>
      </c>
      <c r="E4" s="4" t="s">
        <v>25</v>
      </c>
      <c r="F4" s="4"/>
      <c r="G4" s="4"/>
      <c r="H4" s="4"/>
      <c r="I4" s="4"/>
      <c r="J4" s="4"/>
      <c r="K4" s="4"/>
    </row>
    <row r="5" spans="1:11" x14ac:dyDescent="0.25">
      <c r="A5" s="4" t="s">
        <v>42</v>
      </c>
      <c r="B5" s="4" t="s">
        <v>0</v>
      </c>
      <c r="C5" s="4" t="s">
        <v>12</v>
      </c>
      <c r="D5" s="4" t="s">
        <v>22</v>
      </c>
      <c r="E5" s="4" t="s">
        <v>26</v>
      </c>
      <c r="F5" s="4"/>
      <c r="G5" s="4"/>
      <c r="H5" s="4"/>
      <c r="I5" s="4"/>
      <c r="J5" s="4"/>
      <c r="K5" s="4"/>
    </row>
    <row r="6" spans="1:11" x14ac:dyDescent="0.25">
      <c r="A6" s="4" t="s">
        <v>19</v>
      </c>
      <c r="B6" s="4" t="s">
        <v>2</v>
      </c>
      <c r="C6" s="4" t="s">
        <v>13</v>
      </c>
      <c r="D6" s="4" t="s">
        <v>23</v>
      </c>
      <c r="E6" s="4" t="s">
        <v>7</v>
      </c>
      <c r="F6" s="4"/>
      <c r="G6" s="4"/>
      <c r="H6" s="4"/>
      <c r="I6" s="4"/>
      <c r="J6" s="4"/>
      <c r="K6" s="4"/>
    </row>
    <row r="7" spans="1:11" x14ac:dyDescent="0.25">
      <c r="A7" s="4" t="s">
        <v>17</v>
      </c>
      <c r="B7" s="4" t="s">
        <v>9</v>
      </c>
      <c r="C7" s="4" t="s">
        <v>20</v>
      </c>
      <c r="D7" s="4" t="s">
        <v>24</v>
      </c>
      <c r="E7" s="4" t="s">
        <v>27</v>
      </c>
      <c r="F7" s="4"/>
      <c r="G7" s="4"/>
      <c r="H7" s="4"/>
      <c r="I7" s="4"/>
      <c r="J7" s="4"/>
      <c r="K7" s="4"/>
    </row>
    <row r="8" spans="1:11" x14ac:dyDescent="0.25">
      <c r="A8" s="4"/>
      <c r="B8" s="4"/>
      <c r="C8" s="4" t="s">
        <v>21</v>
      </c>
      <c r="D8" s="4"/>
      <c r="E8" s="4"/>
      <c r="F8" s="4"/>
      <c r="G8" s="4"/>
      <c r="H8" s="4"/>
      <c r="I8" s="4"/>
      <c r="J8" s="4"/>
      <c r="K8" s="4"/>
    </row>
    <row r="9" spans="1:11" x14ac:dyDescent="0.25">
      <c r="A9" s="4"/>
      <c r="B9" s="4"/>
      <c r="C9" s="4" t="s">
        <v>28</v>
      </c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 t="s">
        <v>29</v>
      </c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 t="s">
        <v>30</v>
      </c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 t="s">
        <v>31</v>
      </c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 t="s">
        <v>32</v>
      </c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I15" sqref="I15"/>
    </sheetView>
  </sheetViews>
  <sheetFormatPr defaultRowHeight="15" x14ac:dyDescent="0.25"/>
  <cols>
    <col min="2" max="2" width="8.7109375" bestFit="1" customWidth="1"/>
    <col min="3" max="3" width="19.140625" bestFit="1" customWidth="1"/>
    <col min="4" max="4" width="9.42578125" customWidth="1"/>
    <col min="5" max="5" width="7" customWidth="1"/>
    <col min="6" max="6" width="12" bestFit="1" customWidth="1"/>
  </cols>
  <sheetData>
    <row r="2" spans="2:6" x14ac:dyDescent="0.25">
      <c r="B2" s="3" t="s">
        <v>8</v>
      </c>
      <c r="C2" s="3" t="s">
        <v>10</v>
      </c>
      <c r="D2" s="3" t="s">
        <v>3</v>
      </c>
      <c r="E2" s="3" t="s">
        <v>14</v>
      </c>
      <c r="F2" s="3" t="s">
        <v>33</v>
      </c>
    </row>
    <row r="3" spans="2:6" x14ac:dyDescent="0.25">
      <c r="B3" s="4" t="s">
        <v>1</v>
      </c>
      <c r="C3" s="4" t="s">
        <v>11</v>
      </c>
      <c r="D3" s="16">
        <v>1300</v>
      </c>
      <c r="E3" s="4" t="s">
        <v>15</v>
      </c>
      <c r="F3" s="5">
        <v>410</v>
      </c>
    </row>
    <row r="4" spans="2:6" x14ac:dyDescent="0.25">
      <c r="B4" s="4" t="s">
        <v>1</v>
      </c>
      <c r="C4" s="4" t="s">
        <v>12</v>
      </c>
      <c r="D4" s="16">
        <v>800</v>
      </c>
      <c r="E4" s="4" t="s">
        <v>15</v>
      </c>
      <c r="F4" s="5">
        <v>400</v>
      </c>
    </row>
    <row r="5" spans="2:6" x14ac:dyDescent="0.25">
      <c r="B5" s="4" t="s">
        <v>1</v>
      </c>
      <c r="C5" s="4" t="s">
        <v>28</v>
      </c>
      <c r="D5" s="16">
        <v>900</v>
      </c>
      <c r="E5" s="4" t="s">
        <v>15</v>
      </c>
      <c r="F5" s="5">
        <v>430</v>
      </c>
    </row>
    <row r="6" spans="2:6" x14ac:dyDescent="0.25">
      <c r="B6" s="4" t="s">
        <v>0</v>
      </c>
      <c r="C6" s="4" t="s">
        <v>20</v>
      </c>
      <c r="D6" s="16">
        <v>2000</v>
      </c>
      <c r="E6" s="4" t="s">
        <v>23</v>
      </c>
      <c r="F6" s="5">
        <v>80</v>
      </c>
    </row>
    <row r="7" spans="2:6" x14ac:dyDescent="0.25">
      <c r="B7" s="4" t="s">
        <v>0</v>
      </c>
      <c r="C7" s="4" t="s">
        <v>21</v>
      </c>
      <c r="D7" s="16">
        <v>350</v>
      </c>
      <c r="E7" s="4" t="s">
        <v>23</v>
      </c>
      <c r="F7" s="5">
        <v>90</v>
      </c>
    </row>
    <row r="8" spans="2:6" x14ac:dyDescent="0.25">
      <c r="B8" s="4" t="s">
        <v>0</v>
      </c>
      <c r="C8" s="4" t="s">
        <v>29</v>
      </c>
      <c r="D8" s="16">
        <v>700</v>
      </c>
      <c r="E8" s="4" t="s">
        <v>23</v>
      </c>
      <c r="F8" s="5">
        <v>75</v>
      </c>
    </row>
    <row r="9" spans="2:6" x14ac:dyDescent="0.25">
      <c r="B9" s="4" t="s">
        <v>2</v>
      </c>
      <c r="C9" s="4" t="s">
        <v>13</v>
      </c>
      <c r="D9" s="16">
        <v>10000</v>
      </c>
      <c r="E9" s="4" t="s">
        <v>24</v>
      </c>
      <c r="F9" s="5">
        <v>150</v>
      </c>
    </row>
    <row r="10" spans="2:6" x14ac:dyDescent="0.25">
      <c r="B10" s="4" t="s">
        <v>2</v>
      </c>
      <c r="C10" s="4" t="s">
        <v>30</v>
      </c>
      <c r="D10" s="16">
        <v>3000</v>
      </c>
      <c r="E10" s="4" t="s">
        <v>24</v>
      </c>
      <c r="F10" s="5">
        <v>200</v>
      </c>
    </row>
    <row r="11" spans="2:6" x14ac:dyDescent="0.25">
      <c r="B11" s="4" t="s">
        <v>9</v>
      </c>
      <c r="C11" s="4" t="s">
        <v>32</v>
      </c>
      <c r="D11" s="16">
        <v>20</v>
      </c>
      <c r="E11" s="4" t="s">
        <v>22</v>
      </c>
      <c r="F11" s="5">
        <v>2000</v>
      </c>
    </row>
    <row r="12" spans="2:6" x14ac:dyDescent="0.25">
      <c r="B12" s="4" t="s">
        <v>9</v>
      </c>
      <c r="C12" s="4" t="s">
        <v>31</v>
      </c>
      <c r="D12" s="16">
        <v>100</v>
      </c>
      <c r="E12" s="4" t="s">
        <v>22</v>
      </c>
      <c r="F12" s="5">
        <v>1700</v>
      </c>
    </row>
    <row r="13" spans="2:6" x14ac:dyDescent="0.25">
      <c r="B13" s="4"/>
      <c r="C13" s="4"/>
      <c r="D13" s="16"/>
      <c r="E13" s="4"/>
      <c r="F13" s="5"/>
    </row>
    <row r="14" spans="2:6" x14ac:dyDescent="0.25">
      <c r="B14" s="4"/>
      <c r="C14" s="4"/>
      <c r="D14" s="16"/>
      <c r="E14" s="4"/>
      <c r="F14" s="5"/>
    </row>
    <row r="15" spans="2:6" x14ac:dyDescent="0.25">
      <c r="B15" s="4"/>
      <c r="C15" s="4"/>
      <c r="D15" s="16"/>
      <c r="E15" s="4"/>
      <c r="F15" s="5"/>
    </row>
    <row r="16" spans="2:6" x14ac:dyDescent="0.25">
      <c r="B16" s="4"/>
      <c r="C16" s="4"/>
      <c r="D16" s="16"/>
      <c r="E16" s="4"/>
      <c r="F16" s="5"/>
    </row>
    <row r="17" spans="2:6" x14ac:dyDescent="0.25">
      <c r="B17" s="4"/>
      <c r="C17" s="4"/>
      <c r="D17" s="16"/>
      <c r="E17" s="4"/>
      <c r="F17" s="5"/>
    </row>
    <row r="18" spans="2:6" x14ac:dyDescent="0.25">
      <c r="B18" s="4"/>
      <c r="C18" s="4"/>
      <c r="D18" s="16"/>
      <c r="E18" s="4"/>
      <c r="F18" s="5"/>
    </row>
    <row r="19" spans="2:6" x14ac:dyDescent="0.25">
      <c r="B19" s="4"/>
      <c r="C19" s="4"/>
      <c r="D19" s="16"/>
      <c r="E19" s="4"/>
      <c r="F19" s="5"/>
    </row>
    <row r="20" spans="2:6" x14ac:dyDescent="0.25">
      <c r="B20" s="4"/>
      <c r="C20" s="4"/>
      <c r="D20" s="16"/>
      <c r="E20" s="4"/>
      <c r="F2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INPUT!$B$4:$B$20</xm:f>
          </x14:formula1>
          <xm:sqref>B3:B22</xm:sqref>
        </x14:dataValidation>
        <x14:dataValidation type="list" allowBlank="1" showInputMessage="1" showErrorMessage="1">
          <x14:formula1>
            <xm:f>INPUT!$C$4:$C$20</xm:f>
          </x14:formula1>
          <xm:sqref>C3:C20</xm:sqref>
        </x14:dataValidation>
        <x14:dataValidation type="list" allowBlank="1" showInputMessage="1" showErrorMessage="1">
          <x14:formula1>
            <xm:f>INPUT!$D$4:$D$20</xm:f>
          </x14:formula1>
          <xm:sqref>E3:E20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activeCell="D10" sqref="D10"/>
    </sheetView>
  </sheetViews>
  <sheetFormatPr defaultRowHeight="15" x14ac:dyDescent="0.25"/>
  <cols>
    <col min="1" max="1" width="20.7109375" customWidth="1"/>
    <col min="2" max="2" width="13.85546875" bestFit="1" customWidth="1"/>
    <col min="3" max="3" width="14.85546875" customWidth="1"/>
    <col min="4" max="4" width="16.85546875" customWidth="1"/>
    <col min="5" max="5" width="23.28515625" customWidth="1"/>
    <col min="6" max="6" width="10.85546875" customWidth="1"/>
    <col min="7" max="7" width="11.85546875" bestFit="1" customWidth="1"/>
    <col min="8" max="8" width="13.5703125" bestFit="1" customWidth="1"/>
    <col min="9" max="9" width="19" customWidth="1"/>
    <col min="10" max="10" width="27.5703125" customWidth="1"/>
  </cols>
  <sheetData>
    <row r="3" spans="1:12" x14ac:dyDescent="0.25">
      <c r="A3" s="3" t="s">
        <v>5</v>
      </c>
      <c r="B3" s="3" t="s">
        <v>37</v>
      </c>
      <c r="C3" s="3" t="s">
        <v>6</v>
      </c>
      <c r="D3" s="3" t="s">
        <v>8</v>
      </c>
      <c r="E3" s="3" t="s">
        <v>10</v>
      </c>
      <c r="F3" s="3" t="s">
        <v>14</v>
      </c>
      <c r="G3" s="3" t="s">
        <v>35</v>
      </c>
      <c r="H3" s="3" t="s">
        <v>44</v>
      </c>
      <c r="I3" s="3" t="s">
        <v>43</v>
      </c>
      <c r="J3" s="6" t="s">
        <v>36</v>
      </c>
      <c r="K3" s="7"/>
      <c r="L3" s="8"/>
    </row>
    <row r="4" spans="1:12" x14ac:dyDescent="0.25">
      <c r="A4" s="9">
        <v>43065</v>
      </c>
      <c r="B4" s="4" t="s">
        <v>38</v>
      </c>
      <c r="C4" s="4" t="s">
        <v>25</v>
      </c>
      <c r="D4" s="4" t="s">
        <v>1</v>
      </c>
      <c r="E4" s="4" t="s">
        <v>28</v>
      </c>
      <c r="F4" s="4" t="s">
        <v>15</v>
      </c>
      <c r="G4" s="5">
        <v>450</v>
      </c>
      <c r="H4" s="4">
        <v>150</v>
      </c>
      <c r="I4" s="5">
        <f t="shared" ref="I4:I7" si="0">H4*G4</f>
        <v>67500</v>
      </c>
      <c r="J4" s="4" t="s">
        <v>19</v>
      </c>
    </row>
    <row r="5" spans="1:12" x14ac:dyDescent="0.25">
      <c r="A5" s="9">
        <v>43065</v>
      </c>
      <c r="B5" s="4" t="s">
        <v>41</v>
      </c>
      <c r="C5" s="4" t="s">
        <v>25</v>
      </c>
      <c r="D5" s="4" t="s">
        <v>2</v>
      </c>
      <c r="E5" s="4" t="s">
        <v>30</v>
      </c>
      <c r="F5" s="4" t="s">
        <v>24</v>
      </c>
      <c r="G5" s="5">
        <v>210</v>
      </c>
      <c r="H5" s="4">
        <v>200</v>
      </c>
      <c r="I5" s="5">
        <f t="shared" si="0"/>
        <v>42000</v>
      </c>
      <c r="J5" s="4" t="s">
        <v>42</v>
      </c>
    </row>
    <row r="6" spans="1:12" x14ac:dyDescent="0.25">
      <c r="A6" s="9">
        <v>43065</v>
      </c>
      <c r="B6" s="4" t="s">
        <v>39</v>
      </c>
      <c r="C6" s="4" t="s">
        <v>26</v>
      </c>
      <c r="D6" s="4" t="s">
        <v>1</v>
      </c>
      <c r="E6" s="4" t="s">
        <v>12</v>
      </c>
      <c r="F6" s="4" t="s">
        <v>15</v>
      </c>
      <c r="G6" s="5">
        <v>420</v>
      </c>
      <c r="H6" s="4">
        <v>20</v>
      </c>
      <c r="I6" s="5">
        <f t="shared" si="0"/>
        <v>8400</v>
      </c>
      <c r="J6" s="4" t="s">
        <v>17</v>
      </c>
    </row>
    <row r="7" spans="1:12" x14ac:dyDescent="0.25">
      <c r="A7" s="9">
        <v>43065</v>
      </c>
      <c r="B7" s="4" t="s">
        <v>40</v>
      </c>
      <c r="C7" s="4" t="s">
        <v>27</v>
      </c>
      <c r="D7" s="4" t="s">
        <v>9</v>
      </c>
      <c r="E7" s="4" t="s">
        <v>31</v>
      </c>
      <c r="F7" s="4" t="s">
        <v>22</v>
      </c>
      <c r="G7" s="5">
        <v>1800</v>
      </c>
      <c r="H7" s="4">
        <v>2</v>
      </c>
      <c r="I7" s="5">
        <f t="shared" si="0"/>
        <v>3600</v>
      </c>
      <c r="J7" s="4" t="s">
        <v>17</v>
      </c>
    </row>
    <row r="8" spans="1:12" x14ac:dyDescent="0.25">
      <c r="A8" s="9">
        <v>43066</v>
      </c>
      <c r="B8" s="4" t="s">
        <v>49</v>
      </c>
      <c r="C8" s="4" t="s">
        <v>7</v>
      </c>
      <c r="D8" s="4" t="s">
        <v>2</v>
      </c>
      <c r="E8" s="4" t="s">
        <v>13</v>
      </c>
      <c r="F8" s="4" t="s">
        <v>24</v>
      </c>
      <c r="G8" s="5">
        <v>155</v>
      </c>
      <c r="H8" s="4">
        <v>100</v>
      </c>
      <c r="I8" s="5">
        <f>H8*G8</f>
        <v>15500</v>
      </c>
      <c r="J8" s="4" t="s">
        <v>17</v>
      </c>
    </row>
    <row r="9" spans="1:12" x14ac:dyDescent="0.25">
      <c r="A9" s="9">
        <v>43066</v>
      </c>
      <c r="B9" s="4" t="s">
        <v>49</v>
      </c>
      <c r="C9" s="4" t="s">
        <v>7</v>
      </c>
      <c r="D9" s="4" t="s">
        <v>2</v>
      </c>
      <c r="E9" s="4" t="s">
        <v>30</v>
      </c>
      <c r="F9" s="4" t="s">
        <v>24</v>
      </c>
      <c r="G9" s="5">
        <v>210</v>
      </c>
      <c r="H9" s="4">
        <v>50</v>
      </c>
      <c r="I9" s="5">
        <f t="shared" ref="I9:I20" si="1">H9*G9</f>
        <v>10500</v>
      </c>
      <c r="J9" s="4" t="s">
        <v>17</v>
      </c>
    </row>
    <row r="10" spans="1:12" x14ac:dyDescent="0.25">
      <c r="A10" s="9">
        <v>43067</v>
      </c>
      <c r="B10" s="4" t="s">
        <v>47</v>
      </c>
      <c r="C10" s="4" t="s">
        <v>25</v>
      </c>
      <c r="D10" s="4" t="s">
        <v>0</v>
      </c>
      <c r="E10" s="4" t="s">
        <v>21</v>
      </c>
      <c r="F10" s="4" t="s">
        <v>23</v>
      </c>
      <c r="G10" s="5">
        <v>80</v>
      </c>
      <c r="H10" s="4">
        <v>100</v>
      </c>
      <c r="I10" s="5">
        <f t="shared" si="1"/>
        <v>8000</v>
      </c>
      <c r="J10" s="4" t="s">
        <v>19</v>
      </c>
    </row>
    <row r="11" spans="1:12" x14ac:dyDescent="0.25">
      <c r="A11" s="9">
        <v>43067</v>
      </c>
      <c r="B11" s="4" t="s">
        <v>48</v>
      </c>
      <c r="C11" s="4" t="s">
        <v>25</v>
      </c>
      <c r="D11" s="4" t="s">
        <v>1</v>
      </c>
      <c r="E11" s="4" t="s">
        <v>28</v>
      </c>
      <c r="F11" s="4" t="s">
        <v>15</v>
      </c>
      <c r="G11" s="5">
        <v>480</v>
      </c>
      <c r="H11" s="4">
        <v>50</v>
      </c>
      <c r="I11" s="5">
        <f t="shared" si="1"/>
        <v>24000</v>
      </c>
      <c r="J11" s="4" t="s">
        <v>19</v>
      </c>
    </row>
    <row r="12" spans="1:12" x14ac:dyDescent="0.25">
      <c r="A12" s="9">
        <v>43067</v>
      </c>
      <c r="B12" s="4" t="s">
        <v>46</v>
      </c>
      <c r="C12" s="4" t="s">
        <v>25</v>
      </c>
      <c r="D12" s="4" t="s">
        <v>2</v>
      </c>
      <c r="E12" s="4" t="s">
        <v>13</v>
      </c>
      <c r="F12" s="4" t="s">
        <v>24</v>
      </c>
      <c r="G12" s="5">
        <v>140</v>
      </c>
      <c r="H12" s="4">
        <v>200</v>
      </c>
      <c r="I12" s="5">
        <f t="shared" si="1"/>
        <v>28000</v>
      </c>
      <c r="J12" s="4" t="s">
        <v>17</v>
      </c>
    </row>
    <row r="13" spans="1:12" x14ac:dyDescent="0.25">
      <c r="A13" s="9">
        <v>43067</v>
      </c>
      <c r="B13" s="4" t="s">
        <v>45</v>
      </c>
      <c r="C13" s="4" t="s">
        <v>26</v>
      </c>
      <c r="D13" s="4" t="s">
        <v>0</v>
      </c>
      <c r="E13" s="4" t="s">
        <v>21</v>
      </c>
      <c r="F13" s="4" t="s">
        <v>23</v>
      </c>
      <c r="G13" s="5">
        <v>82</v>
      </c>
      <c r="H13" s="4">
        <v>250</v>
      </c>
      <c r="I13" s="5">
        <f t="shared" si="1"/>
        <v>20500</v>
      </c>
      <c r="J13" s="4" t="s">
        <v>19</v>
      </c>
    </row>
    <row r="14" spans="1:12" x14ac:dyDescent="0.25">
      <c r="A14" s="9"/>
      <c r="B14" s="4"/>
      <c r="C14" s="4"/>
      <c r="D14" s="4"/>
      <c r="E14" s="4"/>
      <c r="F14" s="4"/>
      <c r="G14" s="5"/>
      <c r="H14" s="4"/>
      <c r="I14" s="5">
        <f t="shared" si="1"/>
        <v>0</v>
      </c>
      <c r="J14" s="4"/>
    </row>
    <row r="15" spans="1:12" x14ac:dyDescent="0.25">
      <c r="A15" s="9"/>
      <c r="B15" s="4"/>
      <c r="C15" s="4"/>
      <c r="D15" s="4"/>
      <c r="E15" s="4"/>
      <c r="F15" s="4"/>
      <c r="G15" s="5"/>
      <c r="H15" s="4"/>
      <c r="I15" s="5">
        <f t="shared" si="1"/>
        <v>0</v>
      </c>
      <c r="J15" s="4"/>
    </row>
    <row r="16" spans="1:12" x14ac:dyDescent="0.25">
      <c r="A16" s="9"/>
      <c r="B16" s="4"/>
      <c r="C16" s="4"/>
      <c r="D16" s="4"/>
      <c r="E16" s="4"/>
      <c r="F16" s="4"/>
      <c r="G16" s="5"/>
      <c r="H16" s="4"/>
      <c r="I16" s="5">
        <f t="shared" si="1"/>
        <v>0</v>
      </c>
      <c r="J16" s="4"/>
    </row>
    <row r="17" spans="1:10" x14ac:dyDescent="0.25">
      <c r="A17" s="9"/>
      <c r="B17" s="4"/>
      <c r="C17" s="4"/>
      <c r="D17" s="4"/>
      <c r="E17" s="4"/>
      <c r="F17" s="4"/>
      <c r="G17" s="5"/>
      <c r="H17" s="4"/>
      <c r="I17" s="5">
        <f t="shared" si="1"/>
        <v>0</v>
      </c>
      <c r="J17" s="4"/>
    </row>
    <row r="18" spans="1:10" x14ac:dyDescent="0.25">
      <c r="A18" s="9"/>
      <c r="B18" s="4"/>
      <c r="C18" s="4"/>
      <c r="D18" s="4"/>
      <c r="E18" s="4"/>
      <c r="F18" s="4"/>
      <c r="G18" s="5"/>
      <c r="H18" s="4"/>
      <c r="I18" s="5">
        <f t="shared" si="1"/>
        <v>0</v>
      </c>
      <c r="J18" s="4"/>
    </row>
    <row r="19" spans="1:10" x14ac:dyDescent="0.25">
      <c r="A19" s="9"/>
      <c r="B19" s="4"/>
      <c r="C19" s="4"/>
      <c r="D19" s="4"/>
      <c r="E19" s="4"/>
      <c r="F19" s="4"/>
      <c r="G19" s="5"/>
      <c r="H19" s="4"/>
      <c r="I19" s="5">
        <f t="shared" si="1"/>
        <v>0</v>
      </c>
      <c r="J19" s="4"/>
    </row>
    <row r="20" spans="1:10" x14ac:dyDescent="0.25">
      <c r="A20" s="9"/>
      <c r="B20" s="4"/>
      <c r="C20" s="4"/>
      <c r="D20" s="4"/>
      <c r="E20" s="4"/>
      <c r="F20" s="4"/>
      <c r="G20" s="5"/>
      <c r="H20" s="4"/>
      <c r="I20" s="5">
        <f t="shared" si="1"/>
        <v>0</v>
      </c>
      <c r="J2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INPUT!$E$4:$E$20</xm:f>
          </x14:formula1>
          <xm:sqref>C4:C20</xm:sqref>
        </x14:dataValidation>
        <x14:dataValidation type="list" allowBlank="1" showInputMessage="1" showErrorMessage="1">
          <x14:formula1>
            <xm:f>INPUT!$B$4:$B$20</xm:f>
          </x14:formula1>
          <xm:sqref>D4:D20</xm:sqref>
        </x14:dataValidation>
        <x14:dataValidation type="list" allowBlank="1" showInputMessage="1" showErrorMessage="1">
          <x14:formula1>
            <xm:f>INPUT!$C$4:$C$20</xm:f>
          </x14:formula1>
          <xm:sqref>E4:E20</xm:sqref>
        </x14:dataValidation>
        <x14:dataValidation type="list" allowBlank="1" showInputMessage="1" showErrorMessage="1">
          <x14:formula1>
            <xm:f>INPUT!$D$4:$D$20</xm:f>
          </x14:formula1>
          <xm:sqref>F4:F20</xm:sqref>
        </x14:dataValidation>
        <x14:dataValidation type="list" allowBlank="1" showInputMessage="1" showErrorMessage="1">
          <x14:formula1>
            <xm:f>INPUT!$A$4:$A$20</xm:f>
          </x14:formula1>
          <xm:sqref>J4:J20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opLeftCell="F1" workbookViewId="0">
      <selection activeCell="L3" sqref="L3:R3"/>
    </sheetView>
  </sheetViews>
  <sheetFormatPr defaultRowHeight="15" x14ac:dyDescent="0.25"/>
  <cols>
    <col min="1" max="1" width="19.85546875" customWidth="1"/>
    <col min="2" max="2" width="17" customWidth="1"/>
    <col min="3" max="3" width="12.140625" customWidth="1"/>
    <col min="4" max="4" width="12.5703125" customWidth="1"/>
    <col min="5" max="5" width="22.42578125" customWidth="1"/>
    <col min="6" max="6" width="7.7109375" bestFit="1" customWidth="1"/>
    <col min="7" max="7" width="15" customWidth="1"/>
    <col min="8" max="8" width="16.5703125" customWidth="1"/>
    <col min="9" max="9" width="15.7109375" customWidth="1"/>
    <col min="10" max="10" width="13.7109375" customWidth="1"/>
    <col min="12" max="12" width="15.28515625" customWidth="1"/>
    <col min="13" max="13" width="19.140625" bestFit="1" customWidth="1"/>
    <col min="15" max="15" width="10.140625" customWidth="1"/>
    <col min="16" max="16" width="15.28515625" customWidth="1"/>
    <col min="17" max="17" width="15.140625" bestFit="1" customWidth="1"/>
    <col min="18" max="18" width="9.5703125" customWidth="1"/>
  </cols>
  <sheetData>
    <row r="2" spans="1:18" x14ac:dyDescent="0.25">
      <c r="A2" s="2" t="s">
        <v>50</v>
      </c>
      <c r="L2" s="2" t="s">
        <v>51</v>
      </c>
    </row>
    <row r="3" spans="1:18" x14ac:dyDescent="0.25">
      <c r="A3" s="3" t="str">
        <f>SALES!A3</f>
        <v>Date</v>
      </c>
      <c r="B3" s="3" t="str">
        <f>SALES!B3</f>
        <v>Invoice No</v>
      </c>
      <c r="C3" s="3" t="str">
        <f>SALES!C3</f>
        <v>Customer</v>
      </c>
      <c r="D3" s="3" t="str">
        <f>SALES!D3</f>
        <v>Products</v>
      </c>
      <c r="E3" s="3" t="str">
        <f>SALES!E3</f>
        <v>Brand</v>
      </c>
      <c r="F3" s="3" t="str">
        <f>SALES!F3</f>
        <v>UoM</v>
      </c>
      <c r="G3" s="3" t="str">
        <f>SALES!G3</f>
        <v>Unit/S-Price</v>
      </c>
      <c r="H3" s="3" t="str">
        <f>SALES!H3</f>
        <v>Unit/Quantity</v>
      </c>
      <c r="I3" s="3" t="str">
        <f>SALES!I3</f>
        <v>Total Price</v>
      </c>
      <c r="J3" s="3" t="str">
        <f>SALES!J3</f>
        <v>Sold By</v>
      </c>
      <c r="L3" s="3" t="str">
        <f>STOCK!B2</f>
        <v>Products</v>
      </c>
      <c r="M3" s="3" t="str">
        <f>STOCK!C2</f>
        <v>Brand</v>
      </c>
      <c r="N3" s="3" t="str">
        <f>STOCK!D2</f>
        <v>Stock</v>
      </c>
      <c r="O3" s="3" t="str">
        <f>STOCK!E2</f>
        <v>UoM</v>
      </c>
      <c r="P3" s="3" t="str">
        <f>STOCK!F2</f>
        <v>Unit/B-Price</v>
      </c>
      <c r="Q3" s="3" t="s">
        <v>34</v>
      </c>
      <c r="R3" s="14" t="s">
        <v>4</v>
      </c>
    </row>
    <row r="4" spans="1:18" x14ac:dyDescent="0.25">
      <c r="A4" s="9">
        <f>SALES!A4</f>
        <v>43065</v>
      </c>
      <c r="B4" s="11" t="str">
        <f>SALES!B4</f>
        <v>20171126-1001</v>
      </c>
      <c r="C4" s="11" t="str">
        <f>SALES!C4</f>
        <v>Bilash</v>
      </c>
      <c r="D4" s="11" t="str">
        <f>SALES!D4</f>
        <v>Cement</v>
      </c>
      <c r="E4" s="11" t="str">
        <f>SALES!E4</f>
        <v>Seven Ring Cement</v>
      </c>
      <c r="F4" s="11" t="str">
        <f>SALES!F4</f>
        <v>Bag</v>
      </c>
      <c r="G4" s="15">
        <f>SALES!G4</f>
        <v>450</v>
      </c>
      <c r="H4" s="11">
        <f>SALES!H4</f>
        <v>150</v>
      </c>
      <c r="I4" s="15">
        <f>SALES!I4</f>
        <v>67500</v>
      </c>
      <c r="J4" s="11" t="str">
        <f>SALES!J4</f>
        <v>Manager</v>
      </c>
      <c r="L4" s="12" t="str">
        <f>STOCK!B3</f>
        <v>Cement</v>
      </c>
      <c r="M4" s="12" t="str">
        <f>STOCK!C3</f>
        <v>Sha-Cement</v>
      </c>
      <c r="N4" s="12">
        <f>STOCK!D3</f>
        <v>1300</v>
      </c>
      <c r="O4" s="12" t="str">
        <f>STOCK!E3</f>
        <v>Bag</v>
      </c>
      <c r="P4" s="13">
        <f>STOCK!F3</f>
        <v>410</v>
      </c>
      <c r="Q4" s="12">
        <f>N4-R4</f>
        <v>1300</v>
      </c>
      <c r="R4" s="12">
        <f>SUMIF(E4:E20,"=Sha-Cement",H4:H20)</f>
        <v>0</v>
      </c>
    </row>
    <row r="5" spans="1:18" x14ac:dyDescent="0.25">
      <c r="A5" s="9">
        <f>SALES!A5</f>
        <v>43065</v>
      </c>
      <c r="B5" s="11" t="str">
        <f>SALES!B5</f>
        <v>20171126-1101</v>
      </c>
      <c r="C5" s="11" t="str">
        <f>SALES!C5</f>
        <v>Bilash</v>
      </c>
      <c r="D5" s="11" t="str">
        <f>SALES!D5</f>
        <v>Tin</v>
      </c>
      <c r="E5" s="11" t="str">
        <f>SALES!E5</f>
        <v>Jalalabad Rongin Tin</v>
      </c>
      <c r="F5" s="11" t="str">
        <f>SALES!F5</f>
        <v>Pcs</v>
      </c>
      <c r="G5" s="15">
        <f>SALES!G5</f>
        <v>210</v>
      </c>
      <c r="H5" s="11">
        <f>SALES!H5</f>
        <v>200</v>
      </c>
      <c r="I5" s="15">
        <f>SALES!I5</f>
        <v>42000</v>
      </c>
      <c r="J5" s="11" t="str">
        <f>SALES!J5</f>
        <v>Owner</v>
      </c>
      <c r="L5" s="12" t="str">
        <f>STOCK!B4</f>
        <v>Cement</v>
      </c>
      <c r="M5" s="12" t="str">
        <f>STOCK!C4</f>
        <v>Fresh Cement</v>
      </c>
      <c r="N5" s="12">
        <f>STOCK!D4</f>
        <v>800</v>
      </c>
      <c r="O5" s="12" t="str">
        <f>STOCK!E4</f>
        <v>Bag</v>
      </c>
      <c r="P5" s="13">
        <f>STOCK!F4</f>
        <v>400</v>
      </c>
      <c r="Q5" s="12">
        <f t="shared" ref="Q5:Q15" si="0">N5-R5</f>
        <v>780</v>
      </c>
      <c r="R5" s="12">
        <f>SUMIF(E4:E20,"=Fresh Cement",H4:H20)</f>
        <v>20</v>
      </c>
    </row>
    <row r="6" spans="1:18" x14ac:dyDescent="0.25">
      <c r="A6" s="9">
        <f>SALES!A6</f>
        <v>43065</v>
      </c>
      <c r="B6" s="11" t="str">
        <f>SALES!B6</f>
        <v>20171126-1110</v>
      </c>
      <c r="C6" s="11" t="str">
        <f>SALES!C6</f>
        <v>Moshiur</v>
      </c>
      <c r="D6" s="11" t="str">
        <f>SALES!D6</f>
        <v>Cement</v>
      </c>
      <c r="E6" s="11" t="str">
        <f>SALES!E6</f>
        <v>Fresh Cement</v>
      </c>
      <c r="F6" s="11" t="str">
        <f>SALES!F6</f>
        <v>Bag</v>
      </c>
      <c r="G6" s="15">
        <f>SALES!G6</f>
        <v>420</v>
      </c>
      <c r="H6" s="11">
        <f>SALES!H6</f>
        <v>20</v>
      </c>
      <c r="I6" s="15">
        <f>SALES!I6</f>
        <v>8400</v>
      </c>
      <c r="J6" s="11" t="str">
        <f>SALES!J6</f>
        <v>Sales Man</v>
      </c>
      <c r="L6" s="12" t="str">
        <f>STOCK!B5</f>
        <v>Cement</v>
      </c>
      <c r="M6" s="12" t="str">
        <f>STOCK!C5</f>
        <v>Seven Ring Cement</v>
      </c>
      <c r="N6" s="12">
        <f>STOCK!D5</f>
        <v>900</v>
      </c>
      <c r="O6" s="12" t="str">
        <f>STOCK!E5</f>
        <v>Bag</v>
      </c>
      <c r="P6" s="13">
        <f>STOCK!F5</f>
        <v>430</v>
      </c>
      <c r="Q6" s="12">
        <f t="shared" si="0"/>
        <v>700</v>
      </c>
      <c r="R6" s="12">
        <f>SUMIF(E4:E20,"=Seven Ring Cement",H4:H20)</f>
        <v>200</v>
      </c>
    </row>
    <row r="7" spans="1:18" x14ac:dyDescent="0.25">
      <c r="A7" s="9">
        <f>SALES!A7</f>
        <v>43065</v>
      </c>
      <c r="B7" s="11" t="str">
        <f>SALES!B7</f>
        <v>20171126-1304</v>
      </c>
      <c r="C7" s="11" t="str">
        <f>SALES!C7</f>
        <v>Rain</v>
      </c>
      <c r="D7" s="11" t="str">
        <f>SALES!D7</f>
        <v>Sand</v>
      </c>
      <c r="E7" s="11" t="str">
        <f>SALES!E7</f>
        <v>Local</v>
      </c>
      <c r="F7" s="11" t="str">
        <f>SALES!F7</f>
        <v>Trak</v>
      </c>
      <c r="G7" s="15">
        <f>SALES!G7</f>
        <v>1800</v>
      </c>
      <c r="H7" s="11">
        <f>SALES!H7</f>
        <v>2</v>
      </c>
      <c r="I7" s="15">
        <f>SALES!I7</f>
        <v>3600</v>
      </c>
      <c r="J7" s="11" t="str">
        <f>SALES!J7</f>
        <v>Sales Man</v>
      </c>
      <c r="L7" s="12" t="str">
        <f>STOCK!B6</f>
        <v>Rod</v>
      </c>
      <c r="M7" s="12" t="str">
        <f>STOCK!C6</f>
        <v>Abul Khair Steel</v>
      </c>
      <c r="N7" s="12">
        <f>STOCK!D6</f>
        <v>2000</v>
      </c>
      <c r="O7" s="12" t="str">
        <f>STOCK!E6</f>
        <v>Kg</v>
      </c>
      <c r="P7" s="13">
        <f>STOCK!F6</f>
        <v>80</v>
      </c>
      <c r="Q7" s="12">
        <f t="shared" si="0"/>
        <v>2000</v>
      </c>
      <c r="R7" s="12">
        <f>SUMIF(E4:E20,"=Abul Khair Steel",H4:H20)</f>
        <v>0</v>
      </c>
    </row>
    <row r="8" spans="1:18" x14ac:dyDescent="0.25">
      <c r="A8" s="9">
        <f>SALES!A8</f>
        <v>43066</v>
      </c>
      <c r="B8" s="11" t="str">
        <f>SALES!B8</f>
        <v>20171127-1511</v>
      </c>
      <c r="C8" s="11" t="str">
        <f>SALES!C8</f>
        <v>Faisal</v>
      </c>
      <c r="D8" s="11" t="str">
        <f>SALES!D8</f>
        <v>Tin</v>
      </c>
      <c r="E8" s="11" t="str">
        <f>SALES!E8</f>
        <v>Abul Khair Tin</v>
      </c>
      <c r="F8" s="11" t="str">
        <f>SALES!F8</f>
        <v>Pcs</v>
      </c>
      <c r="G8" s="15">
        <f>SALES!G8</f>
        <v>155</v>
      </c>
      <c r="H8" s="11">
        <f>SALES!H8</f>
        <v>100</v>
      </c>
      <c r="I8" s="15">
        <f>SALES!I8</f>
        <v>15500</v>
      </c>
      <c r="J8" s="11" t="str">
        <f>SALES!J8</f>
        <v>Sales Man</v>
      </c>
      <c r="L8" s="12" t="str">
        <f>STOCK!B7</f>
        <v>Rod</v>
      </c>
      <c r="M8" s="12" t="str">
        <f>STOCK!C7</f>
        <v>BSRM Steel</v>
      </c>
      <c r="N8" s="12">
        <f>STOCK!D7</f>
        <v>350</v>
      </c>
      <c r="O8" s="12" t="str">
        <f>STOCK!E7</f>
        <v>Kg</v>
      </c>
      <c r="P8" s="13">
        <f>STOCK!F7</f>
        <v>90</v>
      </c>
      <c r="Q8" s="12">
        <f t="shared" si="0"/>
        <v>0</v>
      </c>
      <c r="R8" s="12">
        <f>SUMIF(E4:E20,"=BSRM Steel",H4:H20)</f>
        <v>350</v>
      </c>
    </row>
    <row r="9" spans="1:18" x14ac:dyDescent="0.25">
      <c r="A9" s="9">
        <f>SALES!A9</f>
        <v>43066</v>
      </c>
      <c r="B9" s="11" t="str">
        <f>SALES!B9</f>
        <v>20171127-1511</v>
      </c>
      <c r="C9" s="11" t="str">
        <f>SALES!C9</f>
        <v>Faisal</v>
      </c>
      <c r="D9" s="11" t="str">
        <f>SALES!D9</f>
        <v>Tin</v>
      </c>
      <c r="E9" s="11" t="str">
        <f>SALES!E9</f>
        <v>Jalalabad Rongin Tin</v>
      </c>
      <c r="F9" s="11" t="str">
        <f>SALES!F9</f>
        <v>Pcs</v>
      </c>
      <c r="G9" s="15">
        <f>SALES!G9</f>
        <v>210</v>
      </c>
      <c r="H9" s="11">
        <f>SALES!H9</f>
        <v>50</v>
      </c>
      <c r="I9" s="15">
        <f>SALES!I9</f>
        <v>10500</v>
      </c>
      <c r="J9" s="11" t="str">
        <f>SALES!J9</f>
        <v>Sales Man</v>
      </c>
      <c r="L9" s="12" t="str">
        <f>STOCK!B8</f>
        <v>Rod</v>
      </c>
      <c r="M9" s="12" t="str">
        <f>STOCK!C8</f>
        <v>Ratanpur Steel</v>
      </c>
      <c r="N9" s="12">
        <f>STOCK!D8</f>
        <v>700</v>
      </c>
      <c r="O9" s="12" t="str">
        <f>STOCK!E8</f>
        <v>Kg</v>
      </c>
      <c r="P9" s="13">
        <f>STOCK!F8</f>
        <v>75</v>
      </c>
      <c r="Q9" s="12">
        <f t="shared" si="0"/>
        <v>700</v>
      </c>
      <c r="R9" s="12">
        <f>SUMIF(E4:E20,"=Ratanpur Steel",H4:H20)</f>
        <v>0</v>
      </c>
    </row>
    <row r="10" spans="1:18" x14ac:dyDescent="0.25">
      <c r="A10" s="9">
        <f>SALES!A10</f>
        <v>43067</v>
      </c>
      <c r="B10" s="11" t="str">
        <f>SALES!B10</f>
        <v>20171128-1512</v>
      </c>
      <c r="C10" s="11" t="str">
        <f>SALES!C10</f>
        <v>Bilash</v>
      </c>
      <c r="D10" s="11" t="str">
        <f>SALES!D10</f>
        <v>Rod</v>
      </c>
      <c r="E10" s="11" t="str">
        <f>SALES!E10</f>
        <v>BSRM Steel</v>
      </c>
      <c r="F10" s="11" t="str">
        <f>SALES!F10</f>
        <v>Kg</v>
      </c>
      <c r="G10" s="15">
        <f>SALES!G10</f>
        <v>80</v>
      </c>
      <c r="H10" s="11">
        <f>SALES!H10</f>
        <v>100</v>
      </c>
      <c r="I10" s="15">
        <f>SALES!I10</f>
        <v>8000</v>
      </c>
      <c r="J10" s="11" t="str">
        <f>SALES!J10</f>
        <v>Manager</v>
      </c>
      <c r="L10" s="12" t="str">
        <f>STOCK!B9</f>
        <v>Tin</v>
      </c>
      <c r="M10" s="12" t="str">
        <f>STOCK!C9</f>
        <v>Abul Khair Tin</v>
      </c>
      <c r="N10" s="12">
        <f>STOCK!D9</f>
        <v>10000</v>
      </c>
      <c r="O10" s="12" t="str">
        <f>STOCK!E9</f>
        <v>Pcs</v>
      </c>
      <c r="P10" s="13">
        <f>STOCK!F9</f>
        <v>150</v>
      </c>
      <c r="Q10" s="12">
        <f t="shared" si="0"/>
        <v>9700</v>
      </c>
      <c r="R10" s="12">
        <f>SUMIF(E4:E20,"=Abul Khair Tin",H4:H20)</f>
        <v>300</v>
      </c>
    </row>
    <row r="11" spans="1:18" x14ac:dyDescent="0.25">
      <c r="A11" s="9">
        <f>SALES!A11</f>
        <v>43067</v>
      </c>
      <c r="B11" s="11" t="str">
        <f>SALES!B11</f>
        <v>20171128-1513</v>
      </c>
      <c r="C11" s="11" t="str">
        <f>SALES!C11</f>
        <v>Bilash</v>
      </c>
      <c r="D11" s="11" t="str">
        <f>SALES!D11</f>
        <v>Cement</v>
      </c>
      <c r="E11" s="11" t="str">
        <f>SALES!E11</f>
        <v>Seven Ring Cement</v>
      </c>
      <c r="F11" s="11" t="str">
        <f>SALES!F11</f>
        <v>Bag</v>
      </c>
      <c r="G11" s="15">
        <f>SALES!G11</f>
        <v>480</v>
      </c>
      <c r="H11" s="11">
        <f>SALES!H11</f>
        <v>50</v>
      </c>
      <c r="I11" s="15">
        <f>SALES!I11</f>
        <v>24000</v>
      </c>
      <c r="J11" s="11" t="str">
        <f>SALES!J11</f>
        <v>Manager</v>
      </c>
      <c r="L11" s="12" t="str">
        <f>STOCK!B10</f>
        <v>Tin</v>
      </c>
      <c r="M11" s="12" t="str">
        <f>STOCK!C10</f>
        <v>Jalalabad Rongin Tin</v>
      </c>
      <c r="N11" s="12">
        <f>STOCK!D10</f>
        <v>3000</v>
      </c>
      <c r="O11" s="12" t="str">
        <f>STOCK!E10</f>
        <v>Pcs</v>
      </c>
      <c r="P11" s="13">
        <f>STOCK!F10</f>
        <v>200</v>
      </c>
      <c r="Q11" s="12">
        <f t="shared" si="0"/>
        <v>2750</v>
      </c>
      <c r="R11" s="12">
        <f>SUMIF(E4:E20,"=Jalalabad Rongin Tin",H4:H20)</f>
        <v>250</v>
      </c>
    </row>
    <row r="12" spans="1:18" x14ac:dyDescent="0.25">
      <c r="A12" s="9">
        <f>SALES!A12</f>
        <v>43067</v>
      </c>
      <c r="B12" s="11" t="str">
        <f>SALES!B12</f>
        <v>20171128-1514</v>
      </c>
      <c r="C12" s="11" t="str">
        <f>SALES!C12</f>
        <v>Bilash</v>
      </c>
      <c r="D12" s="11" t="str">
        <f>SALES!D12</f>
        <v>Tin</v>
      </c>
      <c r="E12" s="11" t="str">
        <f>SALES!E12</f>
        <v>Abul Khair Tin</v>
      </c>
      <c r="F12" s="11" t="str">
        <f>SALES!F12</f>
        <v>Pcs</v>
      </c>
      <c r="G12" s="15">
        <f>SALES!G12</f>
        <v>140</v>
      </c>
      <c r="H12" s="11">
        <f>SALES!H12</f>
        <v>200</v>
      </c>
      <c r="I12" s="15">
        <f>SALES!I12</f>
        <v>28000</v>
      </c>
      <c r="J12" s="11" t="str">
        <f>SALES!J12</f>
        <v>Sales Man</v>
      </c>
      <c r="L12" s="12" t="str">
        <f>STOCK!B11</f>
        <v>Sand</v>
      </c>
      <c r="M12" s="12" t="str">
        <f>STOCK!C11</f>
        <v>Imported</v>
      </c>
      <c r="N12" s="12">
        <f>STOCK!D11</f>
        <v>20</v>
      </c>
      <c r="O12" s="12" t="str">
        <f>STOCK!E11</f>
        <v>Trak</v>
      </c>
      <c r="P12" s="13">
        <f>STOCK!F11</f>
        <v>2000</v>
      </c>
      <c r="Q12" s="12">
        <f t="shared" si="0"/>
        <v>20</v>
      </c>
      <c r="R12" s="12">
        <f>SUMIF(E4:E20,"=Imported",H4:H20)</f>
        <v>0</v>
      </c>
    </row>
    <row r="13" spans="1:18" x14ac:dyDescent="0.25">
      <c r="A13" s="9">
        <f>SALES!A13</f>
        <v>43067</v>
      </c>
      <c r="B13" s="11" t="str">
        <f>SALES!B13</f>
        <v>20171128-1515</v>
      </c>
      <c r="C13" s="11" t="str">
        <f>SALES!C13</f>
        <v>Moshiur</v>
      </c>
      <c r="D13" s="11" t="str">
        <f>SALES!D13</f>
        <v>Rod</v>
      </c>
      <c r="E13" s="11" t="str">
        <f>SALES!E13</f>
        <v>BSRM Steel</v>
      </c>
      <c r="F13" s="11" t="str">
        <f>SALES!F13</f>
        <v>Kg</v>
      </c>
      <c r="G13" s="15">
        <f>SALES!G13</f>
        <v>82</v>
      </c>
      <c r="H13" s="11">
        <f>SALES!H13</f>
        <v>250</v>
      </c>
      <c r="I13" s="15">
        <f>SALES!I13</f>
        <v>20500</v>
      </c>
      <c r="J13" s="11" t="str">
        <f>SALES!J13</f>
        <v>Manager</v>
      </c>
      <c r="L13" s="12" t="str">
        <f>STOCK!B12</f>
        <v>Sand</v>
      </c>
      <c r="M13" s="12" t="str">
        <f>STOCK!C12</f>
        <v>Local</v>
      </c>
      <c r="N13" s="12">
        <f>STOCK!D12</f>
        <v>100</v>
      </c>
      <c r="O13" s="12" t="str">
        <f>STOCK!E12</f>
        <v>Trak</v>
      </c>
      <c r="P13" s="13">
        <f>STOCK!F12</f>
        <v>1700</v>
      </c>
      <c r="Q13" s="12">
        <f t="shared" si="0"/>
        <v>98</v>
      </c>
      <c r="R13" s="12">
        <f>SUMIF(E4:E20,"=Local",H4:H20)</f>
        <v>2</v>
      </c>
    </row>
    <row r="14" spans="1:18" x14ac:dyDescent="0.25">
      <c r="A14" s="9">
        <f>SALES!A14</f>
        <v>0</v>
      </c>
      <c r="B14" s="11">
        <f>SALES!B14</f>
        <v>0</v>
      </c>
      <c r="C14" s="11">
        <f>SALES!C14</f>
        <v>0</v>
      </c>
      <c r="D14" s="11">
        <f>SALES!D14</f>
        <v>0</v>
      </c>
      <c r="E14" s="11">
        <f>SALES!E14</f>
        <v>0</v>
      </c>
      <c r="F14" s="11">
        <f>SALES!F14</f>
        <v>0</v>
      </c>
      <c r="G14" s="15">
        <f>SALES!G14</f>
        <v>0</v>
      </c>
      <c r="H14" s="11">
        <f>SALES!H14</f>
        <v>0</v>
      </c>
      <c r="I14" s="15">
        <f>SALES!I14</f>
        <v>0</v>
      </c>
      <c r="J14" s="11">
        <f>SALES!J14</f>
        <v>0</v>
      </c>
      <c r="L14" s="12">
        <f>STOCK!B13</f>
        <v>0</v>
      </c>
      <c r="M14" s="12">
        <f>STOCK!C13</f>
        <v>0</v>
      </c>
      <c r="N14" s="12">
        <f>STOCK!D13</f>
        <v>0</v>
      </c>
      <c r="O14" s="12">
        <f>STOCK!E13</f>
        <v>0</v>
      </c>
      <c r="P14" s="13">
        <f>STOCK!F13</f>
        <v>0</v>
      </c>
      <c r="Q14" s="12">
        <f t="shared" si="0"/>
        <v>0</v>
      </c>
      <c r="R14" s="12"/>
    </row>
    <row r="15" spans="1:18" x14ac:dyDescent="0.25">
      <c r="A15" s="9">
        <f>SALES!A15</f>
        <v>0</v>
      </c>
      <c r="B15" s="11">
        <f>SALES!B15</f>
        <v>0</v>
      </c>
      <c r="C15" s="11">
        <f>SALES!C15</f>
        <v>0</v>
      </c>
      <c r="D15" s="11">
        <f>SALES!D15</f>
        <v>0</v>
      </c>
      <c r="E15" s="11">
        <f>SALES!E15</f>
        <v>0</v>
      </c>
      <c r="F15" s="11">
        <f>SALES!F15</f>
        <v>0</v>
      </c>
      <c r="G15" s="15">
        <f>SALES!G15</f>
        <v>0</v>
      </c>
      <c r="H15" s="11">
        <f>SALES!H15</f>
        <v>0</v>
      </c>
      <c r="I15" s="15">
        <f>SALES!I15</f>
        <v>0</v>
      </c>
      <c r="J15" s="11">
        <f>SALES!J15</f>
        <v>0</v>
      </c>
      <c r="L15" s="12">
        <f>STOCK!B14</f>
        <v>0</v>
      </c>
      <c r="M15" s="12">
        <f>STOCK!C14</f>
        <v>0</v>
      </c>
      <c r="N15" s="12">
        <f>STOCK!D14</f>
        <v>0</v>
      </c>
      <c r="O15" s="12">
        <f>STOCK!E14</f>
        <v>0</v>
      </c>
      <c r="P15" s="13">
        <f>STOCK!F14</f>
        <v>0</v>
      </c>
      <c r="Q15" s="12">
        <f t="shared" si="0"/>
        <v>0</v>
      </c>
      <c r="R15" s="12"/>
    </row>
    <row r="16" spans="1:18" x14ac:dyDescent="0.25">
      <c r="A16" s="9">
        <f>SALES!A16</f>
        <v>0</v>
      </c>
      <c r="B16" s="11">
        <f>SALES!B16</f>
        <v>0</v>
      </c>
      <c r="C16" s="11">
        <f>SALES!C16</f>
        <v>0</v>
      </c>
      <c r="D16" s="11">
        <f>SALES!D16</f>
        <v>0</v>
      </c>
      <c r="E16" s="11">
        <f>SALES!E16</f>
        <v>0</v>
      </c>
      <c r="F16" s="11">
        <f>SALES!F16</f>
        <v>0</v>
      </c>
      <c r="G16" s="15">
        <f>SALES!G16</f>
        <v>0</v>
      </c>
      <c r="H16" s="11">
        <f>SALES!H16</f>
        <v>0</v>
      </c>
      <c r="I16" s="15">
        <f>SALES!I16</f>
        <v>0</v>
      </c>
      <c r="J16" s="11">
        <f>SALES!J16</f>
        <v>0</v>
      </c>
    </row>
    <row r="17" spans="1:10" x14ac:dyDescent="0.25">
      <c r="A17" s="9">
        <f>SALES!A17</f>
        <v>0</v>
      </c>
      <c r="B17" s="11">
        <f>SALES!B17</f>
        <v>0</v>
      </c>
      <c r="C17" s="11">
        <f>SALES!C17</f>
        <v>0</v>
      </c>
      <c r="D17" s="11">
        <f>SALES!D17</f>
        <v>0</v>
      </c>
      <c r="E17" s="11">
        <f>SALES!E17</f>
        <v>0</v>
      </c>
      <c r="F17" s="11">
        <f>SALES!F17</f>
        <v>0</v>
      </c>
      <c r="G17" s="15">
        <f>SALES!G17</f>
        <v>0</v>
      </c>
      <c r="H17" s="11">
        <f>SALES!H17</f>
        <v>0</v>
      </c>
      <c r="I17" s="15">
        <f>SALES!I17</f>
        <v>0</v>
      </c>
      <c r="J17" s="11">
        <f>SALES!J17</f>
        <v>0</v>
      </c>
    </row>
    <row r="18" spans="1:10" x14ac:dyDescent="0.25">
      <c r="A18" s="9">
        <f>SALES!A18</f>
        <v>0</v>
      </c>
      <c r="B18" s="11">
        <f>SALES!B18</f>
        <v>0</v>
      </c>
      <c r="C18" s="11">
        <f>SALES!C18</f>
        <v>0</v>
      </c>
      <c r="D18" s="11">
        <f>SALES!D18</f>
        <v>0</v>
      </c>
      <c r="E18" s="11">
        <f>SALES!E18</f>
        <v>0</v>
      </c>
      <c r="F18" s="11">
        <f>SALES!F18</f>
        <v>0</v>
      </c>
      <c r="G18" s="15">
        <f>SALES!G18</f>
        <v>0</v>
      </c>
      <c r="H18" s="11">
        <f>SALES!H18</f>
        <v>0</v>
      </c>
      <c r="I18" s="15">
        <f>SALES!I18</f>
        <v>0</v>
      </c>
      <c r="J18" s="11">
        <f>SALES!J18</f>
        <v>0</v>
      </c>
    </row>
    <row r="19" spans="1:10" x14ac:dyDescent="0.25">
      <c r="A19" s="9">
        <f>SALES!A19</f>
        <v>0</v>
      </c>
      <c r="B19" s="11">
        <f>SALES!B19</f>
        <v>0</v>
      </c>
      <c r="C19" s="11">
        <f>SALES!C19</f>
        <v>0</v>
      </c>
      <c r="D19" s="11">
        <f>SALES!D19</f>
        <v>0</v>
      </c>
      <c r="E19" s="11">
        <f>SALES!E19</f>
        <v>0</v>
      </c>
      <c r="F19" s="11">
        <f>SALES!F19</f>
        <v>0</v>
      </c>
      <c r="G19" s="15">
        <f>SALES!G19</f>
        <v>0</v>
      </c>
      <c r="H19" s="11">
        <f>SALES!H19</f>
        <v>0</v>
      </c>
      <c r="I19" s="15">
        <f>SALES!I19</f>
        <v>0</v>
      </c>
      <c r="J19" s="11">
        <f>SALES!J19</f>
        <v>0</v>
      </c>
    </row>
    <row r="20" spans="1:10" x14ac:dyDescent="0.25">
      <c r="A20" s="9">
        <f>SALES!A20</f>
        <v>0</v>
      </c>
      <c r="B20" s="11">
        <f>SALES!B20</f>
        <v>0</v>
      </c>
      <c r="C20" s="11">
        <f>SALES!C20</f>
        <v>0</v>
      </c>
      <c r="D20" s="11">
        <f>SALES!D20</f>
        <v>0</v>
      </c>
      <c r="E20" s="11">
        <f>SALES!E20</f>
        <v>0</v>
      </c>
      <c r="F20" s="11">
        <f>SALES!F20</f>
        <v>0</v>
      </c>
      <c r="G20" s="15">
        <f>SALES!G20</f>
        <v>0</v>
      </c>
      <c r="H20" s="11">
        <f>SALES!H20</f>
        <v>0</v>
      </c>
      <c r="I20" s="15">
        <f>SALES!I20</f>
        <v>0</v>
      </c>
      <c r="J20" s="11">
        <f>SALES!J20</f>
        <v>0</v>
      </c>
    </row>
    <row r="21" spans="1:10" x14ac:dyDescent="0.25">
      <c r="A21" s="10"/>
    </row>
  </sheetData>
  <autoFilter ref="A3:R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STOCK</vt:lpstr>
      <vt:lpstr>SALES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</dc:creator>
  <cp:lastModifiedBy>OLY</cp:lastModifiedBy>
  <dcterms:created xsi:type="dcterms:W3CDTF">2017-11-25T17:16:40Z</dcterms:created>
  <dcterms:modified xsi:type="dcterms:W3CDTF">2018-01-09T10:51:37Z</dcterms:modified>
</cp:coreProperties>
</file>