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<sst xmlns="http://schemas.openxmlformats.org/spreadsheetml/2006/main" count="22" uniqueCount="22">
  <si>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Player</t>
  </si>
  <si>
    <t>Points</t>
  </si>
  <si>
    <t>Rebounds</t>
  </si>
  <si>
    <t>Assists</t>
  </si>
  <si>
    <t>Steals</t>
  </si>
  <si>
    <t>Blocks</t>
  </si>
  <si>
    <t>Missed Field Goals</t>
  </si>
  <si>
    <t>Missed Free Throws</t>
  </si>
  <si>
    <t>Turnovers</t>
  </si>
  <si>
    <t>Fouls</t>
  </si>
  <si>
    <t>Minutes Played</t>
  </si>
  <si>
    <t>PER</t>
  </si>
  <si>
    <t>Isaiah Cozart</t>
  </si>
  <si>
    <t>Leland Walker</t>
  </si>
  <si>
    <t>Michael Moreno</t>
  </si>
  <si>
    <t>Tayshawn Comer</t>
  </si>
  <si>
    <t>Devontae Blanton</t>
  </si>
  <si>
    <t>Turner Buttry</t>
  </si>
  <si>
    <t>John Ukomadu</t>
  </si>
  <si>
    <t>Collin Cooper</t>
  </si>
  <si>
    <t>DaShawn Jackson</t>
  </si>
  <si>
    <t>Montavious Myrick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</si>
</sst>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2" numFmtId="0" xfId="0" applyFill="1" applyFont="1"/>
    <xf borderId="0" fillId="0" fontId="1" numFmtId="0" xfId="0" applyAlignment="1" applyFont="1">
      <alignment horizontal="right" readingOrder="0"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0000"/>
                </a:solidFill>
                <a:latin typeface="+mn-lt"/>
              </a:defRPr>
            </a:pPr>
            <a:r>
              <a:rPr b="1">
                <a:solidFill>
                  <a:srgbClr val="990000"/>
                </a:solidFill>
                <a:latin typeface="+mn-lt"/>
              </a:rPr>
              <a:t>Player Efficiency Rating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Sheet1!$A$2:$A$1000</c:f>
            </c:strRef>
          </c:cat>
          <c:val>
            <c:numRef>
              <c:f>Sheet1!$L$2:$L$11</c:f>
              <c:numCache/>
            </c:numRef>
          </c:val>
        </c:ser>
        <c:axId val="1083566605"/>
        <c:axId val="193116419"/>
      </c:bar3DChart>
      <c:catAx>
        <c:axId val="108356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990000"/>
                </a:solidFill>
                <a:latin typeface="+mn-lt"/>
              </a:defRPr>
            </a:pPr>
          </a:p>
        </c:txPr>
        <c:crossAx val="193116419"/>
      </c:catAx>
      <c:valAx>
        <c:axId val="19311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566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990000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>
      <c r="A2" s="1" t="s">
        <v>12</v>
      </c>
      <c r="B2" s="3">
        <f>SUMPRODUCT(10,1.07)</f>
        <v>10.7</v>
      </c>
      <c r="C2" s="3">
        <f>SUMPRODUCT(13,0.44)</f>
        <v>5.72</v>
      </c>
      <c r="D2" s="3">
        <f>SUMPRODUCT(0,0.44)</f>
        <v>0</v>
      </c>
      <c r="E2" s="3">
        <f>SUMPRODUCT(1,0.62)</f>
        <v>0.62</v>
      </c>
      <c r="F2" s="3">
        <f>SUMPRODUCT(10,0.4)</f>
        <v>4</v>
      </c>
      <c r="G2" s="3">
        <f>SUMPRODUCT(3, -0.41)</f>
        <v>-1.23</v>
      </c>
      <c r="H2" s="3">
        <f t="shared" ref="H2:H3" si="1">SUMPRODUCT(0, -0.62)</f>
        <v>0</v>
      </c>
      <c r="I2" s="3">
        <f t="shared" ref="I2:I3" si="2">SUMPRODUCT(1, -0.75)</f>
        <v>-0.75</v>
      </c>
      <c r="J2" s="4">
        <f>SUMPRODUCT(2, -0.4)</f>
        <v>-0.8</v>
      </c>
      <c r="K2" s="5">
        <v>29.0</v>
      </c>
      <c r="L2" s="6">
        <f t="shared" ref="L2:L11" si="3">(B2+C2+D2+E2+F2-G2-H2-I2-J2)/K2</f>
        <v>0.8213793103</v>
      </c>
    </row>
    <row r="3">
      <c r="A3" s="1" t="s">
        <v>13</v>
      </c>
      <c r="B3" s="3">
        <f>SUMPRODUCT(14,1.07)</f>
        <v>14.98</v>
      </c>
      <c r="C3" s="3">
        <f>SUMPRODUCT(0,0.44)</f>
        <v>0</v>
      </c>
      <c r="D3" s="3">
        <f>SUMPRODUCT(6,0.44)</f>
        <v>2.64</v>
      </c>
      <c r="E3" s="3">
        <f>SUMPRODUCT(2,0.62)</f>
        <v>1.24</v>
      </c>
      <c r="F3" s="3">
        <f t="shared" ref="F3:F7" si="4">SUMPRODUCT(0,0.4)</f>
        <v>0</v>
      </c>
      <c r="G3" s="3">
        <f>SUMPRODUCT(4, -0.41)</f>
        <v>-1.64</v>
      </c>
      <c r="H3" s="3">
        <f t="shared" si="1"/>
        <v>0</v>
      </c>
      <c r="I3" s="3">
        <f t="shared" si="2"/>
        <v>-0.75</v>
      </c>
      <c r="J3" s="4">
        <f>SUMPRODUCT(0, -0.4)</f>
        <v>0</v>
      </c>
      <c r="K3" s="5">
        <v>25.0</v>
      </c>
      <c r="L3" s="6">
        <f t="shared" si="3"/>
        <v>0.85</v>
      </c>
    </row>
    <row r="4">
      <c r="A4" s="1" t="s">
        <v>14</v>
      </c>
      <c r="B4" s="3">
        <f>SUMPRODUCT(12,1.07)</f>
        <v>12.84</v>
      </c>
      <c r="C4" s="3">
        <f>SUMPRODUCT(6,0.44)</f>
        <v>2.64</v>
      </c>
      <c r="D4" s="3">
        <f>SUMPRODUCT(5,0.44)</f>
        <v>2.2</v>
      </c>
      <c r="E4" s="3">
        <f t="shared" ref="E4:E5" si="6">SUMPRODUCT(1,0.62)</f>
        <v>0.62</v>
      </c>
      <c r="F4" s="3">
        <f t="shared" si="4"/>
        <v>0</v>
      </c>
      <c r="G4" s="3">
        <f>SUMPRODUCT(6, -0.41)</f>
        <v>-2.46</v>
      </c>
      <c r="H4" s="3">
        <f>SUMPRODUCT(5, -0.62)</f>
        <v>-3.1</v>
      </c>
      <c r="I4" s="3">
        <f>SUMPRODUCT(2, -0.75)</f>
        <v>-1.5</v>
      </c>
      <c r="J4" s="4">
        <f>SUMPRODUCT(1, -0.4)</f>
        <v>-0.4</v>
      </c>
      <c r="K4" s="5">
        <v>31.0</v>
      </c>
      <c r="L4" s="6">
        <f t="shared" si="3"/>
        <v>0.8309677419</v>
      </c>
    </row>
    <row r="5">
      <c r="A5" s="1" t="s">
        <v>15</v>
      </c>
      <c r="B5" s="3">
        <f>SUMPRODUCT(6,1.07)</f>
        <v>6.42</v>
      </c>
      <c r="C5" s="3">
        <f t="shared" ref="C5:D5" si="5">SUMPRODUCT(2,0.44)</f>
        <v>0.88</v>
      </c>
      <c r="D5" s="3">
        <f t="shared" si="5"/>
        <v>0.88</v>
      </c>
      <c r="E5" s="3">
        <f t="shared" si="6"/>
        <v>0.62</v>
      </c>
      <c r="F5" s="3">
        <f t="shared" si="4"/>
        <v>0</v>
      </c>
      <c r="G5" s="3">
        <f>SUMPRODUCT(5, -0.41)</f>
        <v>-2.05</v>
      </c>
      <c r="H5" s="3">
        <f>SUMPRODUCT(1, -0.62)</f>
        <v>-0.62</v>
      </c>
      <c r="I5" s="3">
        <f>SUMPRODUCT(1, -0.75)</f>
        <v>-0.75</v>
      </c>
      <c r="J5" s="4">
        <f>SUMPRODUCT(2, -0.4)</f>
        <v>-0.8</v>
      </c>
      <c r="K5" s="5">
        <v>28.0</v>
      </c>
      <c r="L5" s="6">
        <f t="shared" si="3"/>
        <v>0.465</v>
      </c>
    </row>
    <row r="6">
      <c r="A6" s="1" t="s">
        <v>16</v>
      </c>
      <c r="B6" s="3">
        <f>SUMPRODUCT(19,1.07)</f>
        <v>20.33</v>
      </c>
      <c r="C6" s="3">
        <f>SUMPRODUCT(5,0.44)</f>
        <v>2.2</v>
      </c>
      <c r="D6" s="3">
        <f>SUMPRODUCT(4,0.44)</f>
        <v>1.76</v>
      </c>
      <c r="E6" s="3">
        <f>SUMPRODUCT(0,0.62)</f>
        <v>0</v>
      </c>
      <c r="F6" s="3">
        <f t="shared" si="4"/>
        <v>0</v>
      </c>
      <c r="G6" s="3">
        <f>SUMPRODUCT(13, -0.41)</f>
        <v>-5.33</v>
      </c>
      <c r="H6" s="3">
        <f t="shared" ref="H6:H11" si="7">SUMPRODUCT(0, -0.62)</f>
        <v>0</v>
      </c>
      <c r="I6" s="3">
        <f>SUMPRODUCT(0, -0.75)</f>
        <v>0</v>
      </c>
      <c r="J6" s="4">
        <f>SUMPRODUCT(1, -0.4)</f>
        <v>-0.4</v>
      </c>
      <c r="K6" s="5">
        <v>31.0</v>
      </c>
      <c r="L6" s="6">
        <f t="shared" si="3"/>
        <v>0.9683870968</v>
      </c>
    </row>
    <row r="7">
      <c r="A7" s="1" t="s">
        <v>17</v>
      </c>
      <c r="B7" s="3">
        <f>SUMPRODUCT(6,1.07)</f>
        <v>6.42</v>
      </c>
      <c r="C7" s="3">
        <f>SUMPRODUCT(0,0.44)</f>
        <v>0</v>
      </c>
      <c r="D7" s="3">
        <f>SUMPRODUCT(1,0.44)</f>
        <v>0.44</v>
      </c>
      <c r="E7" s="3">
        <f>SUMPRODUCT(2,0.62)</f>
        <v>1.24</v>
      </c>
      <c r="F7" s="3">
        <f t="shared" si="4"/>
        <v>0</v>
      </c>
      <c r="G7" s="3">
        <f>SUMPRODUCT(1, -0.41)</f>
        <v>-0.41</v>
      </c>
      <c r="H7" s="3">
        <f t="shared" si="7"/>
        <v>0</v>
      </c>
      <c r="I7" s="3">
        <f t="shared" ref="I7:I8" si="8">SUMPRODUCT(1, -0.75)</f>
        <v>-0.75</v>
      </c>
      <c r="J7" s="4">
        <f>SUMPRODUCT(2, -0.4)</f>
        <v>-0.8</v>
      </c>
      <c r="K7" s="5">
        <v>16.0</v>
      </c>
      <c r="L7" s="6">
        <f t="shared" si="3"/>
        <v>0.62875</v>
      </c>
    </row>
    <row r="8">
      <c r="A8" s="1" t="s">
        <v>18</v>
      </c>
      <c r="B8" s="3">
        <f>SUMPRODUCT(4,1.07)</f>
        <v>4.28</v>
      </c>
      <c r="C8" s="3">
        <f>SUMPRODUCT(1,0.44)</f>
        <v>0.44</v>
      </c>
      <c r="D8" s="3">
        <f>SUMPRODUCT(0,0.44)</f>
        <v>0</v>
      </c>
      <c r="E8" s="3">
        <f>SUMPRODUCT(1,0.62)</f>
        <v>0.62</v>
      </c>
      <c r="F8" s="3">
        <f>SUMPRODUCT(1,0.4)</f>
        <v>0.4</v>
      </c>
      <c r="G8" s="3">
        <f>SUMPRODUCT(2, -0.41)</f>
        <v>-0.82</v>
      </c>
      <c r="H8" s="3">
        <f t="shared" si="7"/>
        <v>0</v>
      </c>
      <c r="I8" s="3">
        <f t="shared" si="8"/>
        <v>-0.75</v>
      </c>
      <c r="J8" s="4">
        <f>SUMPRODUCT(1, -0.4)</f>
        <v>-0.4</v>
      </c>
      <c r="K8" s="5">
        <v>9.0</v>
      </c>
      <c r="L8" s="6">
        <f t="shared" si="3"/>
        <v>0.8566666667</v>
      </c>
    </row>
    <row r="9">
      <c r="A9" s="1" t="s">
        <v>19</v>
      </c>
      <c r="B9" s="3">
        <f>SUMPRODUCT(6,1.07)</f>
        <v>6.42</v>
      </c>
      <c r="C9" s="3">
        <f>SUMPRODUCT(4,0.44)</f>
        <v>1.76</v>
      </c>
      <c r="D9" s="3">
        <f>SUMPRODUCT(1,0.44)</f>
        <v>0.44</v>
      </c>
      <c r="E9" s="3">
        <f t="shared" ref="E9:E11" si="10">SUMPRODUCT(0,0.62)</f>
        <v>0</v>
      </c>
      <c r="F9" s="3">
        <f t="shared" ref="F9:F10" si="11">SUMPRODUCT(0,0.4)</f>
        <v>0</v>
      </c>
      <c r="G9" s="3">
        <f>SUMPRODUCT(1, -0.41)</f>
        <v>-0.41</v>
      </c>
      <c r="H9" s="3">
        <f t="shared" si="7"/>
        <v>0</v>
      </c>
      <c r="I9" s="3">
        <f t="shared" ref="I9:I10" si="12">SUMPRODUCT(0, -0.75)</f>
        <v>0</v>
      </c>
      <c r="J9" s="4">
        <f>SUMPRODUCT(3, -0.4)</f>
        <v>-1.2</v>
      </c>
      <c r="K9" s="5">
        <v>19.0</v>
      </c>
      <c r="L9" s="6">
        <f t="shared" si="3"/>
        <v>0.5384210526</v>
      </c>
    </row>
    <row r="10">
      <c r="A10" s="1" t="s">
        <v>20</v>
      </c>
      <c r="B10" s="3">
        <f t="shared" ref="B10:B11" si="13">SUMPRODUCT(0,1.07)</f>
        <v>0</v>
      </c>
      <c r="C10" s="3">
        <f t="shared" ref="C10:D10" si="9">SUMPRODUCT(0,0.44)</f>
        <v>0</v>
      </c>
      <c r="D10" s="3">
        <f t="shared" si="9"/>
        <v>0</v>
      </c>
      <c r="E10" s="3">
        <f t="shared" si="10"/>
        <v>0</v>
      </c>
      <c r="F10" s="3">
        <f t="shared" si="11"/>
        <v>0</v>
      </c>
      <c r="G10" s="3">
        <f>SUMPRODUCT(0, -0.41)</f>
        <v>0</v>
      </c>
      <c r="H10" s="3">
        <f t="shared" si="7"/>
        <v>0</v>
      </c>
      <c r="I10" s="3">
        <f t="shared" si="12"/>
        <v>0</v>
      </c>
      <c r="J10" s="4">
        <f>SUMPRODUCT(0, -0.4)</f>
        <v>0</v>
      </c>
      <c r="K10" s="5">
        <v>1.0</v>
      </c>
      <c r="L10" s="6">
        <f t="shared" si="3"/>
        <v>0</v>
      </c>
    </row>
    <row r="11">
      <c r="A11" s="1" t="s">
        <v>21</v>
      </c>
      <c r="B11" s="3">
        <f t="shared" si="13"/>
        <v>0</v>
      </c>
      <c r="C11" s="3">
        <f t="shared" ref="C11:D11" si="14">SUMPRODUCT(0,0.44)</f>
        <v>0</v>
      </c>
      <c r="D11" s="3">
        <f t="shared" si="14"/>
        <v>0</v>
      </c>
      <c r="E11" s="3">
        <f t="shared" si="10"/>
        <v>0</v>
      </c>
      <c r="F11" s="3">
        <f>SUMPRODUCT(1,0.4)</f>
        <v>0.4</v>
      </c>
      <c r="G11" s="3">
        <f>SUMPRODUCT(1, -0.41)</f>
        <v>-0.41</v>
      </c>
      <c r="H11" s="3">
        <f t="shared" si="7"/>
        <v>0</v>
      </c>
      <c r="I11" s="3">
        <f>SUMPRODUCT(1, -0.75)</f>
        <v>-0.75</v>
      </c>
      <c r="J11" s="4">
        <f>SUMPRODUCT(1, -0.4)</f>
        <v>-0.4</v>
      </c>
      <c r="K11" s="5">
        <v>11.0</v>
      </c>
      <c r="L11" s="6">
        <f t="shared" si="3"/>
        <v>0.1781818182</v>
      </c>
    </row>
    <row r="1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6"/>
    </row>
    <row r="1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6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6"/>
    </row>
    <row r="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6"/>
    </row>
    <row r="16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6"/>
    </row>
  </sheetData>
  <drawing r:id="rId1"/>
</worksheet>
</file>