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ierieb/Documents/GitHub/xdasi-bio-2021/homework_graded/"/>
    </mc:Choice>
  </mc:AlternateContent>
  <xr:revisionPtr revIDLastSave="0" documentId="13_ncr:1_{BE4D77B5-A07E-494A-9506-25F688180884}" xr6:coauthVersionLast="47" xr6:coauthVersionMax="47" xr10:uidLastSave="{00000000-0000-0000-0000-000000000000}"/>
  <bookViews>
    <workbookView xWindow="0" yWindow="460" windowWidth="33600" windowHeight="19160" xr2:uid="{B933EA44-64D6-EE45-9B5A-B25C9609ED6C}"/>
  </bookViews>
  <sheets>
    <sheet name="Sheet1" sheetId="1" r:id="rId1"/>
  </sheets>
  <definedNames>
    <definedName name="_xlchart.v1.0" hidden="1">Sheet1!$AA$2:$AA$16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9" i="1" l="1"/>
  <c r="Y15" i="1"/>
  <c r="Y12" i="1"/>
  <c r="Y7" i="1"/>
  <c r="Y6" i="1"/>
  <c r="Y3" i="1"/>
  <c r="Y2" i="1"/>
  <c r="Y4" i="1"/>
  <c r="Y13" i="1"/>
  <c r="Y16" i="1"/>
  <c r="Y10" i="1"/>
  <c r="Y5" i="1"/>
  <c r="Y8" i="1"/>
  <c r="Y11" i="1"/>
  <c r="Y14" i="1"/>
  <c r="AC16" i="1" l="1"/>
  <c r="AC15" i="1"/>
  <c r="AC9" i="1"/>
  <c r="AC8" i="1"/>
  <c r="AC10" i="1"/>
  <c r="AC13" i="1"/>
  <c r="AC5" i="1"/>
  <c r="AC2" i="1"/>
  <c r="AC3" i="1"/>
  <c r="AC6" i="1"/>
  <c r="AC7" i="1"/>
  <c r="AC14" i="1"/>
  <c r="AC11" i="1"/>
  <c r="AC4" i="1"/>
  <c r="AC12" i="1"/>
</calcChain>
</file>

<file path=xl/sharedStrings.xml><?xml version="1.0" encoding="utf-8"?>
<sst xmlns="http://schemas.openxmlformats.org/spreadsheetml/2006/main" count="67" uniqueCount="43">
  <si>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</si>
  <si>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</si>
  <si>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</si>
  <si>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</si>
  <si>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</si>
  <si>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</si>
  <si>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</si>
  <si>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</si>
  <si>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</si>
  <si>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</si>
  <si>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</si>
  <si>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</si>
  <si>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</si>
  <si>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</si>
  <si>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</si>
  <si>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</si>
  <si>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</si>
  <si>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</si>
  <si>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</si>
  <si>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</si>
  <si>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</si>
  <si>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</si>
  <si>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</si>
  <si>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</si>
  <si>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</si>
  <si>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</si>
  <si>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</si>
  <si>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</si>
  <si>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</si>
  <si>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</si>
  <si>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</si>
  <si>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</si>
  <si>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Take-home final</t>
  </si>
  <si>
    <t>In-class final</t>
  </si>
  <si>
    <t>Participation</t>
  </si>
  <si>
    <t>Final Grade</t>
  </si>
  <si>
    <t>Final Letter Grade</t>
  </si>
  <si>
    <t>Weighting</t>
  </si>
  <si>
    <t>A</t>
  </si>
  <si>
    <t>A-</t>
  </si>
  <si>
    <t>B+</t>
  </si>
  <si>
    <t>Tentative Final Grade</t>
  </si>
  <si>
    <t>Homeworks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</si>
</sst>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0" xfId="0" applyFont="1"/>
    <xf numFmtId="0" fontId="2" fillId="8" borderId="1" xfId="0" applyFont="1" applyFill="1" applyBorder="1"/>
    <xf numFmtId="0" fontId="3" fillId="8" borderId="1" xfId="0" applyFont="1" applyFill="1" applyBorder="1"/>
    <xf numFmtId="0" fontId="2" fillId="2" borderId="1" xfId="0" applyFont="1" applyFill="1" applyBorder="1"/>
    <xf numFmtId="0" fontId="0" fillId="8" borderId="1" xfId="0" applyFont="1" applyFill="1" applyBorder="1"/>
    <xf numFmtId="0" fontId="0" fillId="2" borderId="1" xfId="0" applyFont="1" applyFill="1" applyBorder="1"/>
    <xf numFmtId="0" fontId="0" fillId="7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B218E57-D008-A940-B6A9-2259BB7DF66C}"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18</xdr:row>
      <xdr:rowOff>88901</xdr:rowOff>
    </xdr:from>
    <xdr:to>
      <xdr:col>24</xdr:col>
      <xdr:colOff>594179</xdr:colOff>
      <xdr:row>32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DC2E14-4ABA-E74F-98F5-77400BDEC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9436" y="3746501"/>
              <a:ext cx="4717143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AE17"/>
  <sheetViews>
    <sheetView tabSelected="1" zoomScale="140" zoomScaleNormal="140" workbookViewId="0">
      <pane xSplit="1" topLeftCell="G1" activePane="topRight" state="frozen"/>
      <selection pane="topRight" activeCell="AC16" sqref="AC16"/>
    </sheetView>
  </sheetViews>
  <sheetFormatPr baseColWidth="10" defaultRowHeight="16" x14ac:dyDescent="0.2"/>
  <cols>
    <col min="1" max="1" width="16.83203125" style="3" bestFit="1" customWidth="1"/>
    <col min="2" max="2" width="13.1640625" bestFit="1" customWidth="1"/>
    <col min="3" max="10" width="4.83203125" bestFit="1" customWidth="1"/>
    <col min="11" max="14" width="5.83203125" bestFit="1" customWidth="1"/>
    <col min="15" max="24" width="4.33203125" bestFit="1" customWidth="1"/>
    <col min="25" max="25" width="11.33203125" bestFit="1" customWidth="1"/>
    <col min="26" max="26" width="14.6640625" bestFit="1" customWidth="1"/>
    <col min="27" max="27" width="11.5" bestFit="1" customWidth="1"/>
    <col min="28" max="28" width="11.6640625" bestFit="1" customWidth="1"/>
    <col min="29" max="29" width="10.6640625" bestFit="1" customWidth="1"/>
    <col min="30" max="30" width="16.1640625" bestFit="1" customWidth="1"/>
    <col min="31" max="31" width="20" bestFit="1" customWidth="1"/>
  </cols>
  <sheetData>
    <row r="1" spans="1:31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4" t="s">
        <v>31</v>
      </c>
      <c r="P1" s="25"/>
      <c r="Q1" s="25"/>
      <c r="R1" s="25"/>
      <c r="S1" s="25"/>
      <c r="T1" s="25"/>
      <c r="U1" s="25"/>
      <c r="V1" s="25"/>
      <c r="W1" s="25"/>
      <c r="X1" s="26"/>
      <c r="Y1" s="13" t="s">
        <v>42</v>
      </c>
      <c r="Z1" s="13" t="s">
        <v>32</v>
      </c>
      <c r="AA1" s="13" t="s">
        <v>33</v>
      </c>
      <c r="AB1" s="13" t="s">
        <v>34</v>
      </c>
      <c r="AC1" s="9" t="s">
        <v>35</v>
      </c>
      <c r="AD1" s="11" t="s">
        <v>36</v>
      </c>
      <c r="AE1" s="17" t="s">
        <v>41</v>
      </c>
    </row>
    <row r="2" spans="1:31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6">
        <v>95</v>
      </c>
      <c r="O2" s="8">
        <f>LARGE(C2:N2,1)</f>
        <v>110</v>
      </c>
      <c r="P2" s="8">
        <f>LARGE(C2:N2,2)</f>
        <v>109</v>
      </c>
      <c r="Q2" s="8">
        <f>LARGE(C2:N2,3)</f>
        <v>100</v>
      </c>
      <c r="R2" s="8">
        <f>LARGE(C2:N2,4)</f>
        <v>100</v>
      </c>
      <c r="S2" s="8">
        <f>LARGE(C2:N2,5)</f>
        <v>99</v>
      </c>
      <c r="T2" s="8">
        <f>LARGE(C2:N2,6)</f>
        <v>99</v>
      </c>
      <c r="U2" s="8">
        <f>LARGE(C2:N2,7)</f>
        <v>99</v>
      </c>
      <c r="V2" s="8">
        <f>LARGE(C2:N2,8)</f>
        <v>99</v>
      </c>
      <c r="W2" s="8">
        <f>LARGE(C2:N2,9)</f>
        <v>99</v>
      </c>
      <c r="X2" s="8">
        <f>LARGE(C2:N2,10)</f>
        <v>97</v>
      </c>
      <c r="Y2" s="21">
        <f>IF(ROUND(AVERAGE(O2:X2),0)&gt;100,100,ROUND(AVERAGE(O2:X2),0))</f>
        <v>100</v>
      </c>
      <c r="Z2" s="19">
        <v>100</v>
      </c>
      <c r="AA2" s="14">
        <v>88</v>
      </c>
      <c r="AB2" s="14">
        <v>100</v>
      </c>
      <c r="AC2" s="10">
        <f xml:space="preserve"> Y2*0.7 + Z2*0.1 + AA2*0.1 + AB2*0.1</f>
        <v>98.8</v>
      </c>
      <c r="AD2" s="12"/>
      <c r="AE2" s="16" t="s">
        <v>38</v>
      </c>
    </row>
    <row r="3" spans="1:31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8">
        <f t="shared" ref="O3:O16" si="0">LARGE(C3:N3,1)</f>
        <v>100</v>
      </c>
      <c r="P3" s="8">
        <f t="shared" ref="P3:P16" si="1">LARGE(C3:N3,2)</f>
        <v>99</v>
      </c>
      <c r="Q3" s="8">
        <f t="shared" ref="Q3:Q16" si="2">LARGE(C3:N3,3)</f>
        <v>99</v>
      </c>
      <c r="R3" s="8">
        <f t="shared" ref="R3:R16" si="3">LARGE(C3:N3,4)</f>
        <v>98</v>
      </c>
      <c r="S3" s="8">
        <f t="shared" ref="S3:S16" si="4">LARGE(C3:N3,5)</f>
        <v>98</v>
      </c>
      <c r="T3" s="8">
        <f t="shared" ref="T3:T16" si="5">LARGE(C3:N3,6)</f>
        <v>98</v>
      </c>
      <c r="U3" s="8">
        <f t="shared" ref="U3:U16" si="6">LARGE(C3:N3,7)</f>
        <v>98</v>
      </c>
      <c r="V3" s="8">
        <f t="shared" ref="V3:V16" si="7">LARGE(C3:N3,8)</f>
        <v>98</v>
      </c>
      <c r="W3" s="8">
        <f t="shared" ref="W3:W16" si="8">LARGE(C3:N3,9)</f>
        <v>97</v>
      </c>
      <c r="X3" s="8">
        <f t="shared" ref="X3:X16" si="9">LARGE(C3:N3,10)</f>
        <v>97</v>
      </c>
      <c r="Y3" s="21">
        <f t="shared" ref="Y3:Y16" si="10">IF(ROUND(AVERAGE(O3:X3),0)&gt;100,100,ROUND(AVERAGE(O3:X3),0))</f>
        <v>98</v>
      </c>
      <c r="Z3" s="19">
        <v>99</v>
      </c>
      <c r="AA3" s="14">
        <v>66</v>
      </c>
      <c r="AB3" s="14">
        <v>100</v>
      </c>
      <c r="AC3" s="10">
        <f t="shared" ref="AC3:AC16" si="11" xml:space="preserve"> Y3*0.7 + Z3*0.1 + AA3*0.1 + AB3*0.1</f>
        <v>95.1</v>
      </c>
      <c r="AD3" s="12"/>
      <c r="AE3" s="16" t="s">
        <v>39</v>
      </c>
    </row>
    <row r="4" spans="1:31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8">
        <f t="shared" si="0"/>
        <v>104</v>
      </c>
      <c r="P4" s="8">
        <f t="shared" si="1"/>
        <v>100</v>
      </c>
      <c r="Q4" s="8">
        <f t="shared" si="2"/>
        <v>100</v>
      </c>
      <c r="R4" s="8">
        <f t="shared" si="3"/>
        <v>99</v>
      </c>
      <c r="S4" s="8">
        <f t="shared" si="4"/>
        <v>99</v>
      </c>
      <c r="T4" s="8">
        <f t="shared" si="5"/>
        <v>99</v>
      </c>
      <c r="U4" s="8">
        <f t="shared" si="6"/>
        <v>99</v>
      </c>
      <c r="V4" s="8">
        <f t="shared" si="7"/>
        <v>98</v>
      </c>
      <c r="W4" s="8">
        <f t="shared" si="8"/>
        <v>98</v>
      </c>
      <c r="X4" s="8">
        <f t="shared" si="9"/>
        <v>95</v>
      </c>
      <c r="Y4" s="21">
        <f t="shared" si="10"/>
        <v>99</v>
      </c>
      <c r="Z4" s="19">
        <v>100</v>
      </c>
      <c r="AA4" s="14">
        <v>86</v>
      </c>
      <c r="AB4" s="14">
        <v>100</v>
      </c>
      <c r="AC4" s="10">
        <f t="shared" si="11"/>
        <v>97.899999999999991</v>
      </c>
      <c r="AD4" s="12"/>
      <c r="AE4" s="16" t="s">
        <v>38</v>
      </c>
    </row>
    <row r="5" spans="1:31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8">
        <f t="shared" si="0"/>
        <v>109</v>
      </c>
      <c r="P5" s="8">
        <f t="shared" si="1"/>
        <v>101</v>
      </c>
      <c r="Q5" s="8">
        <f t="shared" si="2"/>
        <v>98</v>
      </c>
      <c r="R5" s="8">
        <f t="shared" si="3"/>
        <v>97</v>
      </c>
      <c r="S5" s="8">
        <f t="shared" si="4"/>
        <v>97</v>
      </c>
      <c r="T5" s="8">
        <f t="shared" si="5"/>
        <v>94</v>
      </c>
      <c r="U5" s="8">
        <f t="shared" si="6"/>
        <v>94</v>
      </c>
      <c r="V5" s="8">
        <f t="shared" si="7"/>
        <v>93</v>
      </c>
      <c r="W5" s="8">
        <f t="shared" si="8"/>
        <v>93</v>
      </c>
      <c r="X5" s="8">
        <f t="shared" si="9"/>
        <v>93</v>
      </c>
      <c r="Y5" s="21">
        <f t="shared" si="10"/>
        <v>97</v>
      </c>
      <c r="Z5" s="19">
        <v>87</v>
      </c>
      <c r="AA5" s="14">
        <v>71</v>
      </c>
      <c r="AB5" s="14">
        <v>100</v>
      </c>
      <c r="AC5" s="10">
        <f t="shared" si="11"/>
        <v>93.699999999999989</v>
      </c>
      <c r="AD5" s="12"/>
      <c r="AE5" s="16" t="s">
        <v>40</v>
      </c>
    </row>
    <row r="6" spans="1:31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6">
        <v>86</v>
      </c>
      <c r="O6" s="8">
        <f t="shared" si="0"/>
        <v>99</v>
      </c>
      <c r="P6" s="8">
        <f t="shared" si="1"/>
        <v>99</v>
      </c>
      <c r="Q6" s="8">
        <f t="shared" si="2"/>
        <v>98</v>
      </c>
      <c r="R6" s="8">
        <f t="shared" si="3"/>
        <v>97</v>
      </c>
      <c r="S6" s="8">
        <f t="shared" si="4"/>
        <v>97</v>
      </c>
      <c r="T6" s="8">
        <f t="shared" si="5"/>
        <v>94</v>
      </c>
      <c r="U6" s="8">
        <f t="shared" si="6"/>
        <v>93</v>
      </c>
      <c r="V6" s="8">
        <f t="shared" si="7"/>
        <v>89</v>
      </c>
      <c r="W6" s="8">
        <f t="shared" si="8"/>
        <v>86</v>
      </c>
      <c r="X6" s="8">
        <f t="shared" si="9"/>
        <v>85</v>
      </c>
      <c r="Y6" s="21">
        <f t="shared" si="10"/>
        <v>94</v>
      </c>
      <c r="Z6" s="19">
        <v>96</v>
      </c>
      <c r="AA6" s="14">
        <v>63</v>
      </c>
      <c r="AB6" s="14">
        <v>100</v>
      </c>
      <c r="AC6" s="10">
        <f t="shared" si="11"/>
        <v>91.7</v>
      </c>
      <c r="AD6" s="12"/>
      <c r="AE6" s="16" t="s">
        <v>40</v>
      </c>
    </row>
    <row r="7" spans="1:31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8">
        <f t="shared" si="0"/>
        <v>109</v>
      </c>
      <c r="P7" s="8">
        <f t="shared" si="1"/>
        <v>103</v>
      </c>
      <c r="Q7" s="8">
        <f t="shared" si="2"/>
        <v>100</v>
      </c>
      <c r="R7" s="8">
        <f t="shared" si="3"/>
        <v>100</v>
      </c>
      <c r="S7" s="8">
        <f t="shared" si="4"/>
        <v>100</v>
      </c>
      <c r="T7" s="8">
        <f t="shared" si="5"/>
        <v>100</v>
      </c>
      <c r="U7" s="8">
        <f t="shared" si="6"/>
        <v>100</v>
      </c>
      <c r="V7" s="8">
        <f t="shared" si="7"/>
        <v>99</v>
      </c>
      <c r="W7" s="8">
        <f t="shared" si="8"/>
        <v>99</v>
      </c>
      <c r="X7" s="8">
        <f t="shared" si="9"/>
        <v>97</v>
      </c>
      <c r="Y7" s="21">
        <f t="shared" si="10"/>
        <v>100</v>
      </c>
      <c r="Z7" s="19">
        <v>100</v>
      </c>
      <c r="AA7" s="14">
        <v>73</v>
      </c>
      <c r="AB7" s="14">
        <v>100</v>
      </c>
      <c r="AC7" s="10">
        <f t="shared" si="11"/>
        <v>97.3</v>
      </c>
      <c r="AD7" s="12"/>
      <c r="AE7" s="16" t="s">
        <v>38</v>
      </c>
    </row>
    <row r="8" spans="1:31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8">
        <f t="shared" si="0"/>
        <v>100</v>
      </c>
      <c r="P8" s="8">
        <f t="shared" si="1"/>
        <v>100</v>
      </c>
      <c r="Q8" s="8">
        <f t="shared" si="2"/>
        <v>100</v>
      </c>
      <c r="R8" s="8">
        <f t="shared" si="3"/>
        <v>100</v>
      </c>
      <c r="S8" s="8">
        <f t="shared" si="4"/>
        <v>100</v>
      </c>
      <c r="T8" s="8">
        <f t="shared" si="5"/>
        <v>100</v>
      </c>
      <c r="U8" s="8">
        <f t="shared" si="6"/>
        <v>100</v>
      </c>
      <c r="V8" s="8">
        <f t="shared" si="7"/>
        <v>99</v>
      </c>
      <c r="W8" s="8">
        <f t="shared" si="8"/>
        <v>98</v>
      </c>
      <c r="X8" s="8">
        <f t="shared" si="9"/>
        <v>93</v>
      </c>
      <c r="Y8" s="21">
        <f t="shared" si="10"/>
        <v>99</v>
      </c>
      <c r="Z8" s="19">
        <v>93</v>
      </c>
      <c r="AA8" s="14">
        <v>93</v>
      </c>
      <c r="AB8" s="14">
        <v>100</v>
      </c>
      <c r="AC8" s="10">
        <f t="shared" si="11"/>
        <v>97.899999999999991</v>
      </c>
      <c r="AD8" s="12"/>
      <c r="AE8" s="16" t="s">
        <v>38</v>
      </c>
    </row>
    <row r="9" spans="1:31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8">
        <f t="shared" si="0"/>
        <v>109</v>
      </c>
      <c r="P9" s="8">
        <f t="shared" si="1"/>
        <v>100</v>
      </c>
      <c r="Q9" s="8">
        <f t="shared" si="2"/>
        <v>100</v>
      </c>
      <c r="R9" s="8">
        <f t="shared" si="3"/>
        <v>100</v>
      </c>
      <c r="S9" s="8">
        <f t="shared" si="4"/>
        <v>100</v>
      </c>
      <c r="T9" s="8">
        <f t="shared" si="5"/>
        <v>100</v>
      </c>
      <c r="U9" s="8">
        <f t="shared" si="6"/>
        <v>99</v>
      </c>
      <c r="V9" s="8">
        <f t="shared" si="7"/>
        <v>99</v>
      </c>
      <c r="W9" s="8">
        <f t="shared" si="8"/>
        <v>99</v>
      </c>
      <c r="X9" s="8">
        <f t="shared" si="9"/>
        <v>99</v>
      </c>
      <c r="Y9" s="21">
        <f t="shared" si="10"/>
        <v>100</v>
      </c>
      <c r="Z9" s="19">
        <v>98</v>
      </c>
      <c r="AA9" s="14">
        <v>91</v>
      </c>
      <c r="AB9" s="14">
        <v>100</v>
      </c>
      <c r="AC9" s="10">
        <f t="shared" si="11"/>
        <v>98.899999999999991</v>
      </c>
      <c r="AD9" s="12"/>
      <c r="AE9" s="16" t="s">
        <v>38</v>
      </c>
    </row>
    <row r="10" spans="1:31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8">
        <f t="shared" si="0"/>
        <v>110</v>
      </c>
      <c r="P10" s="8">
        <f t="shared" si="1"/>
        <v>109</v>
      </c>
      <c r="Q10" s="8">
        <f t="shared" si="2"/>
        <v>100</v>
      </c>
      <c r="R10" s="8">
        <f t="shared" si="3"/>
        <v>100</v>
      </c>
      <c r="S10" s="8">
        <f t="shared" si="4"/>
        <v>100</v>
      </c>
      <c r="T10" s="8">
        <f t="shared" si="5"/>
        <v>100</v>
      </c>
      <c r="U10" s="8">
        <f t="shared" si="6"/>
        <v>100</v>
      </c>
      <c r="V10" s="8">
        <f t="shared" si="7"/>
        <v>100</v>
      </c>
      <c r="W10" s="8">
        <f t="shared" si="8"/>
        <v>100</v>
      </c>
      <c r="X10" s="8">
        <f t="shared" si="9"/>
        <v>100</v>
      </c>
      <c r="Y10" s="21">
        <f t="shared" si="10"/>
        <v>100</v>
      </c>
      <c r="Z10" s="20"/>
      <c r="AA10" s="5"/>
      <c r="AB10" s="5">
        <v>100</v>
      </c>
      <c r="AC10" s="5">
        <f t="shared" si="11"/>
        <v>80</v>
      </c>
      <c r="AD10" s="5"/>
      <c r="AE10" s="18" t="s">
        <v>38</v>
      </c>
    </row>
    <row r="11" spans="1:31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8">
        <f t="shared" si="0"/>
        <v>110</v>
      </c>
      <c r="P11" s="8">
        <f t="shared" si="1"/>
        <v>109</v>
      </c>
      <c r="Q11" s="8">
        <f t="shared" si="2"/>
        <v>100</v>
      </c>
      <c r="R11" s="8">
        <f t="shared" si="3"/>
        <v>100</v>
      </c>
      <c r="S11" s="8">
        <f t="shared" si="4"/>
        <v>100</v>
      </c>
      <c r="T11" s="8">
        <f t="shared" si="5"/>
        <v>100</v>
      </c>
      <c r="U11" s="8">
        <f t="shared" si="6"/>
        <v>100</v>
      </c>
      <c r="V11" s="8">
        <f t="shared" si="7"/>
        <v>100</v>
      </c>
      <c r="W11" s="8">
        <f t="shared" si="8"/>
        <v>100</v>
      </c>
      <c r="X11" s="8">
        <f t="shared" si="9"/>
        <v>100</v>
      </c>
      <c r="Y11" s="21">
        <f t="shared" si="10"/>
        <v>100</v>
      </c>
      <c r="Z11" s="19">
        <v>100</v>
      </c>
      <c r="AA11" s="14">
        <v>74</v>
      </c>
      <c r="AB11" s="14">
        <v>100</v>
      </c>
      <c r="AC11" s="10">
        <f t="shared" si="11"/>
        <v>97.4</v>
      </c>
      <c r="AD11" s="12"/>
      <c r="AE11" s="16" t="s">
        <v>38</v>
      </c>
    </row>
    <row r="12" spans="1:31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8">
        <f t="shared" si="0"/>
        <v>108</v>
      </c>
      <c r="P12" s="8">
        <f t="shared" si="1"/>
        <v>100</v>
      </c>
      <c r="Q12" s="8">
        <f t="shared" si="2"/>
        <v>100</v>
      </c>
      <c r="R12" s="8">
        <f t="shared" si="3"/>
        <v>100</v>
      </c>
      <c r="S12" s="8">
        <f t="shared" si="4"/>
        <v>100</v>
      </c>
      <c r="T12" s="8">
        <f t="shared" si="5"/>
        <v>100</v>
      </c>
      <c r="U12" s="8">
        <f t="shared" si="6"/>
        <v>99</v>
      </c>
      <c r="V12" s="8">
        <f t="shared" si="7"/>
        <v>99</v>
      </c>
      <c r="W12" s="8">
        <f t="shared" si="8"/>
        <v>98</v>
      </c>
      <c r="X12" s="8">
        <f t="shared" si="9"/>
        <v>98</v>
      </c>
      <c r="Y12" s="21">
        <f t="shared" si="10"/>
        <v>100</v>
      </c>
      <c r="Z12" s="19">
        <v>98</v>
      </c>
      <c r="AA12" s="14">
        <v>73</v>
      </c>
      <c r="AB12" s="14">
        <v>100</v>
      </c>
      <c r="AC12" s="10">
        <f t="shared" si="11"/>
        <v>97.1</v>
      </c>
      <c r="AD12" s="12"/>
      <c r="AE12" s="16" t="s">
        <v>38</v>
      </c>
    </row>
    <row r="13" spans="1:31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8">
        <f t="shared" si="0"/>
        <v>101</v>
      </c>
      <c r="P13" s="8">
        <f t="shared" si="1"/>
        <v>99</v>
      </c>
      <c r="Q13" s="8">
        <f t="shared" si="2"/>
        <v>98</v>
      </c>
      <c r="R13" s="8">
        <f t="shared" si="3"/>
        <v>98</v>
      </c>
      <c r="S13" s="8">
        <f t="shared" si="4"/>
        <v>97</v>
      </c>
      <c r="T13" s="8">
        <f t="shared" si="5"/>
        <v>96</v>
      </c>
      <c r="U13" s="8">
        <f t="shared" si="6"/>
        <v>96</v>
      </c>
      <c r="V13" s="8">
        <f t="shared" si="7"/>
        <v>92</v>
      </c>
      <c r="W13" s="8">
        <f t="shared" si="8"/>
        <v>90</v>
      </c>
      <c r="X13" s="8">
        <f t="shared" si="9"/>
        <v>90</v>
      </c>
      <c r="Y13" s="21">
        <f t="shared" si="10"/>
        <v>96</v>
      </c>
      <c r="Z13" s="20"/>
      <c r="AA13" s="5"/>
      <c r="AB13" s="5">
        <v>100</v>
      </c>
      <c r="AC13" s="5">
        <f t="shared" si="11"/>
        <v>77.199999999999989</v>
      </c>
      <c r="AD13" s="5"/>
      <c r="AE13" s="18" t="s">
        <v>40</v>
      </c>
    </row>
    <row r="14" spans="1:31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8">
        <f t="shared" si="0"/>
        <v>108</v>
      </c>
      <c r="P14" s="8">
        <f t="shared" si="1"/>
        <v>107</v>
      </c>
      <c r="Q14" s="8">
        <f t="shared" si="2"/>
        <v>100</v>
      </c>
      <c r="R14" s="8">
        <f t="shared" si="3"/>
        <v>99</v>
      </c>
      <c r="S14" s="8">
        <f t="shared" si="4"/>
        <v>99</v>
      </c>
      <c r="T14" s="8">
        <f t="shared" si="5"/>
        <v>99</v>
      </c>
      <c r="U14" s="8">
        <f t="shared" si="6"/>
        <v>99</v>
      </c>
      <c r="V14" s="8">
        <f t="shared" si="7"/>
        <v>98</v>
      </c>
      <c r="W14" s="8">
        <f t="shared" si="8"/>
        <v>98</v>
      </c>
      <c r="X14" s="8">
        <f t="shared" si="9"/>
        <v>98</v>
      </c>
      <c r="Y14" s="21">
        <f t="shared" si="10"/>
        <v>100</v>
      </c>
      <c r="Z14" s="19">
        <v>99</v>
      </c>
      <c r="AA14" s="14">
        <v>85</v>
      </c>
      <c r="AB14" s="14">
        <v>100</v>
      </c>
      <c r="AC14" s="10">
        <f t="shared" si="11"/>
        <v>98.4</v>
      </c>
      <c r="AD14" s="12"/>
      <c r="AE14" s="16" t="s">
        <v>38</v>
      </c>
    </row>
    <row r="15" spans="1:31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8">
        <f t="shared" si="0"/>
        <v>108</v>
      </c>
      <c r="P15" s="8">
        <f t="shared" si="1"/>
        <v>105</v>
      </c>
      <c r="Q15" s="8">
        <f t="shared" si="2"/>
        <v>99</v>
      </c>
      <c r="R15" s="8">
        <f t="shared" si="3"/>
        <v>99</v>
      </c>
      <c r="S15" s="8">
        <f t="shared" si="4"/>
        <v>98</v>
      </c>
      <c r="T15" s="8">
        <f t="shared" si="5"/>
        <v>98</v>
      </c>
      <c r="U15" s="8">
        <f t="shared" si="6"/>
        <v>95</v>
      </c>
      <c r="V15" s="8">
        <f t="shared" si="7"/>
        <v>93</v>
      </c>
      <c r="W15" s="8">
        <f t="shared" si="8"/>
        <v>93</v>
      </c>
      <c r="X15" s="8">
        <f t="shared" si="9"/>
        <v>90</v>
      </c>
      <c r="Y15" s="21">
        <f t="shared" si="10"/>
        <v>98</v>
      </c>
      <c r="Z15" s="19">
        <v>98</v>
      </c>
      <c r="AA15" s="14">
        <v>79</v>
      </c>
      <c r="AB15" s="14">
        <v>100</v>
      </c>
      <c r="AC15" s="10">
        <f t="shared" si="11"/>
        <v>96.3</v>
      </c>
      <c r="AD15" s="12"/>
      <c r="AE15" s="16" t="s">
        <v>39</v>
      </c>
    </row>
    <row r="16" spans="1:31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8">
        <f t="shared" si="0"/>
        <v>109</v>
      </c>
      <c r="P16" s="8">
        <f t="shared" si="1"/>
        <v>105</v>
      </c>
      <c r="Q16" s="8">
        <f t="shared" si="2"/>
        <v>100</v>
      </c>
      <c r="R16" s="8">
        <f t="shared" si="3"/>
        <v>100</v>
      </c>
      <c r="S16" s="8">
        <f t="shared" si="4"/>
        <v>100</v>
      </c>
      <c r="T16" s="8">
        <f t="shared" si="5"/>
        <v>100</v>
      </c>
      <c r="U16" s="8">
        <f t="shared" si="6"/>
        <v>100</v>
      </c>
      <c r="V16" s="8">
        <f t="shared" si="7"/>
        <v>100</v>
      </c>
      <c r="W16" s="8">
        <f t="shared" si="8"/>
        <v>99</v>
      </c>
      <c r="X16" s="8">
        <f t="shared" si="9"/>
        <v>99</v>
      </c>
      <c r="Y16" s="21">
        <f t="shared" si="10"/>
        <v>100</v>
      </c>
      <c r="Z16" s="19">
        <v>100</v>
      </c>
      <c r="AA16" s="14">
        <v>70</v>
      </c>
      <c r="AB16" s="14">
        <v>100</v>
      </c>
      <c r="AC16" s="10">
        <f t="shared" si="11"/>
        <v>97</v>
      </c>
      <c r="AD16" s="12"/>
      <c r="AE16" s="16" t="s">
        <v>38</v>
      </c>
    </row>
    <row r="17" spans="1:29" s="15" customFormat="1" x14ac:dyDescent="0.2">
      <c r="A17" s="15" t="s">
        <v>37</v>
      </c>
      <c r="Y17" s="22">
        <v>0.7</v>
      </c>
      <c r="Z17" s="22">
        <v>0.1</v>
      </c>
      <c r="AA17" s="23">
        <v>0.1</v>
      </c>
      <c r="AB17" s="23">
        <v>0.1</v>
      </c>
      <c r="AC17" s="23">
        <f>SUM(Y17:AB17)</f>
        <v>0.99999999999999989</v>
      </c>
    </row>
  </sheetData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2021-12-23T12:54:51Z</dcterms:modified>
</cp:coreProperties>
</file>