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clipse" sheetId="1" r:id="rId3"/>
    <sheet state="visible" name="Matlab" sheetId="2" r:id="rId4"/>
    <sheet state="visible" name="Cluster" sheetId="3" r:id="rId5"/>
    <sheet state="visible" name="Cluster-5-Jan" sheetId="4" r:id="rId6"/>
    <sheet state="visible" name="Cluster5-Jan-backup" sheetId="5" r:id="rId7"/>
    <sheet state="visible" name="Final char data" sheetId="6" r:id="rId8"/>
    <sheet state="visible" name="Decentralized" sheetId="7" r:id="rId9"/>
    <sheet state="visible" name="Sheet8" sheetId="8" r:id="rId10"/>
  </sheets>
  <definedNames>
    <definedName hidden="1" localSheetId="2" name="_xlnm._FilterDatabase">Cluster!$A$1:$N$46</definedName>
  </definedNames>
  <calcPr/>
</workbook>
</file>

<file path=xl/sharedStrings.xml><?xml version="1.0" encoding="utf-8"?>
<sst xmlns="http://schemas.openxmlformats.org/spreadsheetml/2006/main" count="1627" uniqueCount="430">
  <si>
    <t>Note</t>
  </si>
  <si>
    <t>Iterations</t>
  </si>
  <si>
    <t>EVs</t>
  </si>
  <si>
    <t>Hama Process</t>
  </si>
  <si>
    <t>Envirnment</t>
  </si>
  <si>
    <t>RHO</t>
  </si>
  <si>
    <t>Cost Criteria</t>
  </si>
  <si>
    <t>Total Iteration taken</t>
  </si>
  <si>
    <t>Total Time</t>
  </si>
  <si>
    <t>Optimal Answer</t>
  </si>
  <si>
    <t>XSUM</t>
  </si>
  <si>
    <t>D</t>
  </si>
  <si>
    <t>Final Cost</t>
  </si>
  <si>
    <t>Eclipse</t>
  </si>
  <si>
    <t>Fixed</t>
  </si>
  <si>
    <t>12s</t>
  </si>
  <si>
    <t>Yes</t>
  </si>
  <si>
    <t>33.1906700398689 49.1889232675022 61.4506193399307 72.5190848144298 77.1525912549561 84.3741826031431 91.3146754817893 96.7815837604342 101.5761820616695 106.6095649451967 110.2849137226506 114.1368913142976 115.7934960479203 119.7234482321122 122.7719416482264 126.2095250701266 127.1515902121760 129.3237910756973 129.9722304454811 130.0885492399873 127.5086059080672 125.9610762540184 122.6794385797148 114.9408017851936 100.8533259444711 90.4710878723489 78.9962843557067 64.5085944164216 44.9582674696506 29.2151999061455 15.3350117410207 0.7355380038914 0.0000000437202 0.0000000233802 0.0000000170786 0.0000000137649 0.0000000113417 0.0000000080014 0.0000000056624 0.0000000052631 0.0000000045024 0.0000000037194 0.0000000037575 0.0000000035989 0.0000000012784 0.0000000011520 0.0000000013498 0.0000000013231 0.0000000012011 0.0000000012132 0.0000000011394 0.0000000011851 0.0000000010257 0.0000000010886 0.0000000012603 0.0000000016373 0.0000000017061 0.0000000018164 0.0000000018974 0.0000000019729 0.0000000019751 0.0000000022153 0.0000000025518 0.0000000029940 0.0000000033490 0.0000000044375 0.0000000056012 0.0000000052818 0.0000000048262 0.0000000094207 0.0000000125288 0.0000000145365 0.0000000152543 0.0000000167406 0.0000000176087 0.0000000184045 0.0000000183483 0.0000000191813 0.0000000211839 0.0000000220813 0.0000000230740 0.0000000251271 0.0000000279373 0.0000000305354 0.0000000347531 0.0000000420363 0.0000000484994 0.0000000560711 0.0000000602286 0.0000000746632 0.0000000809378 0.0000001020389 0.0000001275054 0.0000003025457 1.7226881175550 18.3050389235580</t>
  </si>
  <si>
    <t>398.5654971506851 382.5672438082189 370.3055477260272 359.2370822465756 354.6035758082193 347.3819844931507 340.4414913972605 334.9745827671233 330.1799827123292 325.1465992876713 321.4712507945206 317.6192740547946 315.9626692876711 312.0327177808221 308.9842250958904 305.5466416712328 304.6045773150684 302.4323772328769 301.7839378630134 301.6676190684932 304.2475630684933 305.7950933698627 309.0767272602737 316.8153638630136 330.9028383287671 341.2850738356166 352.7598747671236 367.2475638082191 386.7978875342463 402.5409540000001 416.4211404931508 431.0183273698629 448.1971434246574 460.5929176986301 470.3535023561647 479.7652440821913 489.8330292328763 497.1840997808214 503.1240841095882 509.4645431232877 516.2746383013700 521.0731593698627 525.2523705753423 529.3964282465752 533.6631663287669 536.8289988767125 539.4816379726024 541.6761466027394 544.9767712602745 543.8376904931504 542.3460394794522 540.2762949041097 538.0488934794525 534.2138293972605 530.0900492054792 525.8434972876712 522.0159487123288 518.0052387123287 514.2905666301369 511.1043182465751 509.3602502465749 506.8814805753420 505.0278483287672 503.8858980547944 505.5127092054788 506.9293850136987 509.5445102191781 514.2871962739727 522.1383634794522 529.7689411506851 540.0425753698623 550.6037939452052 559.1496391506847 565.4842346301367 570.4199330684932 574.5789830136983 576.4034497808217 574.3329802191778 572.1774548219180 570.3199928767120 564.3216471506852 554.5920542739731 544.1462911506850 535.1072062191782 528.4513200547947 518.8019571506843 510.7220456986300 499.9382590958904 495.2409926027395 488.0639436712331 483.8905766301369 472.9174136438359 464.5090972328770 446.4412847123284 430.0347755342466 413.4511289589040</t>
  </si>
  <si>
    <t>67.8440139142664 99.6821215997367 124.0841107590841 146.1114529173296 155.3325894956861 169.7042713039558 183.5165392862332 194.3962320964290 203.9379433382554 213.9548681745781 221.2691767541224 228.9349969476916 232.2318044244510 240.0528030170919 246.1196105173215 252.9607418708985 254.8355432170720 259.1584370477683 260.4488966860217 260.6803835336456 255.5460400836527 252.4663018837918 245.9355249406200 230.5348730527515 202.4994040553860 181.8377277858910 159.0017365799763 130.1698010857026 91.2627190183151 59.9324843334404 32.3095049434901 3.2610833852150 0.0000002104772 0.0000001097187 0.0000000790471 0.0000000612232 0.0000000499922 0.0000000379454 0.0000000333839 0.0000000310111 0.0000000240687 0.0000000212942 0.0000000200642 0.0000000178424 0.0000000115168 0.0000000102684 0.0000000097013 0.0000000095076 0.0000000091593 0.0000000098406 0.0000000087728 0.0000000091326 0.0000000085746 0.0000000098247 0.0000000098873 0.0000000089190 0.0000000094718 0.0000000084788 0.0000000101516 0.0000000105589 0.0000000108205 0.0000000134421 0.0000000155387 0.0000000197061 0.0000000209515 0.0000000258211 0.0000000351943 0.0000000349863 0.0000000336487 0.0000000418717 0.0000000428735 0.0000000496528 0.0000000484573 0.0000000520416 0.0000000522038 0.0000000539013 0.0000000534007 0.0000000629980 0.0000000673313 0.0000000718372 0.0000000750756 0.0000000813951 0.0000000905645 0.0000001015752 0.0000001153952 0.0000001322658 0.0000001517079 0.0000001760330 0.0000001895608 0.0000002218444 0.0000002443769 0.0000003123512 0.0000003930811 0.0000009122351 5.2184508625675 38.2201347183606</t>
  </si>
  <si>
    <t>793.1848012602743 761.3466931232870 736.9447038904107 714.9173616986307 705.6962251232877 691.3245433972603 677.5122749589046 666.6325855068492 657.0908566849324 647.0739253150685 639.7596179178083 632.0938028219181 628.7969953150682 620.9760027123290 614.9092004383562 608.0680690684931 606.1932677260271 601.8703744931510 600.5799159452050 600.3484300273974 605.4827740273977 608.5625125479445 615.0932889041090 630.4939419452053 658.5294109315067 679.1910875342469 702.0270775068498 730.8590131232874 769.7660930136982 801.0963540000002 828.7192993972606 857.7691465479448 891.9566913698627 916.6255094794520 936.0500393424663 954.7803372328757 974.8162264931499 989.4455847123279 1001.2667416438342 1013.8848828493151 1027.4376465205482 1036.9871785479445 1045.3042226301368 1053.5513076986300 1062.0425389315064 1068.3428591506852 1073.6218735890404 1077.9891630410955 1084.5577329041105 1082.2908493972598 1079.3223161917810 1075.2033195616440 1070.7705701917819 1063.1384129589046 1054.9316820821914 1046.4806233150684 1038.8634226849317 1030.8817126849312 1023.4891474520548 1017.1481976986298 1013.6773296986293 1008.7443326301361 1005.0554209315070 1002.7828268219174 1006.0203420821905 1008.8396672054796 1014.0440252876713 1023.4824401095891 1039.1070401917812 1054.2926452602742 1074.7381945479437 1095.7560651780816 1112.7631432602739 1125.3696154520544 1135.1921440273973 1143.4690652054790 1147.0999347123284 1142.9794952876707 1138.6897863287675 1134.9932531506843 1123.0559512602745 1103.6930981095900 1082.9049952602740 1064.9163212876715 1051.6704488219182 1032.4672612602726 1016.3874374794517 994.9266344383560 985.5786090410955 971.2955710684936 962.9901574520546 941.1524766575349 924.4190944931513 888.4623586849308 855.8117810136986 822.8086823835613</t>
  </si>
  <si>
    <t>169.4291822794134 248.7868483093162 309.6097101320400 364.5136825775393 387.4977095564008 423.3196620239031 457.7472544014570 484.8653019146842 508.6483252195903 533.6159208260157 551.8471152982331 570.9544548749000 579.1718735656500 598.6660029370817 613.7877431161817 630.8395194610513 635.5125301663466 646.2875030416936 649.5040311151188 650.0810146511530 637.2834673937163 629.6071111899854 613.3289059491956 574.9422016644503 505.0627519486158 453.5627786653613 396.6432257343396 324.7785520993556 227.8012114666566 149.7093656352101 80.8582078635098 8.4496277471958 0.0000005565740 0.0000002718583 0.0000001891746 0.0000001497093 0.0000001079314 0.0000000849877 0.0000000698641 0.0000000640235 0.0000000433025 0.0000000351797 0.0000000330638 0.0000000313121 0.0000000237723 0.0000000227313 0.0000000221332 0.0000000219758 0.0000000190466 0.0000000183722 0.0000000173129 0.0000000184399 0.0000000176269 0.0000000205960 0.0000000204087 0.0000000204779 0.0000000213458 0.0000000218847 0.0000000241005 0.0000000269881 0.0000000284648 0.0000000374784 0.0000000441354 0.0000000539832 0.0000000571496 0.0000000807243 0.0000000973789 0.0000001094263 0.0000001033610 0.0000001159632 0.0000001215660 0.0000001293295 0.0000001270389 0.0000001333039 0.0000001395508 0.0000001409362 0.0000001412188 0.0000001636661 0.0000001713310 0.0000001810001 0.0000001977720 0.0000002143772 0.0000002416761 0.0000002852708 0.0000003154661 0.0000003605554 0.0000004160998 0.0000004845701 0.0000005257217 0.0000006088612 0.0000006648798 0.0000008437696 0.0000010650429 0.0000023898402 13.3324651492395 95.5905658813374</t>
  </si>
  <si>
    <t>1977.0427135890418 1897.6850410684913 1836.8621723835608 1781.9582000547957 1758.9741730684937 1723.1522201095890 1688.7246256438368 1661.6065937260273 1637.8234786027420 1612.8559033972606 1594.6247192876715 1575.5173891232885 1567.2999733972597 1547.8058575068499 1532.6841264657533 1515.6323512602737 1510.9593389589036 1500.1843662739732 1496.9678501917797 1496.3908629041100 1509.1884069041107 1516.8647700821900 1533.1429738356148 1571.5296761917803 1641.4091287397257 1692.9091286301377 1749.8286857260287 1821.6933610684925 1918.6707094520536 1996.7625540000004 2065.6137761095897 2138.0216040821910 2223.2353352054790 2284.7232848219180 2333.1396503013710 2379.8256166849290 2429.7658182739706 2466.2300395068470 2495.6947142465715 2527.1459020273974 2560.9266711780833 2584.7292360821900 2605.4597787945200 2626.0159460547934 2647.1806567397250 2662.8844399726030 2676.0425804383544 2686.9282123561634 2703.3006178356190 2697.6503261095877 2690.2511463287674 2679.9843935342474 2668.9356003287700 2649.9121636438367 2629.4565807123276 2608.3920013972600 2589.4058446027400 2569.5111346027393 2551.0848899178080 2535.2798360547936 2526.6285680547920 2514.3328887945186 2505.1381387397264 2499.4736131232870 2507.5432407123258 2514.5705137808222 2527.5425704931510 2551.0681716164380 2590.0130703287678 2627.8637575890420 2678.8250520821884 2731.2128788767113 2773.6036555890405 2805.0257579178070 2829.5087769041097 2850.1393117808207 2859.1893895068483 2848.9190404931490 2838.2267808493160 2829.0130339726010 2799.2588635890424 2750.9962296164404 2699.1811075890414 2654.3436664931514 2621.3278351232880 2573.4631735890380 2533.3836128219173 2479.8917604657530 2456.5914583561635 2420.9904532602750 2400.2888999178080 2345.8576656986315 2304.1490862739743 2214.5255806027380 2133.1427974520548 2050.8813426575334</t>
  </si>
  <si>
    <t>14m 7s</t>
  </si>
  <si>
    <t>No</t>
  </si>
  <si>
    <t>Changing hama process</t>
  </si>
  <si>
    <t>79s (1m 19s)</t>
  </si>
  <si>
    <t>169.4291822794147 248.7868483093175 309.6097101320414 364.5136825775401 387.4977095564019 423.3196620239042 457.7472544014581 484.8653019146851 508.6483252195918 533.6159208260165 551.8471152982360 570.9544548749012 579.1718735656516 598.6660029370843 613.7877431161820 630.8395194610539 635.5125301663472 646.2875030416959 649.5040311151205 650.0810146511549 637.2834673937184 629.6071111899882 613.3289059491970 574.9422016644506 505.0627519485927 453.5627786653393 396.6432257343419 324.7785520993571 227.8012114666582 149.7093656352118 80.8582078635081 8.4496277471977 0.0000005565740 0.0000002718583 0.0000001891746 0.0000001497093 0.0000001079314 0.0000000849877 0.0000000698641 0.0000000640235 0.0000000433025 0.0000000351797 0.0000000330638 0.0000000313121 0.0000000237723 0.0000000227313 0.0000000221332 0.0000000219758 0.0000000190466 0.0000000183722 0.0000000173129 0.0000000184399 0.0000000176269 0.0000000205960 0.0000000204087 0.0000000204779 0.0000000213458 0.0000000218847 0.0000000241005 0.0000000269881 0.0000000284648 0.0000000374784 0.0000000441354 0.0000000539832 0.0000000571496 0.0000000807243 0.0000000973789 0.0000001094263 0.0000001033610 0.0000001159632 0.0000001215660 0.0000001293295 0.0000001270389 0.0000001333039 0.0000001395508 0.0000001409362 0.0000001412188 0.0000001636661 0.0000001713310 0.0000001810001 0.0000001977720 0.0000002143772 0.0000002416761 0.0000002852708 0.0000003154661 0.0000003605554 0.0000004160998 0.0000004845701 0.0000005257217 0.0000006088612 0.0000006648798 0.0000008437696 0.0000010650429 0.0000023898402 13.3324651492412 95.5905658813390</t>
  </si>
  <si>
    <t>66s (1m 6s)</t>
  </si>
  <si>
    <t>169.4291822794167 248.7868483093176 309.6097101320420 364.5136825775417 387.4977095564031 423.3196620239048 457.7472544014593 484.8653019146868 508.6483252195927 533.6159208260179 551.8471152982364 570.9544548749028 579.1718735656525 598.6660029370847 613.7877431161843 630.8395194610540 635.5125301663484 646.2875030416958 649.5040311151201 650.0810146511570 637.2834673937194 629.6071111899643 613.3289059491949 574.9422016644517 505.0627519485934 453.5627786653407 396.6432257343436 324.7785520993578 227.8012114666599 149.7093656352061 80.8582078635090 8.4496277471986 0.0000005565740 0.0000002718583 0.0000001891746 0.0000001497093 0.0000001079314 0.0000000849877 0.0000000698641 0.0000000640235 0.0000000433025 0.0000000351797 0.0000000330638 0.0000000313121 0.0000000237723 0.0000000227313 0.0000000221332 0.0000000219758 0.0000000190466 0.0000000183722 0.0000000173129 0.0000000184399 0.0000000176269 0.0000000205960 0.0000000204087 0.0000000204779 0.0000000213458 0.0000000218847 0.0000000241005 0.0000000269881 0.0000000284648 0.0000000374784 0.0000000441354 0.0000000539832 0.0000000571496 0.0000000807243 0.0000000973789 0.0000001094263 0.0000001033610 0.0000001159632 0.0000001215660 0.0000001293295 0.0000001270389 0.0000001333039 0.0000001395508 0.0000001409362 0.0000001412188 0.0000001636661 0.0000001713310 0.0000001810001 0.0000001977720 0.0000002143772 0.0000002416761 0.0000002852708 0.0000003154661 0.0000003605554 0.0000004160998 0.0000004845701 0.0000005257217 0.0000006088612 0.0000006648798 0.0000008437696 0.0000010650429 0.0000023898402 13.3324651492420 95.5905658813397</t>
  </si>
  <si>
    <t>Changing Rho</t>
  </si>
  <si>
    <t>Variable</t>
  </si>
  <si>
    <t>Infeasible</t>
  </si>
  <si>
    <t>Changing Cost variance</t>
  </si>
  <si>
    <t>1m 49 s</t>
  </si>
  <si>
    <t>169.4291610971288 248.7869091968905 309.6097646891645 364.5137366862440 387.4977636399684 423.3197153402896 457.7473084520195 484.8653666716892 508.6484065908097 533.6159929343066 551.8471784920109 570.9545145714832 579.1719324283001 598.6660611754240 613.7877957980442 630.8395686571790 635.5125764638166 646.2875615846054 649.5040866851039 650.0810708204140 637.2835280884614 629.6071780906684 613.3289738041934 574.9422720408207 505.0628239704791 453.5627375798611 396.6431698056681 324.7784915372201 227.8011206040541 149.7092967188726 80.8580617942960 8.4489778472898 0.0000005585429 0.0000002731077 0.0000001901010 0.0000001504954 0.0000001085775 0.0000000855139 0.0000000703924 0.0000000645174 0.0000000436639 0.0000000354626 0.0000000333392 0.0000000315676 0.0000000240302 0.0000000229752 0.0000000223851 0.0000000222240 0.0000000192600 0.0000000185711 0.0000000175329 0.0000000186637 0.0000000178504 0.0000000208331 0.0000000206517 0.0000000205620 0.0000000214286 0.0000000219871 0.0000000241961 0.0000000270179 0.0000000285124 0.0000000375721 0.0000000442740 0.0000000542463 0.0000000574725 0.0000000807740 0.0000000968360 0.0000001089715 0.0000001029994 0.0000001155042 0.0000001212354 0.0000001290607 0.0000001268521 0.0000001331188 0.0000001394526 0.0000001409083 0.0000001411388 0.0000001631603 0.0000001708473 0.0000001807091 0.0000001975840 0.0000002141727 0.0000002415186 0.0000002844306 0.0000003146977 0.0000003597781 0.0000004152924 0.0000004835280 0.0000005246425 0.0000006075992 0.0000006633874 0.0000008416049 0.0000010618127 0.0000023786332 13.3320450232671 95.5906749932249</t>
  </si>
  <si>
    <t>1m 18</t>
  </si>
  <si>
    <t>Starting again</t>
  </si>
  <si>
    <t>Changing cost + took last 5 costs instead of 6</t>
  </si>
  <si>
    <t>2m 45s</t>
  </si>
  <si>
    <t>226.2846982958772 337.3220779327068 422.4255325740862 499.2472581896404 531.4065454052200 581.5286792635150 629.6998250124557 667.6433892536304 700.9207338200239 735.8554127190954 761.3645189868994 788.0995272987113 799.5973496841956 826.8735534618502 848.0319041611837 871.8907763901702 878.4292969382063 893.5056565220731 898.0062106493821 898.8135320439661 880.9071887003618 870.1664105081021 847.3899225516276 793.6791892670682 695.9034982449955 623.8445896130045 544.2026578405115 443.6494928453218 307.9586683310135 198.6924626978137 102.3557572244974 0.0000347775712 0.0000004506632 0.0000002229232 0.0000001534128 0.0000001221316 0.0000000858963 0.0000000677056 0.0000000572321 0.0000000522118 0.0000000331375 0.0000000276994 0.0000000253918 0.0000000241909 0.0000000187929 0.0000000174050 0.0000000173327 0.0000000170206 0.0000000152651 0.0000000141671 0.0000000127636 0.0000000132496 0.0000000125436 0.0000000141246 0.0000000154442 0.0000000156858 0.0000000161934 0.0000000182860 0.0000000205699 0.0000000248967 0.0000000265996 0.0000000324763 0.0000000378074 0.0000000475659 0.0000000507137 0.0000000616344 0.0000000699616 0.0000000772687 0.0000000743389 0.0000000883505 0.0000000947731 0.0000001053689 0.0000001068589 0.0000001136095 0.0000001217454 0.0000001223962 0.0000001245644 0.0000001404837 0.0000001487149 0.0000001579503 0.0000001695561 0.0000001848933 0.0000002075229 0.0000002409077 0.0000002700573 0.0000003131271 0.0000003580149 0.0000004227975 0.0000004590750 0.0000005515696 0.0000006059426 0.0000007692333 0.0000009622322 0.0000021051968 7.8924473940509 122.9695761239117</t>
  </si>
  <si>
    <t>2766.2813218082200 2655.2439396986274 2570.1404847123276 2493.3187589589060 2461.1594716986306 2411.0373379178080 2362.8661927671250 2324.9225992054790 2291.6452265479484 2256.7105554520550 2231.2014535342470 2204.4664466575350 2192.9686254520540 2165.6924273698637 2144.5340771506850 2120.6752060547940 2114.1367197808210 2099.0603607945220 2094.5598063561630 2093.7524848219180 2111.6588288219190 2122.3996084383540 2145.1760971232857 2198.8868323561637 2296.6622739452050 2368.7211560273980 2448.3630912054814 2548.9162596986293 2684.6071204109570 2793.8733540000003 2890.2100939178090 2991.5232424383553 3110.7544310958897 3196.7884683835614 3264.5327242739745 3329.8558029862975 3399.7322127945180 3450.7530093698597 3491.9800293150633 3535.9865814794520 3583.2526876164400 3616.5572744383540 3645.5634829041087 3674.3257049589033 3703.9394019452034 3725.9121605205487 3744.3230516712300 3759.5542452328746 3782.4625411232914 3774.5566439178060 3764.2036997534256 3749.8384428493164 3734.3789537534280 3707.7613307671250 3679.1398464657523 3649.6662534520547 3623.1007925479460 3595.2640825479443 3569.4820515616434 3547.3675949589033 3535.2627269589007 3518.0585929041063 3505.1932839452056 3497.2674706575335 3508.5585064657485 3518.3910781643835 3536.5416006301366 3569.4586592876713 3623.9504237534256 3676.9111658082206 3748.2162904383517 3821.5174213424640 3880.8306638082180 3924.7965195616416 3959.0531988219177 3987.9194761643816 4000.5823593698620 3986.2120706301350 3971.2514438630150 3958.3595545205458 3916.7274718082213 3849.1983172876744 3776.6985158082200 3713.9618966301380 3667.7660926575350 3600.7937818082146 3544.7143963835610 3469.8685111506843 3437.2666912328755 3387.4537080547966 3358.4880615616435 3282.3277917260293 3223.9690807945226 3098.5677285479430 2984.6968084109585 2869.5964495068483</t>
  </si>
  <si>
    <t>Process</t>
  </si>
  <si>
    <t>Matlab</t>
  </si>
  <si>
    <t>400+</t>
  </si>
  <si>
    <t>D scaled</t>
  </si>
  <si>
    <t>600+</t>
  </si>
  <si>
    <t>D not scaled</t>
  </si>
  <si>
    <t>Sync time in MS</t>
  </si>
  <si>
    <t>Cluster</t>
  </si>
  <si>
    <t>33s</t>
  </si>
  <si>
    <t>33.1906700398721 49.1889232675000 61.4506193399292 72.5190848144344 77.1525912549537 84.3741826031417 91.3146754817934 96.7815837604326 101.5761820616680 106.6095649452015 110.2849137226496 114.1368913142960 115.7934960479193 119.7234482321115 122.7719416482254 126.2095250701258 127.1515902121744 129.3237910757015 129.9722304454796 130.0885492399860 127.5086059080667 125.9610762540172 122.6794385797133 114.9408017851932 100.8533259444705 90.4710878723525 78.9962843557048 64.5085944164204 44.9582674696486 29.2151999061493 15.3350117410218 0.7355380038905 0.0000000437202 0.0000000233802 0.0000000170786 0.0000000137649 0.0000000113417 0.0000000080014 0.0000000056624 0.0000000052631 0.0000000045024 0.0000000037194 0.0000000037575 0.0000000035989 0.0000000012784 0.0000000011520 0.0000000013498 0.0000000013231 0.0000000012011 0.0000000012132 0.0000000011394 0.0000000011851 0.0000000010257 0.0000000010886 0.0000000012603 0.0000000016373 0.0000000017061 0.0000000018164 0.0000000018974 0.0000000019729 0.0000000019751 0.0000000022153 0.0000000025518 0.0000000029940 0.0000000033490 0.0000000044375 0.0000000056012 0.0000000052818 0.0000000048262 0.0000000094207 0.0000000125288 0.0000000145365 0.0000000152543 0.0000000167406 0.0000000176087 0.0000000184045 0.0000000183483 0.0000000191813 0.0000000211839 0.0000000220813 0.0000000230740 0.0000000251271 0.0000000279373 0.0000000305354 0.0000000347531 0.0000000420363 0.0000000484994 0.0000000560711 0.0000000602286 0.0000000746632 0.0000000809378 0.0000001020389 0.0000001275054 0.0000003025457 1.7226881175586 18.3050389235565</t>
  </si>
  <si>
    <t>42s</t>
  </si>
  <si>
    <t>67.8440139142662 99.6821215997366 124.0841107590838 146.1114529173303 155.3325894956862 169.7042713039559 183.5165392862323 194.3962320964279 203.9379433382545 213.9548681745778 221.2691767541226 228.9349969476916 232.2318044244510 240.0528030170923 246.1196105173220 252.9607418708989 254.8355432170721 259.1584370477680 260.4488966860224 260.6803835336459 255.5460400836524 252.4663018837918 245.9355249406199 230.5348730527522 202.4994040553862 181.8377277858912 159.0017365799762 130.1698010857029 91.2627190183153 59.9324843334396 32.3095049434900 3.2610833852140 0.0000002104772 0.0000001097187 0.0000000790471 0.0000000612232 0.0000000499922 0.0000000379454 0.0000000333839 0.0000000310111 0.0000000240687 0.0000000212942 0.0000000200642 0.0000000178424 0.0000000115168 0.0000000102684 0.0000000097013 0.0000000095076 0.0000000091593 0.0000000098406 0.0000000087728 0.0000000091326 0.0000000085746 0.0000000098247 0.0000000098873 0.0000000089190 0.0000000094718 0.0000000084788 0.0000000101516 0.0000000105589 0.0000000108205 0.0000000134421 0.0000000155387 0.0000000197061 0.0000000209515 0.0000000258211 0.0000000351943 0.0000000349863 0.0000000336487 0.0000000418717 0.0000000428735 0.0000000496528 0.0000000484573 0.0000000520416 0.0000000522038 0.0000000539013 0.0000000534007 0.0000000629980 0.0000000673313 0.0000000718372 0.0000000750756 0.0000000813951 0.0000000905645 0.0000001015752 0.0000001153952 0.0000001322658 0.0000001517079 0.0000001760330 0.0000001895608 0.0000002218444 0.0000002443769 0.0000003123512 0.0000003930811 0.0000009122351 5.2184508625681 38.2201347183608</t>
  </si>
  <si>
    <t>1m 9s</t>
  </si>
  <si>
    <t>169.4291822794145 248.7868483093156 309.6097101320387 364.5136825775393 387.4977095563999 423.3196620239013 457.7472544014565 484.8653019146844 508.6483252195891 533.6159208260143 551.8471152982332 570.9544548749009 579.1718735656503 598.6660029370825 613.7877431162108 630.8395194610517 635.5125301663452 646.2875030416941 649.5040311151189 650.0810146511542 637.2834673937159 629.6071111899860 613.3289059491968 574.9422016644502 505.0627519485922 453.5627786653612 396.6432257343412 324.7785520993555 227.8012114666569 149.7093656352108 80.8582078635070 8.4496277471960 0.0000005565740 0.0000002718583 0.0000001891746 0.0000001497093 0.0000001079314 0.0000000849877 0.0000000698641 0.0000000640235 0.0000000433025 0.0000000351797 0.0000000330638 0.0000000313121 0.0000000237723 0.0000000227313 0.0000000221332 0.0000000219758 0.0000000190466 0.0000000183722 0.0000000173129 0.0000000184399 0.0000000176269 0.0000000205960 0.0000000204087 0.0000000204779 0.0000000213458 0.0000000218847 0.0000000241005 0.0000000269881 0.0000000284648 0.0000000374784 0.0000000441354 0.0000000539832 0.0000000571496 0.0000000807243 0.0000000973789 0.0000001094263 0.0000001033610 0.0000001159632 0.0000001215660 0.0000001293295 0.0000001270389 0.0000001333039 0.0000001395508 0.0000001409362 0.0000001412188 0.0000001636661 0.0000001713310 0.0000001810001 0.0000001977720 0.0000002143772 0.0000002416761 0.0000002852708 0.0000003154661 0.0000003605554 0.0000004160998 0.0000004845701 0.0000005257217 0.0000006088612 0.0000006648798 0.0000008437696 0.0000010650429 0.0000023898402 13.3324651492395 95.5905658813382</t>
  </si>
  <si>
    <t>16m</t>
  </si>
  <si>
    <t>Fixed the iterations</t>
  </si>
  <si>
    <t>5m 12s</t>
  </si>
  <si>
    <t>200+</t>
  </si>
  <si>
    <t>9m 49s</t>
  </si>
  <si>
    <t>15m 07s</t>
  </si>
  <si>
    <t>4m 18s</t>
  </si>
  <si>
    <t>15/12/13 19:54:19 INFO bsp.BSPJobClient:   org.apache.hama.bsp.BSPPeerImpl$PeerCounter
15/12/13 19:54:19 INFO bsp.BSPJobClient:     SUPERSTEP_SUM=4020
15/12/13 19:54:19 INFO bsp.BSPJobClient:     TIME_IN_SYNC_MS=1422019
15/12/13 19:54:19 INFO bsp.BSPJobClient:     IO_BYTES_READ=158842200
15/12/13 19:54:19 INFO bsp.BSPJobClient:     TOTAL_MESSAGES_SENT=201809
15/12/13 19:54:19 INFO bsp.BSPJobClient:     TASK_INPUT_RECORDS=200000
15/12/13 19:54:19 INFO bsp.BSPJobClient:     TOTAL_MESSAGES_RECEIVED=201809</t>
  </si>
  <si>
    <t>8m 9s</t>
  </si>
  <si>
    <t>15/12/13 20:09:31 INFO bsp.BSPJobClient:   org.apache.hama.bsp.BSPPeerImpl$PeerCounter
15/12/13 20:09:31 INFO bsp.BSPJobClient:     SUPERSTEP_SUM=4020
15/12/13 20:09:31 INFO bsp.BSPJobClient:     TIME_IN_SYNC_MS=2433575
15/12/13 20:09:31 INFO bsp.BSPJobClient:     IO_BYTES_READ=317926800
15/12/13 20:09:31 INFO bsp.BSPJobClient:     TOTAL_MESSAGES_SENT=401809
15/12/13 20:09:31 INFO bsp.BSPJobClient:     TASK_INPUT_RECORDS=400000
15/12/13 20:09:31 INFO bsp.BSPJobClient:     TOTAL_MESSAGES_RECEIVED=401809</t>
  </si>
  <si>
    <t>9m 46s</t>
  </si>
  <si>
    <t>15/12/13 20:21:31 INFO bsp.BSPJobClient:   org.apache.hama.bsp.JobInProgress$JobCounter
15/12/13 20:21:31 INFO bsp.BSPJobClient:     SUPERSTEPS=402
15/12/13 20:21:31 INFO bsp.BSPJobClient:     LAUNCHED_TASKS=10
15/12/13 20:21:31 INFO bsp.BSPJobClient:   org.apache.hama.bsp.BSPPeerImpl$PeerCounter
15/12/13 20:21:31 INFO bsp.BSPJobClient:     SUPERSTEP_SUM=4020
15/12/13 20:21:31 INFO bsp.BSPJobClient:     TIME_IN_SYNC_MS=2961827
15/12/13 20:21:31 INFO bsp.BSPJobClient:     IO_BYTES_READ=477004800
15/12/13 20:21:31 INFO bsp.BSPJobClient:     TOTAL_MESSAGES_SENT=601809
15/12/13 20:21:31 INFO bsp.BSPJobClient:     TASK_INPUT_RECORDS=600000
15/12/13 20:21:31 INFO bsp.BSPJobClient:     TOTAL_MESSAGES_RECEIVED=601809</t>
  </si>
  <si>
    <t xml:space="preserve">13m </t>
  </si>
  <si>
    <t>15/12/13 20:39:37 INFO bsp.BSPJobClient:   org.apache.hama.bsp.JobInProgress$JobCounter
15/12/13 20:39:37 INFO bsp.BSPJobClient:     SUPERSTEPS=402
15/12/13 20:39:37 INFO bsp.BSPJobClient:     LAUNCHED_TASKS=10
15/12/13 20:39:37 INFO bsp.BSPJobClient:   org.apache.hama.bsp.BSPPeerImpl$PeerCounter
15/12/13 20:39:37 INFO bsp.BSPJobClient:     SUPERSTEP_SUM=4020
15/12/13 20:39:37 INFO bsp.BSPJobClient:     TIME_IN_SYNC_MS=4058653
15/12/13 20:39:37 INFO bsp.BSPJobClient:     IO_BYTES_READ=636047600
15/12/13 20:39:37 INFO bsp.BSPJobClient:     TOTAL_MESSAGES_SENT=801809
15/12/13 20:39:37 INFO bsp.BSPJobClient:     TASK_INPUT_RECORDS=800000
15/12/13 20:39:37 INFO bsp.BSPJobClient:     TOTAL_MESSAGES_RECEIVED=801809</t>
  </si>
  <si>
    <t>13m 46</t>
  </si>
  <si>
    <t>15/12/13 21:13:08 INFO bsp.BSPJobClient:   org.apache.hama.bsp.JobInProgress$JobCounter
15/12/13 21:13:08 INFO bsp.BSPJobClient:     SUPERSTEPS=402
15/12/13 21:13:08 INFO bsp.BSPJobClient:     LAUNCHED_TASKS=15
15/12/13 21:13:08 INFO bsp.BSPJobClient:   org.apache.hama.bsp.BSPPeerImpl$PeerCounter
15/12/13 21:13:08 INFO bsp.BSPJobClient:     SUPERSTEP_SUM=6030
15/12/13 21:13:08 INFO bsp.BSPJobClient:     TIME_IN_SYNC_MS=7339799
15/12/13 21:13:08 INFO bsp.BSPJobClient:     IO_BYTES_READ=636047600
15/12/13 21:13:08 INFO bsp.BSPJobClient:     TOTAL_MESSAGES_SENT=802814
15/12/13 21:13:08 INFO bsp.BSPJobClient:     TASK_INPUT_RECORDS=800000
15/12/13 21:13:08 INFO bsp.BSPJobClient:     TOTAL_MESSAGES_RECEIVED=802814</t>
  </si>
  <si>
    <t>11m 27s</t>
  </si>
  <si>
    <t>15/12/13 21:33:04 INFO bsp.BSPJobClient:   org.apache.hama.bsp.BSPPeerImpl$PeerCounter
15/12/13 21:33:04 INFO bsp.BSPJobClient:     SUPERSTEP_SUM=8040
15/12/13 21:33:04 INFO bsp.BSPJobClient:     TIME_IN_SYNC_MS=8381844
15/12/13 21:33:04 INFO bsp.BSPJobClient:     IO_BYTES_READ=636047600
15/12/13 21:33:04 INFO bsp.BSPJobClient:     TOTAL_MESSAGES_SENT=803819
15/12/13 21:33:04 INFO bsp.BSPJobClient:     TASK_INPUT_RECORDS=800000
15/12/13 21:33:04 INFO bsp.BSPJobClient:     TOTAL_MESSAGES_RECEIVED=803819</t>
  </si>
  <si>
    <t>15m 37s</t>
  </si>
  <si>
    <t>15/12/13 22:20:33 INFO bsp.BSPJobClient:   org.apache.hama.bsp.BSPPeerImpl$PeerCounter
15/12/13 22:20:33 INFO bsp.BSPJobClient:     SUPERSTEP_SUM=4020
15/12/13 22:20:33 INFO bsp.BSPJobClient:     TIME_IN_SYNC_MS=4795260
15/12/13 22:20:33 INFO bsp.BSPJobClient:     IO_BYTES_READ=795124000
15/12/13 22:20:33 INFO bsp.BSPJobClient:     TOTAL_MESSAGES_SENT=1001809
15/12/13 22:20:33 INFO bsp.BSPJobClient:     TASK_INPUT_RECORDS=1000000
15/12/13 22:20:33 INFO bsp.BSPJobClient:     TOTAL_MESSAGES_RECEIVED=1001809</t>
  </si>
  <si>
    <t>18m 25s</t>
  </si>
  <si>
    <t>15/12/13 22:40:11 INFO bsp.BSPJobClient:   org.apache.hama.bsp.BSPPeerImpl$PeerCounter
15/12/13 22:40:11 INFO bsp.BSPJobClient:     SUPERSTEP_SUM=4020
15/12/13 22:40:11 INFO bsp.BSPJobClient:     TIME_IN_SYNC_MS=5504768
15/12/13 22:40:11 INFO bsp.BSPJobClient:     IO_BYTES_READ=954188800
15/12/13 22:40:11 INFO bsp.BSPJobClient:     TOTAL_MESSAGES_SENT=1201809
15/12/13 22:40:11 INFO bsp.BSPJobClient:     TASK_INPUT_RECORDS=1200000
15/12/13 22:40:11 INFO bsp.BSPJobClient:     TOTAL_MESSAGES_RECEIVED=1201809</t>
  </si>
  <si>
    <t>31m</t>
  </si>
  <si>
    <t>15/12/13 23:15:43 INFO bsp.BSPJobClient:   org.apache.hama.bsp.BSPPeerImpl$PeerCounter
15/12/13 23:15:43 INFO bsp.BSPJobClient:     SUPERSTEP_SUM=6030
15/12/13 23:15:43 INFO bsp.BSPJobClient:     TIME_IN_SYNC_MS=15452629
15/12/13 23:15:43 INFO bsp.BSPJobClient:     IO_BYTES_READ=1590472800
15/12/13 23:15:43 INFO bsp.BSPJobClient:     TOTAL_MESSAGES_SENT=2002814
15/12/13 23:15:43 INFO bsp.BSPJobClient:     TASK_INPUT_RECORDS=2000000
15/12/13 23:15:43 INFO bsp.BSPJobClient:     TOTAL_MESSAGES_RECEIVED=2002814</t>
  </si>
  <si>
    <t>19m</t>
  </si>
  <si>
    <t>15/12/13 23:37:47 INFO bsp.BSPJobClient:   org.apache.hama.bsp.BSPPeerImpl$PeerCounter
15/12/13 23:37:47 INFO bsp.BSPJobClient:     SUPERSTEP_SUM=6030
15/12/13 23:37:47 INFO bsp.BSPJobClient:     TIME_IN_SYNC_MS=10016233
15/12/13 23:37:47 INFO bsp.BSPJobClient:     IO_BYTES_READ=795124000
15/12/13 23:37:47 INFO bsp.BSPJobClient:     TOTAL_MESSAGES_SENT=1002814
15/12/13 23:37:47 INFO bsp.BSPJobClient:     TASK_INPUT_RECORDS=1000000
15/12/13 23:37:47 INFO bsp.BSPJobClient:     TOTAL_MESSAGES_RECEIVED=1002814</t>
  </si>
  <si>
    <t>21m 46s</t>
  </si>
  <si>
    <t>15/12/13 23:41:32 INFO bsp.BSPJobClient:   org.apache.hama.bsp.BSPPeerImpl$PeerCounter
15/12/13 23:41:32 INFO bsp.BSPJobClient:     SUPERSTEP_SUM=6030
15/12/13 23:41:32 INFO bsp.BSPJobClient:     TIME_IN_SYNC_MS=11904810
15/12/13 23:41:32 INFO bsp.BSPJobClient:     IO_BYTES_READ=954188800
15/12/13 23:41:32 INFO bsp.BSPJobClient:     TOTAL_MESSAGES_SENT=1202814
15/12/13 23:41:32 INFO bsp.BSPJobClient:     TASK_INPUT_RECORDS=1200000
15/12/13 23:41:32 INFO bsp.BSPJobClient:     TOTAL_MESSAGES_RECEIVED=1202814</t>
  </si>
  <si>
    <t>3m 40s</t>
  </si>
  <si>
    <t>15/12/13 23:46:49 INFO bsp.BSPJobClient:   org.apache.hama.bsp.BSPPeerImpl$PeerCounter
15/12/13 23:46:49 INFO bsp.BSPJobClient:     SUPERSTEP_SUM=6030
15/12/13 23:46:49 INFO bsp.BSPJobClient:     TIME_IN_SYNC_MS=1939115
15/12/13 23:46:49 INFO bsp.BSPJobClient:     IO_BYTES_READ=158842200
15/12/13 23:46:49 INFO bsp.BSPJobClient:     TOTAL_MESSAGES_SENT=202814
15/12/13 23:46:49 INFO bsp.BSPJobClient:     TASK_INPUT_RECORDS=200000
15/12/13 23:46:49 INFO bsp.BSPJobClient:     TOTAL_MESSAGES_RECEIVED=202814</t>
  </si>
  <si>
    <t>17m 22s</t>
  </si>
  <si>
    <t>14m 07s</t>
  </si>
  <si>
    <t>15/12/14 00:20:48 INFO bsp.BSPJobClient:   org.apache.hama.bsp.BSPPeerImpl$PeerCounter
15/12/14 00:20:48 INFO bsp.BSPJobClient:     SUPERSTEP_SUM=8040
15/12/14 00:20:48 INFO bsp.BSPJobClient:     TIME_IN_SYNC_MS=9932367
15/12/14 00:20:48 INFO bsp.BSPJobClient:     IO_BYTES_READ=795124000
15/12/14 00:20:48 INFO bsp.BSPJobClient:     TOTAL_MESSAGES_SENT=1003819
15/12/14 00:20:48 INFO bsp.BSPJobClient:     TASK_INPUT_RECORDS=1000000
15/12/14 00:20:48 INFO bsp.BSPJobClient:     TOTAL_MESSAGES_RECEIVED=1003819</t>
  </si>
  <si>
    <t>15m 49s</t>
  </si>
  <si>
    <t>15/12/14 00:38:50 INFO bsp.BSPJobClient:   org.apache.hama.bsp.BSPPeerImpl$PeerCounter
15/12/14 00:38:50 INFO bsp.BSPJobClient:     SUPERSTEP_SUM=8040
15/12/14 00:38:50 INFO bsp.BSPJobClient:     TIME_IN_SYNC_MS=11712736
15/12/14 00:38:50 INFO bsp.BSPJobClient:     IO_BYTES_READ=954188800
15/12/14 00:38:50 INFO bsp.BSPJobClient:     TOTAL_MESSAGES_SENT=1203819
15/12/14 00:38:50 INFO bsp.BSPJobClient:     TASK_INPUT_RECORDS=1200000
15/12/14 00:38:50 INFO bsp.BSPJobClient:     TOTAL_MESSAGES_RECEIVED=1203819</t>
  </si>
  <si>
    <t>27m 02s</t>
  </si>
  <si>
    <t>15/12/14 01:08:02 INFO bsp.BSPJobClient:   org.apache.hama.bsp.BSPPeerImpl$PeerCounter
15/12/14 01:08:02 INFO bsp.BSPJobClient:     SUPERSTEP_SUM=8040
15/12/14 01:08:02 INFO bsp.BSPJobClient:     TIME_IN_SYNC_MS=19272504
15/12/14 01:08:02 INFO bsp.BSPJobClient:     IO_BYTES_READ=1590472800
15/12/14 01:08:02 INFO bsp.BSPJobClient:     TOTAL_MESSAGES_SENT=2003819
15/12/14 01:08:02 INFO bsp.BSPJobClient:     TASK_INPUT_RECORDS=2000000
15/12/14 01:08:02 INFO bsp.BSPJobClient:     TOTAL_MESSAGES_RECEIVED=2003819</t>
  </si>
  <si>
    <t>26m 32s</t>
  </si>
  <si>
    <t>15/12/14 01:37:52 INFO bsp.BSPJobClient:   org.apache.hama.bsp.BSPPeerImpl$PeerCounter
15/12/14 01:37:52 INFO bsp.BSPJobClient:     SUPERSTEP_SUM=8040
15/12/14 01:37:52 INFO bsp.BSPJobClient:     TIME_IN_SYNC_MS=18799695
15/12/14 01:37:52 INFO bsp.BSPJobClient:     IO_BYTES_READ=1590472800
15/12/14 01:37:52 INFO bsp.BSPJobClient:     TOTAL_MESSAGES_SENT=2003819
15/12/14 01:37:52 INFO bsp.BSPJobClient:     TASK_INPUT_RECORDS=2000000
15/12/14 01:37:52 INFO bsp.BSPJobClient:     TOTAL_MESSAGES_RECEIVED=2003819</t>
  </si>
  <si>
    <t>51m 21s</t>
  </si>
  <si>
    <t>15/12/14 02:31:09 INFO bsp.BSPJobClient:   org.apache.hama.bsp.BSPPeerImpl$PeerCounter
15/12/14 02:31:09 INFO bsp.BSPJobClient:     SUPERSTEP_SUM=16080
15/12/14 02:31:09 INFO bsp.BSPJobClient:     TIME_IN_SYNC_MS=88182441
15/12/14 02:31:09 INFO bsp.BSPJobClient:     IO_BYTES_READ=3183158200
15/12/14 02:31:09 INFO bsp.BSPJobClient:     TOTAL_MESSAGES_SENT=4007839
15/12/14 02:31:09 INFO bsp.BSPJobClient:     TASK_INPUT_RECORDS=4000000
15/12/14 02:31:09 INFO bsp.BSPJobClient:     TOTAL_MESSAGES_RECEIVED=4007839</t>
  </si>
  <si>
    <t>Changed the algo to remove extra calculation</t>
  </si>
  <si>
    <t>2m 33s</t>
  </si>
  <si>
    <t>5/12/14 02:37:19 INFO bsp.BSPJobClient:   org.apache.hama.bsp.BSPPeerImpl$PeerCounter
15/12/14 02:37:19 INFO bsp.BSPJobClient:     SUPERSTEP_SUM=6030
15/12/14 02:37:19 INFO bsp.BSPJobClient:     TIME_IN_SYNC_MS=1019065
15/12/14 02:37:19 INFO bsp.BSPJobClient:     IO_BYTES_READ=158842200
15/12/14 02:37:19 INFO bsp.BSPJobClient:     TOTAL_MESSAGES_SENT=202814
15/12/14 02:37:19 INFO bsp.BSPJobClient:     TASK_INPUT_RECORDS=200000
15/12/14 02:37:19 INFO bsp.BSPJobClient:     TOTAL_MESSAGES_RECEIVED=202814</t>
  </si>
  <si>
    <t>9m</t>
  </si>
  <si>
    <t>15/12/14 02:48:30 INFO bsp.BSPJobClient:   org.apache.hama.bsp.BSPPeerImpl$PeerCounter
15/12/14 02:48:30 INFO bsp.BSPJobClient:     SUPERSTEP_SUM=6030
15/12/14 02:48:30 INFO bsp.BSPJobClient:     TIME_IN_SYNC_MS=3381429
15/12/14 02:48:30 INFO bsp.BSPJobClient:     IO_BYTES_READ=636047600
15/12/14 02:48:30 INFO bsp.BSPJobClient:     TOTAL_MESSAGES_SENT=802814
15/12/14 02:48:30 INFO bsp.BSPJobClient:     TASK_INPUT_RECORDS=800000
15/12/14 02:48:30 INFO bsp.BSPJobClient:     TOTAL_MESSAGES_RECEIVED=802814</t>
  </si>
  <si>
    <t>5/12/14 03:01:44 INFO bsp.BSPJobClient:   org.apache.hama.bsp.BSPPeerImpl$PeerCounter
15/12/14 03:01:44 INFO bsp.BSPJobClient:     SUPERSTEP_SUM=6030
15/12/14 03:01:44 INFO bsp.BSPJobClient:     TIME_IN_SYNC_MS=4040075
15/12/14 03:01:44 INFO bsp.BSPJobClient:     IO_BYTES_READ=954188800
15/12/14 03:01:44 INFO bsp.BSPJobClient:     TOTAL_MESSAGES_SENT=1202814
15/12/14 03:01:44 INFO bsp.BSPJobClient:     TASK_INPUT_RECORDS=1200000
15/12/14 03:01:44 INFO bsp.BSPJobClient:     TOTAL_MESSAGES_RECEIVED=1202814</t>
  </si>
  <si>
    <t>23m 46s</t>
  </si>
  <si>
    <t>15/12/14 03:26:28 INFO bsp.BSPJobClient:   org.apache.hama.bsp.BSPPeerImpl$PeerCounter
15/12/14 03:26:28 INFO bsp.BSPJobClient:     SUPERSTEP_SUM=6030
15/12/14 03:26:28 INFO bsp.BSPJobClient:     TIME_IN_SYNC_MS=8493671
15/12/14 03:26:28 INFO bsp.BSPJobClient:     IO_BYTES_READ=1590472800
15/12/14 03:26:28 INFO bsp.BSPJobClient:     TOTAL_MESSAGES_SENT=2002814
15/12/14 03:26:28 INFO bsp.BSPJobClient:     TASK_INPUT_RECORDS=2000000
15/12/14 03:26:28 INFO bsp.BSPJobClient:     TOTAL_MESSAGES_RECEIVED=2002814</t>
  </si>
  <si>
    <t>20m</t>
  </si>
  <si>
    <t>15/12/14 03:54:09 INFO bsp.BSPJobClient:   org.apache.hama.bsp.BSPPeerImpl$PeerCounter
15/12/14 03:54:09 INFO bsp.BSPJobClient:     SUPERSTEP_SUM=16080
15/12/14 03:54:09 INFO bsp.BSPJobClient:     TIME_IN_SYNC_MS=18680331
15/12/14 03:54:09 INFO bsp.BSPJobClient:     IO_BYTES_READ=3183158200
15/12/14 03:54:09 INFO bsp.BSPJobClient:     TOTAL_MESSAGES_SENT=4007839
15/12/14 03:54:09 INFO bsp.BSPJobClient:     TASK_INPUT_RECORDS=4000000
15/12/14 03:54:09 INFO bsp.BSPJobClient:     TOTAL_MESSAGES_RECEIVED=4007839</t>
  </si>
  <si>
    <t>30m 5s</t>
  </si>
  <si>
    <t>15/12/14 16:31:35 INFO bsp.BSPJobClient:   org.apache.hama.bsp.BSPPeerImpl$PeerCounter
15/12/14 16:31:35 INFO bsp.BSPJobClient:     SUPERSTEP_SUM=16080
15/12/14 16:31:35 INFO bsp.BSPJobClient:     TIME_IN_SYNC_MS=27006729
15/12/14 16:31:35 INFO bsp.BSPJobClient:     IO_BYTES_READ=4775853800
15/12/14 16:31:35 INFO bsp.BSPJobClient:     TOTAL_MESSAGES_SENT=6007839
15/12/14 16:31:35 INFO bsp.BSPJobClient:     TASK_INPUT_RECORDS=6000000
15/12/14 16:31:35 INFO bsp.BSPJobClient:     TOTAL_MESSAGES_RECEIVED=6007839</t>
  </si>
  <si>
    <t>26m 23s</t>
  </si>
  <si>
    <t>15/12/14 17:01:03 INFO bsp.BSPJobClient:   org.apache.hama.bsp.BSPPeerImpl$PeerCounter
15/12/14 17:01:03 INFO bsp.BSPJobClient:     SUPERSTEP_SUM=20100
15/12/14 17:01:03 INFO bsp.BSPJobClient:     TIME_IN_SYNC_MS=30241927
15/12/14 17:01:03 INFO bsp.BSPJobClient:     IO_BYTES_READ=4775853800
15/12/14 17:01:03 INFO bsp.BSPJobClient:     TOTAL_MESSAGES_SENT=6009849
15/12/14 17:01:03 INFO bsp.BSPJobClient:     TASK_INPUT_RECORDS=6000000
15/12/14 17:01:03 INFO bsp.BSPJobClient:     TOTAL_MESSAGES_RECEIVED=6009849</t>
  </si>
  <si>
    <t>33m 56s</t>
  </si>
  <si>
    <t>49m 5s</t>
  </si>
  <si>
    <t>15/12/14 17:45:47 INFO bsp.BSPJobClient:   org.apache.hama.bsp.BSPPeerImpl$PeerCounter
15/12/14 17:45:47 INFO bsp.BSPJobClient:     SUPERSTEP_SUM=20100
15/12/14 17:45:47 INFO bsp.BSPJobClient:     TIME_IN_SYNC_MS=36903923
15/12/14 17:45:47 INFO bsp.BSPJobClient:     IO_BYTES_READ=6368535200
15/12/14 17:45:47 INFO bsp.BSPJobClient:     TOTAL_MESSAGES_SENT=8009849
15/12/14 17:45:47 INFO bsp.BSPJobClient:     TASK_INPUT_RECORDS=8000000
15/12/14 17:45:47 INFO bsp.BSPJobClient:     TOTAL_MESSAGES_RECEIVED=8009849</t>
  </si>
  <si>
    <t>42m 18s</t>
  </si>
  <si>
    <t>15/12/14 18:38:06 INFO bsp.BSPJobClient:   org.apache.hama.bsp.BSPPeerImpl$PeerCounter
15/12/14 18:38:06 INFO bsp.BSPJobClient:     SUPERSTEP_SUM=20100
15/12/14 18:38:06 INFO bsp.BSPJobClient:     TIME_IN_SYNC_MS=46165113
15/12/14 18:38:06 INFO bsp.BSPJobClient:     IO_BYTES_READ=7961233600
15/12/14 18:38:06 INFO bsp.BSPJobClient:     TOTAL_MESSAGES_SENT=10009849
15/12/14 18:38:06 INFO bsp.BSPJobClient:     TASK_INPUT_RECORDS=10000000
15/12/14 18:38:06 INFO bsp.BSPJobClient:     TOTAL_MESSAGES_RECEIVED=10009849</t>
  </si>
  <si>
    <t>17m 56s</t>
  </si>
  <si>
    <t>15/12/15 14:35:38 INFO bsp.BSPJobClient:   org.apache.hama.bsp.BSPPeerImpl$PeerCounter
15/12/15 14:35:38 INFO bsp.BSPJobClient:     SUPERSTEP_SUM=20100
15/12/15 14:35:38 INFO bsp.BSPJobClient:     TIME_IN_SYNC_MS=19821751
15/12/15 14:35:38 INFO bsp.BSPJobClient:     IO_BYTES_READ=3183158200
15/12/15 14:35:38 INFO bsp.BSPJobClient:     TOTAL_MESSAGES_SENT=4009849
15/12/15 14:35:38 INFO bsp.BSPJobClient:     TASK_INPUT_RECORDS=4000000
15/12/15 14:35:38 INFO bsp.BSPJobClient:     TOTAL_MESSAGES_RECEIVED=4009849</t>
  </si>
  <si>
    <t>9m 40s</t>
  </si>
  <si>
    <t xml:space="preserve">No </t>
  </si>
  <si>
    <t>15/12/15 14:47:40 INFO bsp.BSPJobClient:   org.apache.hama.bsp.BSPPeerImpl$PeerCounter
15/12/15 14:47:40 INFO bsp.BSPJobClient:     SUPERSTEP_SUM=20100
15/12/15 14:47:40 INFO bsp.BSPJobClient:     TIME_IN_SYNC_MS=11477493
15/12/15 14:47:40 INFO bsp.BSPJobClient:     IO_BYTES_READ=1590472800
15/12/15 14:47:40 INFO bsp.BSPJobClient:     TOTAL_MESSAGES_SENT=2009849
15/12/15 14:47:40 INFO bsp.BSPJobClient:     TASK_INPUT_RECORDS=2000000
15/12/15 14:47:40 INFO bsp.BSPJobClient:     TOTAL_MESSAGES_RECEIVED=2009849</t>
  </si>
  <si>
    <t>05m 28s</t>
  </si>
  <si>
    <t>15/12/15 14:57:01 INFO bsp.BSPJobClient:   org.apache.hama.bsp.BSPPeerImpl$PeerCounter
15/12/15 14:57:01 INFO bsp.BSPJobClient:     SUPERSTEP_SUM=20100
15/12/15 14:57:01 INFO bsp.BSPJobClient:     TIME_IN_SYNC_MS=7020628
15/12/15 14:57:01 INFO bsp.BSPJobClient:     IO_BYTES_READ=795124000
15/12/15 14:57:01 INFO bsp.BSPJobClient:     TOTAL_MESSAGES_SENT=1009849
15/12/15 14:57:01 INFO bsp.BSPJobClient:     TASK_INPUT_RECORDS=1000000
15/12/15 14:57:01 INFO bsp.BSPJobClient:     TOTAL_MESSAGES_RECEIVED=1009849</t>
  </si>
  <si>
    <t>40m 5s</t>
  </si>
  <si>
    <t>15/12/15 15:39:47 INFO bsp.BSPJobClient:   org.apache.hama.bsp.BSPPeerImpl$PeerCounter
15/12/15 15:39:47 INFO bsp.BSPJobClient:     SUPERSTEP_SUM=16080
15/12/15 15:39:47 INFO bsp.BSPJobClient:     TIME_IN_SYNC_MS=36648282
15/12/15 15:39:47 INFO bsp.BSPJobClient:     IO_BYTES_READ=6368535200
15/12/15 15:39:47 INFO bsp.BSPJobClient:     TOTAL_MESSAGES_SENT=8007839
15/12/15 15:39:47 INFO bsp.BSPJobClient:     TASK_INPUT_RECORDS=8000000
15/12/15 15:39:47 INFO bsp.BSPJobClient:     TOTAL_MESSAGES_RECEIVED=8007839</t>
  </si>
  <si>
    <t xml:space="preserve">11m </t>
  </si>
  <si>
    <t>15/12/15 17:06:50 INFO bsp.BSPJobClient:   org.apache.hama.bsp.BSPPeerImpl$PeerCounter
15/12/15 17:06:50 INFO bsp.BSPJobClient:     SUPERSTEP_SUM=16080
15/12/15 17:06:50 INFO bsp.BSPJobClient:     TIME_IN_SYNC_MS=10800449
15/12/15 17:06:50 INFO bsp.BSPJobClient:     IO_BYTES_READ=1590472800
15/12/15 17:06:50 INFO bsp.BSPJobClient:     TOTAL_MESSAGES_SENT=2007839
15/12/15 17:06:50 INFO bsp.BSPJobClient:     TASK_INPUT_RECORDS=2000000
15/12/15 17:06:50 INFO bsp.BSPJobClient:     TOTAL_MESSAGES_RECEIVED=2007839</t>
  </si>
  <si>
    <t>6m</t>
  </si>
  <si>
    <t>15/12/15 17:34:34 INFO bsp.BSPJobClient:   org.apache.hama.bsp.BSPPeerImpl$PeerCounter
15/12/15 17:34:34 INFO bsp.BSPJobClient:     SUPERSTEP_SUM=16080
15/12/15 17:34:34 INFO bsp.BSPJobClient:     TIME_IN_SYNC_MS=5813817
15/12/15 17:34:34 INFO bsp.BSPJobClient:     IO_BYTES_READ=795124000
15/12/15 17:34:34 INFO bsp.BSPJobClient:     TOTAL_MESSAGES_SENT=1007839
15/12/15 17:34:34 INFO bsp.BSPJobClient:     TASK_INPUT_RECORDS=1000000
15/12/15 17:34:34 INFO bsp.BSPJobClient:     TOTAL_MESSAGES_RECEIVED=1007839</t>
  </si>
  <si>
    <t>49m 51s</t>
  </si>
  <si>
    <t>15/12/15 18:27:33 INFO bsp.BSPJobClient:   org.apache.hama.bsp.BSPPeerImpl$PeerCounter
15/12/15 18:27:33 INFO bsp.BSPJobClient:     SUPERSTEP_SUM=16080
15/12/15 18:27:33 INFO bsp.BSPJobClient:     TIME_IN_SYNC_MS=44582072
15/12/15 18:27:33 INFO bsp.BSPJobClient:     IO_BYTES_READ=7961233600
15/12/15 18:27:33 INFO bsp.BSPJobClient:     TOTAL_MESSAGES_SENT=10007839
15/12/15 18:27:33 INFO bsp.BSPJobClient:     TASK_INPUT_RECORDS=10000000
15/12/15 18:27:33 INFO bsp.BSPJobClient:     TOTAL_MESSAGES_RECEIVED=10007839</t>
  </si>
  <si>
    <t>2m 3s</t>
  </si>
  <si>
    <t>15/12/15 18:32:25 INFO bsp.BSPJobClient:   org.apache.hama.bsp.BSPPeerImpl$PeerCounter
15/12/15 18:32:25 INFO bsp.BSPJobClient:     SUPERSTEP_SUM=12060
15/12/15 18:32:25 INFO bsp.BSPJobClient:     TIME_IN_SYNC_MS=1777183
15/12/15 18:32:25 INFO bsp.BSPJobClient:     IO_BYTES_READ=158842200
15/12/15 18:32:25 INFO bsp.BSPJobClient:     TOTAL_MESSAGES_SENT=205829
15/12/15 18:32:25 INFO bsp.BSPJobClient:     TASK_INPUT_RECORDS=200000
15/12/15 18:32:25 INFO bsp.BSPJobClient:     TOTAL_MESSAGES_RECEIVED=205829</t>
  </si>
  <si>
    <t>7m</t>
  </si>
  <si>
    <t>15/12/15 18:41:15 INFO bsp.BSPJobClient:   org.apache.hama.bsp.BSPPeerImpl$PeerCounter
15/12/15 18:41:15 INFO bsp.BSPJobClient:     SUPERSTEP_SUM=12060
15/12/15 18:41:15 INFO bsp.BSPJobClient:     TIME_IN_SYNC_MS=5454789
15/12/15 18:41:15 INFO bsp.BSPJobClient:     IO_BYTES_READ=795124000
15/12/15 18:41:15 INFO bsp.BSPJobClient:     TOTAL_MESSAGES_SENT=1005829
15/12/15 18:41:15 INFO bsp.BSPJobClient:     TASK_INPUT_RECORDS=1000000
15/12/15 18:41:15 INFO bsp.BSPJobClient:     TOTAL_MESSAGES_RECEIVED=1005829</t>
  </si>
  <si>
    <t>13m 25s</t>
  </si>
  <si>
    <t>15/12/15 18:55:49 INFO bsp.BSPJobClient:   org.apache.hama.bsp.BSPPeerImpl$PeerCounter
15/12/15 18:55:49 INFO bsp.BSPJobClient:     SUPERSTEP_SUM=12060
15/12/15 18:55:49 INFO bsp.BSPJobClient:     TIME_IN_SYNC_MS=10255482
15/12/15 18:55:49 INFO bsp.BSPJobClient:     IO_BYTES_READ=1590472800
15/12/15 18:55:49 INFO bsp.BSPJobClient:     TOTAL_MESSAGES_SENT=2005829
15/12/15 18:55:49 INFO bsp.BSPJobClient:     TASK_INPUT_RECORDS=2000000
15/12/15 18:55:49 INFO bsp.BSPJobClient:     TOTAL_MESSAGES_RECEIVED=2005829</t>
  </si>
  <si>
    <t xml:space="preserve">24m </t>
  </si>
  <si>
    <t>15/12/15 19:33:37 INFO bsp.BSPJobClient:   org.apache.hama.bsp.BSPPeerImpl$PeerCounter
15/12/15 19:33:37 INFO bsp.BSPJobClient:     SUPERSTEP_SUM=12060
15/12/15 19:33:37 INFO bsp.BSPJobClient:     TIME_IN_SYNC_MS=15847909
15/12/15 19:33:37 INFO bsp.BSPJobClient:     IO_BYTES_READ=3183158200
15/12/15 19:33:37 INFO bsp.BSPJobClient:     TOTAL_MESSAGES_SENT=4005829
15/12/15 19:33:37 INFO bsp.BSPJobClient:     TASK_INPUT_RECORDS=4000000
15/12/15 19:33:37 INFO bsp.BSPJobClient:     TOTAL_MESSAGES_RECEIVED=4005829</t>
  </si>
  <si>
    <t>5-Jan D not scaled</t>
  </si>
  <si>
    <t>30m</t>
  </si>
  <si>
    <t>16/01/05 15:11:04 INFO bsp.BSPJobClient:   admm.EVADMMBsp$EVADMMCounters
16/01/05 15:11:04 INFO bsp.BSPJobClient:     AGGREGATED_TIME_MS_SLAVE_OPTIMIZATION=52239752
16/01/05 15:11:04 INFO bsp.BSPJobClient:     AGGREGATED_TIME_MS_SLAVE_WAIT_FOR_MASTER=25340481
16/01/05 15:11:04 INFO bsp.BSPJobClient:     AGGREGATED_TIME_MS_MASTER_WAIT_FOR_SLAVES=1270504
16/01/05 15:11:04 INFO bsp.BSPJobClient:   org.apache.hama.bsp.JobInProgress$JobCounter
16/01/05 15:11:04 INFO bsp.BSPJobClient:     SUPERSTEPS=1202
16/01/05 15:11:04 INFO bsp.BSPJobClient:     LAUNCHED_TASKS=50
16/01/05 15:11:04 INFO bsp.BSPJobClient:   org.apache.hama.bsp.BSPPeerImpl$PeerCounter
16/01/05 15:11:04 INFO bsp.BSPJobClient:     SUPERSTEP_SUM=60100
16/01/05 15:11:04 INFO bsp.BSPJobClient:     TIME_IN_SYNC_MS=36448629
16/01/05 15:11:04 INFO bsp.BSPJobClient:     IO_BYTES_READ=4771418400
16/01/05 15:11:04 INFO bsp.BSPJobClient:     TOTAL_MESSAGES_SENT=6029449
16/01/05 15:11:04 INFO bsp.BSPJobClient:     TASK_INPUT_RECORDS=6000000
16/01/05 15:11:04 INFO bsp.BSPJobClient:     TOTAL_MESSAGES_RECEIVED=6029449</t>
  </si>
  <si>
    <t>55m</t>
  </si>
  <si>
    <t>16/01/05 16:24:16 INFO bsp.BSPJobClient:   admm.EVADMMBsp$EVADMMCounters
16/01/05 16:24:16 INFO bsp.BSPJobClient:     AGGREGATED_TIME_MS_SLAVE_OPTIMIZATION=100147223
16/01/05 16:24:16 INFO bsp.BSPJobClient:     AGGREGATED_TIME_MS_SLAVE_WAIT_FOR_MASTER=45244868
16/01/05 16:24:16 INFO bsp.BSPJobClient:     AGGREGATED_TIME_MS_MASTER_WAIT_FOR_SLAVES=2372940
16/01/05 16:24:16 INFO bsp.BSPJobClient:   org.apache.hama.bsp.JobInProgress$JobCounter
16/01/05 16:24:16 INFO bsp.BSPJobClient:     SUPERSTEPS=1202
16/01/05 16:24:16 INFO bsp.BSPJobClient:     LAUNCHED_TASKS=50
16/01/05 16:24:16 INFO bsp.BSPJobClient:   org.apache.hama.bsp.BSPPeerImpl$PeerCounter
16/01/05 16:24:16 INFO bsp.BSPJobClient:     SUPERSTEP_SUM=60100
16/01/05 16:24:16 INFO bsp.BSPJobClient:     TIME_IN_SYNC_MS=63557204
16/01/05 16:24:16 INFO bsp.BSPJobClient:     IO_BYTES_READ=9549474600
16/01/05 16:24:16 INFO bsp.BSPJobClient:     TOTAL_MESSAGES_SENT=12029449
16/01/05 16:24:16 INFO bsp.BSPJobClient:     TASK_INPUT_RECORDS=12000000
16/01/05 16:24:16 INFO bsp.BSPJobClient:     TOTAL_MESSAGES_RECEIVED=12029449</t>
  </si>
  <si>
    <t>T(MS)_SLAVE_OPTIMIZATION</t>
  </si>
  <si>
    <t>T(MS)_SLAVE_WAIT_FOR_MASTER</t>
  </si>
  <si>
    <t>T(MS)_MASTER_WAIT_FOR_SLAVES</t>
  </si>
  <si>
    <t>Total Time in Sync(ms)</t>
  </si>
  <si>
    <t>Single Iteration Slave Optimization time (s)</t>
  </si>
  <si>
    <t>Single Iteration Slave wait for master(s)</t>
  </si>
  <si>
    <t>1 Iteration Master wait for slave(s)</t>
  </si>
  <si>
    <t>1 Iteration Total Sync time (s)</t>
  </si>
  <si>
    <t>Single Iteration Slave Optimization (s)</t>
  </si>
  <si>
    <t>1 iteration Slave wait for M(s)</t>
  </si>
  <si>
    <t>1 Iteration Master wait for S(s)</t>
  </si>
  <si>
    <t>Slave optimization time per iteration per process (s)</t>
  </si>
  <si>
    <t>Slave optimization per process (in minutes)</t>
  </si>
  <si>
    <t>9m 58s</t>
  </si>
  <si>
    <t>18m 16s</t>
  </si>
  <si>
    <t>26m 20s</t>
  </si>
  <si>
    <t>42m 30s</t>
  </si>
  <si>
    <t>34m 35s</t>
  </si>
  <si>
    <t>10 process cluster</t>
  </si>
  <si>
    <t>18m 32s</t>
  </si>
  <si>
    <t>36m 41s</t>
  </si>
  <si>
    <t>1h 11m 42s</t>
  </si>
  <si>
    <t>1h 11m 40s</t>
  </si>
  <si>
    <t>1h 28m 24s</t>
  </si>
  <si>
    <t>20 process cluster</t>
  </si>
  <si>
    <t>15m 16s</t>
  </si>
  <si>
    <t>32m 50s</t>
  </si>
  <si>
    <t>38m 56s</t>
  </si>
  <si>
    <t>49m 02s</t>
  </si>
  <si>
    <t>1h 25m 15s</t>
  </si>
  <si>
    <t>30 process</t>
  </si>
  <si>
    <t>12m 52s</t>
  </si>
  <si>
    <t>23m 25s</t>
  </si>
  <si>
    <t>36m 26s</t>
  </si>
  <si>
    <t>44m 48s</t>
  </si>
  <si>
    <t>58 m 39s</t>
  </si>
  <si>
    <t>40 process</t>
  </si>
  <si>
    <t>11m 22s</t>
  </si>
  <si>
    <t>21m 01s</t>
  </si>
  <si>
    <t>30m 50s</t>
  </si>
  <si>
    <t>39m 48s</t>
  </si>
  <si>
    <t>47m 27s</t>
  </si>
  <si>
    <t>50 process</t>
  </si>
  <si>
    <t>49m 57s</t>
  </si>
  <si>
    <t>56m 42s</t>
  </si>
  <si>
    <t>1h 3m 54s</t>
  </si>
  <si>
    <t>1h 13m 12s</t>
  </si>
  <si>
    <t>1h 17m 49s</t>
  </si>
  <si>
    <t>20 Process -2nd</t>
  </si>
  <si>
    <t>17m 13s</t>
  </si>
  <si>
    <t>28m 01s</t>
  </si>
  <si>
    <t>43m 24s</t>
  </si>
  <si>
    <t>56m 25s</t>
  </si>
  <si>
    <t>1h 14m</t>
  </si>
  <si>
    <t>60 process</t>
  </si>
  <si>
    <t>8m 55s</t>
  </si>
  <si>
    <t>16m 28s</t>
  </si>
  <si>
    <t>24m 08s</t>
  </si>
  <si>
    <t>31m 32s</t>
  </si>
  <si>
    <t>39m 21s</t>
  </si>
  <si>
    <t>47m 17s</t>
  </si>
  <si>
    <t>53m 32s</t>
  </si>
  <si>
    <t>1h 02m</t>
  </si>
  <si>
    <t>1h 11m</t>
  </si>
  <si>
    <t>1h 17m 10s</t>
  </si>
  <si>
    <t>70 proces</t>
  </si>
  <si>
    <t>45m 15s</t>
  </si>
  <si>
    <t>53m 49s</t>
  </si>
  <si>
    <t>1h 0m 30s</t>
  </si>
  <si>
    <t>1h 7m 38s</t>
  </si>
  <si>
    <t>1h 14m 19s</t>
  </si>
  <si>
    <t>80 process</t>
  </si>
  <si>
    <t>8m 50s</t>
  </si>
  <si>
    <t>15m 53s</t>
  </si>
  <si>
    <t>23m 02s</t>
  </si>
  <si>
    <t>30m 18s</t>
  </si>
  <si>
    <t>37m 33s</t>
  </si>
  <si>
    <t>44m 18s</t>
  </si>
  <si>
    <t>51m 46s</t>
  </si>
  <si>
    <t>57m 48s</t>
  </si>
  <si>
    <t>1h 05m 25s</t>
  </si>
  <si>
    <t>1h 13m 43s</t>
  </si>
  <si>
    <t>16/01/05 17:15:22 INFO bsp.BSPJobClient:   admm.EVADMMBsp$EVADMMCounters
16/01/05 17:15:22 INFO bsp.BSPJobClient:     AGGREGATED_TIME_MS_SLAVE_OPTIMIZATION=16318895
16/01/05 17:15:22 INFO bsp.BSPJobClient:     AGGREGATED_TIME_MS_SLAVE_WAIT_FOR_MASTER=8898436
16/01/05 17:15:22 INFO bsp.BSPJobClient:     AGGREGATED_TIME_MS_MASTER_WAIT_FOR_SLAVES=402870
16/01/05 17:15:22 INFO bsp.BSPJobClient:   org.apache.hama.bsp.JobInProgress$JobCounter
16/01/05 17:15:22 INFO bsp.BSPJobClient:     SUPERSTEPS=402
16/01/05 17:15:22 INFO bsp.BSPJobClient:     LAUNCHED_TASKS=50
16/01/05 17:15:22 INFO bsp.BSPJobClient:   org.apache.hama.bsp.BSPPeerImpl$PeerCounter
16/01/05 17:15:22 INFO bsp.BSPJobClient:     SUPERSTEP_SUM=20100
16/01/05 17:15:22 INFO bsp.BSPJobClient:     TIME_IN_SYNC_MS=12675798
16/01/05 17:15:22 INFO bsp.BSPJobClient:     IO_BYTES_READ=1590472800
16/01/05 17:15:22 INFO bsp.BSPJobClient:     TOTAL_MESSAGES_SENT=2009849
16/01/05 17:15:22 INFO bsp.BSPJobClient:     TASK_INPUT_RECORDS=2000000
16/01/05 17:15:22 INFO bsp.BSPJobClient:     TOTAL_MESSAGES_RECEIVED=2009849</t>
  </si>
  <si>
    <t>16/01/05 17:33:44 INFO bsp.BSPJobClient:   admm.EVADMMBsp$EVADMMCounters
16/01/05 17:33:44 INFO bsp.BSPJobClient:     AGGREGATED_TIME_MS_SLAVE_OPTIMIZATION=32806548
16/01/05 17:33:44 INFO bsp.BSPJobClient:     AGGREGATED_TIME_MS_SLAVE_WAIT_FOR_MASTER=15342756
16/01/05 17:33:44 INFO bsp.BSPJobClient:     AGGREGATED_TIME_MS_MASTER_WAIT_FOR_SLAVES=771644
16/01/05 17:33:44 INFO bsp.BSPJobClient:   org.apache.hama.bsp.JobInProgress$JobCounter
16/01/05 17:33:44 INFO bsp.BSPJobClient:     SUPERSTEPS=402
16/01/05 17:33:44 INFO bsp.BSPJobClient:     LAUNCHED_TASKS=50
16/01/05 17:33:44 INFO bsp.BSPJobClient:   org.apache.hama.bsp.BSPPeerImpl$PeerCounter
16/01/05 17:33:44 INFO bsp.BSPJobClient:     SUPERSTEP_SUM=20100
16/01/05 17:33:44 INFO bsp.BSPJobClient:     TIME_IN_SYNC_MS=21056238
16/01/05 17:33:44 INFO bsp.BSPJobClient:     IO_BYTES_READ=3183158200
16/01/05 17:33:44 INFO bsp.BSPJobClient:     TOTAL_MESSAGES_SENT=4009849
16/01/05 17:33:44 INFO bsp.BSPJobClient:     TASK_INPUT_RECORDS=4000000
16/01/05 17:33:44 INFO bsp.BSPJobClient:     TOTAL_MESSAGES_RECEIVED=4009849</t>
  </si>
  <si>
    <t>16/01/05 18:17:14 INFO bsp.BSPJobClient:   admm.EVADMMBsp$EVADMMCounters
16/01/05 18:17:14 INFO bsp.BSPJobClient:     AGGREGATED_TIME_MS_SLAVE_OPTIMIZATION=47473966
16/01/05 18:17:14 INFO bsp.BSPJobClient:     AGGREGATED_TIME_MS_SLAVE_WAIT_FOR_MASTER=21820320
16/01/05 18:17:14 INFO bsp.BSPJobClient:     AGGREGATED_TIME_MS_MASTER_WAIT_FOR_SLAVES=1123254
16/01/05 18:17:14 INFO bsp.BSPJobClient:   org.apache.hama.bsp.JobInProgress$JobCounter
16/01/05 18:17:14 INFO bsp.BSPJobClient:     SUPERSTEPS=402
16/01/05 18:17:14 INFO bsp.BSPJobClient:     LAUNCHED_TASKS=50
16/01/05 18:17:14 INFO bsp.BSPJobClient:   org.apache.hama.bsp.BSPPeerImpl$PeerCounter
16/01/05 18:17:14 INFO bsp.BSPJobClient:     SUPERSTEP_SUM=20100
16/01/05 18:17:14 INFO bsp.BSPJobClient:     TIME_IN_SYNC_MS=30430900
16/01/05 18:17:14 INFO bsp.BSPJobClient:     IO_BYTES_READ=4775853800
16/01/05 18:17:14 INFO bsp.BSPJobClient:     TOTAL_MESSAGES_SENT=6009849
16/01/05 18:17:14 INFO bsp.BSPJobClient:     TASK_INPUT_RECORDS=6000000
16/01/05 18:17:14 INFO bsp.BSPJobClient:     TOTAL_MESSAGES_RECEIVED=6009849</t>
  </si>
  <si>
    <t>16/01/05 21:07:21 INFO bsp.BSPJobClient:   admm.EVADMMBsp$EVADMMCounters
16/01/05 21:07:21 INFO bsp.BSPJobClient:     AGGREGATED_TIME_MS_SLAVE_OPTIMIZATION=79413183
16/01/05 21:07:21 INFO bsp.BSPJobClient:     AGGREGATED_TIME_MS_SLAVE_WAIT_FOR_MASTER=35354042
16/01/05 21:07:21 INFO bsp.BSPJobClient:     AGGREGATED_TIME_MS_MASTER_WAIT_FOR_SLAVES=1815000
16/01/05 21:07:21 INFO bsp.BSPJobClient:   org.apache.hama.bsp.JobInProgress$JobCounter
16/01/05 21:07:21 INFO bsp.BSPJobClient:     SUPERSTEPS=402
16/01/05 21:07:21 INFO bsp.BSPJobClient:     LAUNCHED_TASKS=50
16/01/05 21:07:21 INFO bsp.BSPJobClient:   org.apache.hama.bsp.BSPPeerImpl$PeerCounter
16/01/05 21:07:21 INFO bsp.BSPJobClient:     SUPERSTEP_SUM=20100
16/01/05 21:07:21 INFO bsp.BSPJobClient:     TIME_IN_SYNC_MS=46547375
16/01/05 21:07:21 INFO bsp.BSPJobClient:     IO_BYTES_READ=7961233600
16/01/05 21:07:21 INFO bsp.BSPJobClient:     TOTAL_MESSAGES_SENT=10009849
16/01/05 21:07:21 INFO bsp.BSPJobClient:     TASK_INPUT_RECORDS=10000000
16/01/05 21:07:21 INFO bsp.BSPJobClient:     TOTAL_MESSAGES_RECEIVED=10009849</t>
  </si>
  <si>
    <t>16/01/05 20:24:45 INFO bsp.BSPJobClient:   admm.EVADMMBsp$EVADMMCounters
16/01/05 20:24:45 INFO bsp.BSPJobClient:     AGGREGATED_TIME_MS_SLAVE_OPTIMIZATION=63510097
16/01/05 20:24:45 INFO bsp.BSPJobClient:     AGGREGATED_TIME_MS_SLAVE_WAIT_FOR_MASTER=28549233
16/01/05 20:24:45 INFO bsp.BSPJobClient:     AGGREGATED_TIME_MS_MASTER_WAIT_FOR_SLAVES=1478547
16/01/05 20:24:45 INFO bsp.BSPJobClient:   org.apache.hama.bsp.JobInProgress$JobCounter
16/01/05 20:24:45 INFO bsp.BSPJobClient:     SUPERSTEPS=402
16/01/05 20:24:45 INFO bsp.BSPJobClient:     LAUNCHED_TASKS=50
16/01/05 20:24:45 INFO bsp.BSPJobClient:   org.apache.hama.bsp.BSPPeerImpl$PeerCounter
16/01/05 20:24:45 INFO bsp.BSPJobClient:     SUPERSTEP_SUM=20100
16/01/05 20:24:45 INFO bsp.BSPJobClient:     TIME_IN_SYNC_MS=38843916
16/01/05 20:24:45 INFO bsp.BSPJobClient:     IO_BYTES_READ=6368535200
16/01/05 20:24:45 INFO bsp.BSPJobClient:     TOTAL_MESSAGES_SENT=8009849
16/01/05 20:24:45 INFO bsp.BSPJobClient:     TASK_INPUT_RECORDS=8000000
16/01/05 20:24:45 INFO bsp.BSPJobClient:     TOTAL_MESSAGES_RECEIVED=8009849</t>
  </si>
  <si>
    <t>16/01/08 00:52:36 INFO bsp.BSPJobClient:   admm.EVADMMBsp$EVADMMCounters
16/01/08 00:52:36 INFO bsp.BSPJobClient:     AGGREGATED_TIME_MS_SLAVE_OPTIMIZATION=7801465
16/01/08 00:52:36 INFO bsp.BSPJobClient:     AGGREGATED_TIME_MS_SLAVE_WAIT_FOR_MASTER=1292554
16/01/08 00:52:36 INFO bsp.BSPJobClient:     AGGREGATED_TIME_MS_MASTER_WAIT_FOR_SLAVES=960436
16/01/08 00:52:36 INFO bsp.BSPJobClient:   org.apache.hama.bsp.JobInProgress$JobCounter
16/01/08 00:52:36 INFO bsp.BSPJobClient:     SUPERSTEPS=402
16/01/08 00:52:36 INFO bsp.BSPJobClient:     LAUNCHED_TASKS=10
16/01/08 00:52:36 INFO bsp.BSPJobClient:   org.apache.hama.bsp.BSPPeerImpl$PeerCounter
16/01/08 00:52:36 INFO bsp.BSPJobClient:     SUPERSTEP_SUM=4020
16/01/08 00:52:36 INFO bsp.BSPJobClient:     TIME_IN_SYNC_MS=3088176
16/01/08 00:52:36 INFO bsp.BSPJobClient:     IO_BYTES_READ=1590472800
16/01/08 00:52:36 INFO bsp.BSPJobClient:     TOTAL_MESSAGES_SENT=2001809
16/01/08 00:52:36 INFO bsp.BSPJobClient:     TASK_INPUT_RECORDS=2000000
16/01/08 00:52:36 INFO bsp.BSPJobClient:     TOTAL_MESSAGES_RECEIVED=2001809</t>
  </si>
  <si>
    <t>16/01/08 01:29:21 INFO bsp.BSPJobClient:   admm.EVADMMBsp$EVADMMCounters
16/01/08 01:29:21 INFO bsp.BSPJobClient:     AGGREGATED_TIME_MS_SLAVE_OPTIMIZATION=15560515
16/01/08 01:29:21 INFO bsp.BSPJobClient:     AGGREGATED_TIME_MS_SLAVE_WAIT_FOR_MASTER=2630027
16/01/08 01:29:21 INFO bsp.BSPJobClient:     AGGREGATED_TIME_MS_MASTER_WAIT_FOR_SLAVES=1901281
16/01/08 01:29:21 INFO bsp.BSPJobClient:   org.apache.hama.bsp.JobInProgress$JobCounter
16/01/08 01:29:21 INFO bsp.BSPJobClient:     SUPERSTEPS=402
16/01/08 01:29:21 INFO bsp.BSPJobClient:     LAUNCHED_TASKS=10
16/01/08 01:29:21 INFO bsp.BSPJobClient:   org.apache.hama.bsp.BSPPeerImpl$PeerCounter
16/01/08 01:29:21 INFO bsp.BSPJobClient:     SUPERSTEP_SUM=4020
16/01/08 01:29:21 INFO bsp.BSPJobClient:     TIME_IN_SYNC_MS=6052041
16/01/08 01:29:21 INFO bsp.BSPJobClient:     IO_BYTES_READ=3183158200
16/01/08 01:29:21 INFO bsp.BSPJobClient:     TOTAL_MESSAGES_SENT=4001809
16/01/08 01:29:21 INFO bsp.BSPJobClient:     TASK_INPUT_RECORDS=4000000
16/01/08 01:29:21 INFO bsp.BSPJobClient:     TOTAL_MESSAGES_RECEIVED=4001809</t>
  </si>
  <si>
    <t>16/01/08 02:41:07 INFO bsp.BSPJobClient:   admm.EVADMMBsp$EVADMMCounters
16/01/08 02:41:07 INFO bsp.BSPJobClient:     AGGREGATED_TIME_MS_SLAVE_OPTIMIZATION=30365506
16/01/08 02:41:07 INFO bsp.BSPJobClient:     AGGREGATED_TIME_MS_SLAVE_WAIT_FOR_MASTER=3857269
16/01/08 02:41:07 INFO bsp.BSPJobClient:     AGGREGATED_TIME_MS_MASTER_WAIT_FOR_SLAVES=3865616
16/01/08 02:41:07 INFO bsp.BSPJobClient:   org.apache.hama.bsp.JobInProgress$JobCounter
16/01/08 02:41:07 INFO bsp.BSPJobClient:     SUPERSTEPS=402
16/01/08 02:41:07 INFO bsp.BSPJobClient:     LAUNCHED_TASKS=10
16/01/08 02:41:07 INFO bsp.BSPJobClient:   org.apache.hama.bsp.BSPPeerImpl$PeerCounter
16/01/08 02:41:07 INFO bsp.BSPJobClient:     SUPERSTEP_SUM=4020
16/01/08 02:41:07 INFO bsp.BSPJobClient:     TIME_IN_SYNC_MS=12104578
16/01/08 02:41:07 INFO bsp.BSPJobClient:     IO_BYTES_READ=4775853800
16/01/08 02:41:07 INFO bsp.BSPJobClient:     TOTAL_MESSAGES_SENT=6001809
16/01/08 02:41:07 INFO bsp.BSPJobClient:     TASK_INPUT_RECORDS=6000000
16/01/08 02:41:07 INFO bsp.BSPJobClient:     TOTAL_MESSAGES_RECEIVED=6001809</t>
  </si>
  <si>
    <t>16/01/08 03:52:51 INFO bsp.BSPJobClient:   admm.EVADMMBsp$EVADMMCounters
16/01/08 03:52:51 INFO bsp.BSPJobClient:     AGGREGATED_TIME_MS_SLAVE_OPTIMIZATION=31318771
16/01/08 03:52:51 INFO bsp.BSPJobClient:     AGGREGATED_TIME_MS_SLAVE_WAIT_FOR_MASTER=4968256
16/01/08 03:52:51 INFO bsp.BSPJobClient:     AGGREGATED_TIME_MS_MASTER_WAIT_FOR_SLAVES=3740803
16/01/08 03:52:51 INFO bsp.BSPJobClient:   org.apache.hama.bsp.JobInProgress$JobCounter
16/01/08 03:52:51 INFO bsp.BSPJobClient:     SUPERSTEPS=402
16/01/08 03:52:51 INFO bsp.BSPJobClient:     LAUNCHED_TASKS=10
16/01/08 03:52:51 INFO bsp.BSPJobClient:   org.apache.hama.bsp.BSPPeerImpl$PeerCounter
16/01/08 03:52:51 INFO bsp.BSPJobClient:     SUPERSTEP_SUM=4020
16/01/08 03:52:51 INFO bsp.BSPJobClient:     TIME_IN_SYNC_MS=10995094
16/01/08 03:52:51 INFO bsp.BSPJobClient:     IO_BYTES_READ=6368535200
16/01/08 03:52:51 INFO bsp.BSPJobClient:     TOTAL_MESSAGES_SENT=8001809
16/01/08 03:52:51 INFO bsp.BSPJobClient:     TASK_INPUT_RECORDS=8000000
16/01/08 03:52:51 INFO bsp.BSPJobClient:     TOTAL_MESSAGES_RECEIVED=8001809</t>
  </si>
  <si>
    <t>16/01/08 05:21:18 INFO bsp.BSPJobClient: Counters: 11
16/01/08 05:21:18 INFO bsp.BSPJobClient:   admm.EVADMMBsp$EVADMMCounters
16/01/08 05:21:18 INFO bsp.BSPJobClient:     AGGREGATED_TIME_MS_SLAVE_OPTIMIZATION=38203214
16/01/08 05:21:18 INFO bsp.BSPJobClient:     AGGREGATED_TIME_MS_SLAVE_WAIT_FOR_MASTER=6236984
16/01/08 05:21:18 INFO bsp.BSPJobClient:     AGGREGATED_TIME_MS_MASTER_WAIT_FOR_SLAVES=4602185
16/01/08 05:21:18 INFO bsp.BSPJobClient:   org.apache.hama.bsp.JobInProgress$JobCounter
16/01/08 05:21:18 INFO bsp.BSPJobClient:     SUPERSTEPS=402
16/01/08 05:21:18 INFO bsp.BSPJobClient:     LAUNCHED_TASKS=10
16/01/08 05:21:18 INFO bsp.BSPJobClient:   org.apache.hama.bsp.BSPPeerImpl$PeerCounter
16/01/08 05:21:18 INFO bsp.BSPJobClient:     SUPERSTEP_SUM=4020
16/01/08 05:21:18 INFO bsp.BSPJobClient:     TIME_IN_SYNC_MS=13981263
16/01/08 05:21:18 INFO bsp.BSPJobClient:     IO_BYTES_READ=7961233600
16/01/08 05:21:18 INFO bsp.BSPJobClient:     TOTAL_MESSAGES_SENT=10001809
16/01/08 05:21:18 INFO bsp.BSPJobClient:     TASK_INPUT_RECORDS=10000000
16/01/08 05:21:18 INFO bsp.BSPJobClient:     TOTAL_MESSAGES_RECEIVED=10001809</t>
  </si>
  <si>
    <t>16/01/06 13:23:15 INFO bsp.BSPJobClient:   admm.EVADMMBsp$EVADMMCounters
16/01/06 13:23:15 INFO bsp.BSPJobClient:     AGGREGATED_TIME_MS_SLAVE_OPTIMIZATION=10741103
16/01/06 13:23:15 INFO bsp.BSPJobClient:     AGGREGATED_TIME_MS_SLAVE_WAIT_FOR_MASTER=3112024
16/01/06 13:23:15 INFO bsp.BSPJobClient:     AGGREGATED_TIME_MS_MASTER_WAIT_FOR_SLAVES=742552
16/01/06 13:23:15 INFO bsp.BSPJobClient:   org.apache.hama.bsp.JobInProgress$JobCounter
16/01/06 13:23:15 INFO bsp.BSPJobClient:     SUPERSTEPS=402
16/01/06 13:23:15 INFO bsp.BSPJobClient:     LAUNCHED_TASKS=20
16/01/06 13:23:15 INFO bsp.BSPJobClient:   org.apache.hama.bsp.BSPPeerImpl$PeerCounter
16/01/06 13:23:15 INFO bsp.BSPJobClient:     SUPERSTEP_SUM=8040
16/01/06 13:23:15 INFO bsp.BSPJobClient:     TIME_IN_SYNC_MS=7211548
16/01/06 13:23:15 INFO bsp.BSPJobClient:     IO_BYTES_READ=1590472800
16/01/06 13:23:15 INFO bsp.BSPJobClient:     TOTAL_MESSAGES_SENT=2003819
16/01/06 13:23:15 INFO bsp.BSPJobClient:     TASK_INPUT_RECORDS=2000000
16/01/06 13:23:15 INFO bsp.BSPJobClient:     TOTAL_MESSAGES_RECEIVED=2003819</t>
  </si>
  <si>
    <t>16/01/06 13:56:09 INFO bsp.BSPJobClient:   admm.EVADMMBsp$EVADMMCounters
16/01/06 13:56:09 INFO bsp.BSPJobClient:     AGGREGATED_TIME_MS_SLAVE_OPTIMIZATION=20922391
16/01/06 13:56:09 INFO bsp.BSPJobClient:     AGGREGATED_TIME_MS_SLAVE_WAIT_FOR_MASTER=5551572
16/01/06 13:56:09 INFO bsp.BSPJobClient:     AGGREGATED_TIME_MS_MASTER_WAIT_FOR_SLAVES=1665880
16/01/06 13:56:09 INFO bsp.BSPJobClient:   org.apache.hama.bsp.JobInProgress$JobCounter
16/01/06 13:56:09 INFO bsp.BSPJobClient:     SUPERSTEPS=402
16/01/06 13:56:09 INFO bsp.BSPJobClient:     LAUNCHED_TASKS=20
16/01/06 13:56:09 INFO bsp.BSPJobClient:   org.apache.hama.bsp.BSPPeerImpl$PeerCounter
16/01/06 13:56:09 INFO bsp.BSPJobClient:     SUPERSTEP_SUM=8040
16/01/06 13:56:09 INFO bsp.BSPJobClient:     TIME_IN_SYNC_MS=17910897
16/01/06 13:56:09 INFO bsp.BSPJobClient:     IO_BYTES_READ=3183158200
16/01/06 13:56:09 INFO bsp.BSPJobClient:     TOTAL_MESSAGES_SENT=4003819
16/01/06 13:56:09 INFO bsp.BSPJobClient:     TASK_INPUT_RECORDS=4000000
16/01/06 13:56:09 INFO bsp.BSPJobClient:     TOTAL_MESSAGES_RECEIVED=4003819</t>
  </si>
  <si>
    <t>16/01/06 14:35:09 INFO bsp.BSPJobClient:   admm.EVADMMBsp$EVADMMCounters
16/01/06 14:35:09 INFO bsp.BSPJobClient:     AGGREGATED_TIME_MS_SLAVE_OPTIMIZATION=30061540
16/01/06 14:35:09 INFO bsp.BSPJobClient:     AGGREGATED_TIME_MS_SLAVE_WAIT_FOR_MASTER=8828632
16/01/06 14:35:09 INFO bsp.BSPJobClient:     AGGREGATED_TIME_MS_MASTER_WAIT_FOR_SLAVES=1863164
16/01/06 14:35:09 INFO bsp.BSPJobClient:   org.apache.hama.bsp.JobInProgress$JobCounter
16/01/06 14:35:09 INFO bsp.BSPJobClient:     SUPERSTEPS=402
16/01/06 14:35:09 INFO bsp.BSPJobClient:     LAUNCHED_TASKS=20
16/01/06 14:35:09 INFO bsp.BSPJobClient:   org.apache.hama.bsp.BSPPeerImpl$PeerCounter
16/01/06 14:35:09 INFO bsp.BSPJobClient:     SUPERSTEP_SUM=8040
16/01/06 14:35:09 INFO bsp.BSPJobClient:     TIME_IN_SYNC_MS=15974356
16/01/06 14:35:09 INFO bsp.BSPJobClient:     IO_BYTES_READ=4775853800
16/01/06 14:35:09 INFO bsp.BSPJobClient:     TOTAL_MESSAGES_SENT=6003819
16/01/06 14:35:09 INFO bsp.BSPJobClient:     TASK_INPUT_RECORDS=6000000
16/01/06 14:35:09 INFO bsp.BSPJobClient:     TOTAL_MESSAGES_RECEIVED=6003819</t>
  </si>
  <si>
    <t>16/01/06 15:24:15 INFO bsp.BSPJobClient:   admm.EVADMMBsp$EVADMMCounters
16/01/06 15:24:15 INFO bsp.BSPJobClient:     AGGREGATED_TIME_MS_SLAVE_OPTIMIZATION=34163983
16/01/06 15:24:15 INFO bsp.BSPJobClient:     AGGREGATED_TIME_MS_SLAVE_WAIT_FOR_MASTER=10704716
16/01/06 15:24:15 INFO bsp.BSPJobClient:     AGGREGATED_TIME_MS_MASTER_WAIT_FOR_SLAVES=2369609
16/01/06 15:24:15 INFO bsp.BSPJobClient:   org.apache.hama.bsp.JobInProgress$JobCounter
16/01/06 15:24:15 INFO bsp.BSPJobClient:     SUPERSTEPS=402
16/01/06 15:24:15 INFO bsp.BSPJobClient:     LAUNCHED_TASKS=20
16/01/06 15:24:15 INFO bsp.BSPJobClient:   org.apache.hama.bsp.BSPPeerImpl$PeerCounter
16/01/06 15:24:15 INFO bsp.BSPJobClient:     SUPERSTEP_SUM=8040
16/01/06 15:24:15 INFO bsp.BSPJobClient:     TIME_IN_SYNC_MS=23868534
16/01/06 15:24:15 INFO bsp.BSPJobClient:     IO_BYTES_READ=6368535200
16/01/06 15:24:15 INFO bsp.BSPJobClient:     TOTAL_MESSAGES_SENT=8003819
16/01/06 15:24:15 INFO bsp.BSPJobClient:     TASK_INPUT_RECORDS=8000000
16/01/06 15:24:15 INFO bsp.BSPJobClient:     TOTAL_MESSAGES_RECEIVED=8003819</t>
  </si>
  <si>
    <t>16/01/06 16:49:35 INFO bsp.BSPJobClient:   admm.EVADMMBsp$EVADMMCounters
16/01/06 16:49:35 INFO bsp.BSPJobClient:     AGGREGATED_TIME_MS_SLAVE_OPTIMIZATION=60919805
16/01/06 16:49:35 INFO bsp.BSPJobClient:     AGGREGATED_TIME_MS_SLAVE_WAIT_FOR_MASTER=13226245
16/01/06 16:49:35 INFO bsp.BSPJobClient:     AGGREGATED_TIME_MS_MASTER_WAIT_FOR_SLAVES=4407425
16/01/06 16:49:35 INFO bsp.BSPJobClient:   org.apache.hama.bsp.JobInProgress$JobCounter
16/01/06 16:49:35 INFO bsp.BSPJobClient:     SUPERSTEPS=402
16/01/06 16:49:35 INFO bsp.BSPJobClient:     LAUNCHED_TASKS=20
16/01/06 16:49:35 INFO bsp.BSPJobClient:   org.apache.hama.bsp.BSPPeerImpl$PeerCounter
16/01/06 16:49:35 INFO bsp.BSPJobClient:     SUPERSTEP_SUM=8040
16/01/06 16:49:35 INFO bsp.BSPJobClient:     TIME_IN_SYNC_MS=40373212
16/01/06 16:49:35 INFO bsp.BSPJobClient:     IO_BYTES_READ=7961233600
16/01/06 16:49:35 INFO bsp.BSPJobClient:     TOTAL_MESSAGES_SENT=10003819
16/01/06 16:49:35 INFO bsp.BSPJobClient:     TASK_INPUT_RECORDS=10000000
16/01/06 16:49:35 INFO bsp.BSPJobClient:     TOTAL_MESSAGES_RECEIVED=10003819</t>
  </si>
  <si>
    <t>16/01/06 03:11:42 INFO bsp.BSPJobClient:   admm.EVADMMBsp$EVADMMCounters
16/01/06 03:11:42 INFO bsp.BSPJobClient:     AGGREGATED_TIME_MS_SLAVE_OPTIMIZATION=12835485
16/01/06 03:11:42 INFO bsp.BSPJobClient:     AGGREGATED_TIME_MS_SLAVE_WAIT_FOR_MASTER=5058565
16/01/06 03:11:42 INFO bsp.BSPJobClient:     AGGREGATED_TIME_MS_MASTER_WAIT_FOR_SLAVES=586374
16/01/06 03:11:42 INFO bsp.BSPJobClient:   org.apache.hama.bsp.JobInProgress$JobCounter
16/01/06 03:11:42 INFO bsp.BSPJobClient:     SUPERSTEPS=402
16/01/06 03:11:42 INFO bsp.BSPJobClient:     LAUNCHED_TASKS=30
16/01/06 03:11:42 INFO bsp.BSPJobClient:   org.apache.hama.bsp.BSPPeerImpl$PeerCounter
16/01/06 03:11:42 INFO bsp.BSPJobClient:     SUPERSTEP_SUM=12060
16/01/06 03:11:42 INFO bsp.BSPJobClient:     TIME_IN_SYNC_MS=9803421
16/01/06 03:11:42 INFO bsp.BSPJobClient:     IO_BYTES_READ=1590472800
16/01/06 03:11:42 INFO bsp.BSPJobClient:     TOTAL_MESSAGES_SENT=2005829
16/01/06 03:11:42 INFO bsp.BSPJobClient:     TASK_INPUT_RECORDS=2000000
16/01/06 03:11:42 INFO bsp.BSPJobClient:     TOTAL_MESSAGES_RECEIVED=2005829</t>
  </si>
  <si>
    <t>16/01/06 03:35:15 INFO bsp.BSPJobClient:   admm.EVADMMBsp$EVADMMCounters
16/01/06 03:35:15 INFO bsp.BSPJobClient:     AGGREGATED_TIME_MS_SLAVE_OPTIMIZATION=24952930
16/01/06 03:35:15 INFO bsp.BSPJobClient:     AGGREGATED_TIME_MS_SLAVE_WAIT_FOR_MASTER=8767432
16/01/06 03:35:15 INFO bsp.BSPJobClient:     AGGREGATED_TIME_MS_MASTER_WAIT_FOR_SLAVES=1089812
16/01/06 03:35:15 INFO bsp.BSPJobClient:   org.apache.hama.bsp.JobInProgress$JobCounter
16/01/06 03:35:15 INFO bsp.BSPJobClient:     SUPERSTEPS=402
16/01/06 03:35:15 INFO bsp.BSPJobClient:     LAUNCHED_TASKS=30
16/01/06 03:35:15 INFO bsp.BSPJobClient:   org.apache.hama.bsp.BSPPeerImpl$PeerCounter
16/01/06 03:35:15 INFO bsp.BSPJobClient:     SUPERSTEP_SUM=12060
16/01/06 03:35:15 INFO bsp.BSPJobClient:     TIME_IN_SYNC_MS=16478754
16/01/06 03:35:15 INFO bsp.BSPJobClient:     IO_BYTES_READ=3183158200
16/01/06 03:35:15 INFO bsp.BSPJobClient:     TOTAL_MESSAGES_SENT=4005829
16/01/06 03:35:15 INFO bsp.BSPJobClient:     TASK_INPUT_RECORDS=4000000
16/01/06 03:35:15 INFO bsp.BSPJobClient:     TOTAL_MESSAGES_RECEIVED=4005829</t>
  </si>
  <si>
    <t>37m 50s</t>
  </si>
  <si>
    <t>16/01/06 04:13:09 INFO bsp.BSPJobClient:   admm.EVADMMBsp$EVADMMCounters
16/01/06 04:13:09 INFO bsp.BSPJobClient:     AGGREGATED_TIME_MS_SLAVE_OPTIMIZATION=39231745
16/01/06 04:13:09 INFO bsp.BSPJobClient:     AGGREGATED_TIME_MS_SLAVE_WAIT_FOR_MASTER=12993091
16/01/06 04:13:09 INFO bsp.BSPJobClient:     AGGREGATED_TIME_MS_MASTER_WAIT_FOR_SLAVES=1809712
16/01/06 04:13:09 INFO bsp.BSPJobClient:   org.apache.hama.bsp.JobInProgress$JobCounter
16/01/06 04:13:09 INFO bsp.BSPJobClient:     SUPERSTEPS=402
16/01/06 04:13:09 INFO bsp.BSPJobClient:     LAUNCHED_TASKS=30
16/01/06 04:13:09 INFO bsp.BSPJobClient:   org.apache.hama.bsp.BSPPeerImpl$PeerCounter
16/01/06 04:13:09 INFO bsp.BSPJobClient:     SUPERSTEP_SUM=12060
16/01/06 04:13:09 INFO bsp.BSPJobClient:     TIME_IN_SYNC_MS=27977256
16/01/06 04:13:09 INFO bsp.BSPJobClient:     IO_BYTES_READ=4775853800
16/01/06 04:13:09 INFO bsp.BSPJobClient:     TOTAL_MESSAGES_SENT=6005829
16/01/06 04:13:09 INFO bsp.BSPJobClient:     TASK_INPUT_RECORDS=6000000
16/01/06 04:13:09 INFO bsp.BSPJobClient:     TOTAL_MESSAGES_RECEIVED=6005829</t>
  </si>
  <si>
    <t>41m 09s</t>
  </si>
  <si>
    <t>16/01/06 04:54:23 INFO bsp.BSPJobClient:   admm.EVADMMBsp$EVADMMCounters
16/01/06 04:54:23 INFO bsp.BSPJobClient:     AGGREGATED_TIME_MS_SLAVE_OPTIMIZATION=49699677
16/01/06 04:54:23 INFO bsp.BSPJobClient:     AGGREGATED_TIME_MS_SLAVE_WAIT_FOR_MASTER=16586753
16/01/06 04:54:23 INFO bsp.BSPJobClient:     AGGREGATED_TIME_MS_MASTER_WAIT_FOR_SLAVES=1887198
16/01/06 04:54:23 INFO bsp.BSPJobClient:   org.apache.hama.bsp.JobInProgress$JobCounter
16/01/06 04:54:23 INFO bsp.BSPJobClient:     SUPERSTEPS=402
16/01/06 04:54:23 INFO bsp.BSPJobClient:     LAUNCHED_TASKS=30
16/01/06 04:54:23 INFO bsp.BSPJobClient:   org.apache.hama.bsp.BSPPeerImpl$PeerCounter
16/01/06 04:54:23 INFO bsp.BSPJobClient:     SUPERSTEP_SUM=12060
16/01/06 04:54:23 INFO bsp.BSPJobClient:     TIME_IN_SYNC_MS=23422869
16/01/06 04:54:23 INFO bsp.BSPJobClient:     IO_BYTES_READ=6368535200
16/01/06 04:54:23 INFO bsp.BSPJobClient:     TOTAL_MESSAGES_SENT=8005829
16/01/06 04:54:23 INFO bsp.BSPJobClient:     TASK_INPUT_RECORDS=8000000
16/01/06 04:54:23 INFO bsp.BSPJobClient:     TOTAL_MESSAGES_RECEIVED=8005829</t>
  </si>
  <si>
    <t>58m 39s</t>
  </si>
  <si>
    <t>16/01/07 15:37:57 INFO bsp.BSPJobClient:   admm.EVADMMBsp$EVADMMCounters
16/01/07 15:37:57 INFO bsp.BSPJobClient:     AGGREGATED_TIME_MS_SLAVE_OPTIMIZATION=66183319
16/01/07 15:37:57 INFO bsp.BSPJobClient:     AGGREGATED_TIME_MS_SLAVE_WAIT_FOR_MASTER=20613230
16/01/07 15:37:57 INFO bsp.BSPJobClient:     AGGREGATED_TIME_MS_MASTER_WAIT_FOR_SLAVES=2794418
16/01/07 15:37:57 INFO bsp.BSPJobClient:   org.apache.hama.bsp.JobInProgress$JobCounter
16/01/07 15:37:57 INFO bsp.BSPJobClient:     SUPERSTEPS=402
16/01/07 15:37:57 INFO bsp.BSPJobClient:     LAUNCHED_TASKS=30
16/01/07 15:37:57 INFO bsp.BSPJobClient:   org.apache.hama.bsp.BSPPeerImpl$PeerCounter
16/01/07 15:37:57 INFO bsp.BSPJobClient:     SUPERSTEP_SUM=12060
16/01/07 15:37:57 INFO bsp.BSPJobClient:     TIME_IN_SYNC_MS=38176459
16/01/07 15:37:57 INFO bsp.BSPJobClient:     IO_BYTES_READ=7961233600
16/01/07 15:37:57 INFO bsp.BSPJobClient:     TOTAL_MESSAGES_SENT=10005829
16/01/07 15:37:57 INFO bsp.BSPJobClient:     TASK_INPUT_RECORDS=10000000
16/01/07 15:37:57 INFO bsp.BSPJobClient:     TOTAL_MESSAGES_RECEIVED=10005829</t>
  </si>
  <si>
    <t>16/01/06 00:36:13 INFO bsp.BSPJobClient:   admm.EVADMMBsp$EVADMMCounters
16/01/06 00:36:13 INFO bsp.BSPJobClient:     AGGREGATED_TIME_MS_SLAVE_OPTIMIZATION=15577998
16/01/06 00:36:13 INFO bsp.BSPJobClient:     AGGREGATED_TIME_MS_SLAVE_WAIT_FOR_MASTER=6768554
16/01/06 00:36:13 INFO bsp.BSPJobClient:     AGGREGATED_TIME_MS_MASTER_WAIT_FOR_SLAVES=494371
16/01/06 00:36:13 INFO bsp.BSPJobClient:   org.apache.hama.bsp.JobInProgress$JobCounter
16/01/06 00:36:13 INFO bsp.BSPJobClient:     SUPERSTEPS=402
16/01/06 00:36:13 INFO bsp.BSPJobClient:     LAUNCHED_TASKS=40
16/01/06 00:36:13 INFO bsp.BSPJobClient:   org.apache.hama.bsp.BSPPeerImpl$PeerCounter
16/01/06 00:36:13 INFO bsp.BSPJobClient:     SUPERSTEP_SUM=16080
16/01/06 00:36:13 INFO bsp.BSPJobClient:     TIME_IN_SYNC_MS=10932092
16/01/06 00:36:13 INFO bsp.BSPJobClient:     IO_BYTES_READ=1590472800
16/01/06 00:36:13 INFO bsp.BSPJobClient:     TOTAL_MESSAGES_SENT=2007839
16/01/06 00:36:13 INFO bsp.BSPJobClient:     TASK_INPUT_RECORDS=2000000
16/01/06 00:36:13 INFO bsp.BSPJobClient:     TOTAL_MESSAGES_RECEIVED=2007839</t>
  </si>
  <si>
    <t>16/01/06 00:57:20 INFO bsp.BSPJobClient:   admm.EVADMMBsp$EVADMMCounters
16/01/06 00:57:20 INFO bsp.BSPJobClient:     AGGREGATED_TIME_MS_SLAVE_OPTIMIZATION=30041235
16/01/06 00:57:20 INFO bsp.BSPJobClient:     AGGREGATED_TIME_MS_SLAVE_WAIT_FOR_MASTER=11932051
16/01/06 00:57:20 INFO bsp.BSPJobClient:     AGGREGATED_TIME_MS_MASTER_WAIT_FOR_SLAVES=943551
16/01/06 00:57:20 INFO bsp.BSPJobClient:   org.apache.hama.bsp.JobInProgress$JobCounter
16/01/06 00:57:20 INFO bsp.BSPJobClient:     SUPERSTEPS=402
16/01/06 00:57:20 INFO bsp.BSPJobClient:     LAUNCHED_TASKS=40
16/01/06 00:57:20 INFO bsp.BSPJobClient:   org.apache.hama.bsp.BSPPeerImpl$PeerCounter
16/01/06 00:57:20 INFO bsp.BSPJobClient:     SUPERSTEP_SUM=16080
16/01/06 00:57:20 INFO bsp.BSPJobClient:     TIME_IN_SYNC_MS=19589484
16/01/06 00:57:20 INFO bsp.BSPJobClient:     IO_BYTES_READ=3183158200
16/01/06 00:57:20 INFO bsp.BSPJobClient:     TOTAL_MESSAGES_SENT=4007839
16/01/06 00:57:20 INFO bsp.BSPJobClient:     TASK_INPUT_RECORDS=4000000
16/01/06 00:57:20 INFO bsp.BSPJobClient:     TOTAL_MESSAGES_RECEIVED=4007839</t>
  </si>
  <si>
    <t>16/01/06 01:28:15 INFO bsp.BSPJobClient:   admm.EVADMMBsp$EVADMMCounters
16/01/06 01:28:15 INFO bsp.BSPJobClient:     AGGREGATED_TIME_MS_SLAVE_OPTIMIZATION=44668621
16/01/06 01:28:15 INFO bsp.BSPJobClient:     AGGREGATED_TIME_MS_SLAVE_WAIT_FOR_MASTER=17344868
16/01/06 01:28:15 INFO bsp.BSPJobClient:     AGGREGATED_TIME_MS_MASTER_WAIT_FOR_SLAVES=1392156
16/01/06 01:28:15 INFO bsp.BSPJobClient:   org.apache.hama.bsp.JobInProgress$JobCounter
16/01/06 01:28:15 INFO bsp.BSPJobClient:     SUPERSTEPS=402
16/01/06 01:28:15 INFO bsp.BSPJobClient:     LAUNCHED_TASKS=40
16/01/06 01:28:15 INFO bsp.BSPJobClient:   org.apache.hama.bsp.BSPPeerImpl$PeerCounter
16/01/06 01:28:15 INFO bsp.BSPJobClient:     SUPERSTEP_SUM=16080
16/01/06 01:28:15 INFO bsp.BSPJobClient:     TIME_IN_SYNC_MS=28302571
16/01/06 01:28:15 INFO bsp.BSPJobClient:     IO_BYTES_READ=4775853800
16/01/06 01:28:15 INFO bsp.BSPJobClient:     TOTAL_MESSAGES_SENT=6007839
16/01/06 01:28:15 INFO bsp.BSPJobClient:     TASK_INPUT_RECORDS=6000000
16/01/06 01:28:15 INFO bsp.BSPJobClient:     TOTAL_MESSAGES_RECEIVED=6007839</t>
  </si>
  <si>
    <t>16/01/06 02:08:11 INFO bsp.BSPJobClient:   admm.EVADMMBsp$EVADMMCounters
16/01/06 02:08:11 INFO bsp.BSPJobClient:     AGGREGATED_TIME_MS_SLAVE_OPTIMIZATION=57819357
16/01/06 02:08:11 INFO bsp.BSPJobClient:     AGGREGATED_TIME_MS_SLAVE_WAIT_FOR_MASTER=22645078
16/01/06 02:08:11 INFO bsp.BSPJobClient:     AGGREGATED_TIME_MS_MASTER_WAIT_FOR_SLAVES=1793342
16/01/06 02:08:11 INFO bsp.BSPJobClient:   org.apache.hama.bsp.JobInProgress$JobCounter
16/01/06 02:08:11 INFO bsp.BSPJobClient:     SUPERSTEPS=402
16/01/06 02:08:11 INFO bsp.BSPJobClient:     LAUNCHED_TASKS=40
16/01/06 02:08:11 INFO bsp.BSPJobClient:   org.apache.hama.bsp.BSPPeerImpl$PeerCounter
16/01/06 02:08:11 INFO bsp.BSPJobClient:     SUPERSTEP_SUM=16080
16/01/06 02:08:11 INFO bsp.BSPJobClient:     TIME_IN_SYNC_MS=36458869
16/01/06 02:08:11 INFO bsp.BSPJobClient:     IO_BYTES_READ=6368535200
16/01/06 02:08:11 INFO bsp.BSPJobClient:     TOTAL_MESSAGES_SENT=8007839
16/01/06 02:08:11 INFO bsp.BSPJobClient:     TASK_INPUT_RECORDS=8000000
16/01/06 02:08:11 INFO bsp.BSPJobClient:     TOTAL_MESSAGES_RECEIVED=8007839</t>
  </si>
  <si>
    <t>16/01/06 02:55:43 INFO bsp.BSPJobClient:   admm.EVADMMBsp$EVADMMCounters
16/01/06 02:55:43 INFO bsp.BSPJobClient:     AGGREGATED_TIME_MS_SLAVE_OPTIMIZATION=71059740
16/01/06 02:55:43 INFO bsp.BSPJobClient:     AGGREGATED_TIME_MS_SLAVE_WAIT_FOR_MASTER=27799963
16/01/06 02:55:43 INFO bsp.BSPJobClient:     AGGREGATED_TIME_MS_MASTER_WAIT_FOR_SLAVES=2120838
16/01/06 02:55:43 INFO bsp.BSPJobClient:   org.apache.hama.bsp.JobInProgress$JobCounter
16/01/06 02:55:43 INFO bsp.BSPJobClient:     SUPERSTEPS=402
16/01/06 02:55:43 INFO bsp.BSPJobClient:     LAUNCHED_TASKS=40
16/01/06 02:55:43 INFO bsp.BSPJobClient:   org.apache.hama.bsp.BSPPeerImpl$PeerCounter
16/01/06 02:55:43 INFO bsp.BSPJobClient:     SUPERSTEP_SUM=16080
16/01/06 02:55:43 INFO bsp.BSPJobClient:     TIME_IN_SYNC_MS=41458978
16/01/06 02:55:43 INFO bsp.BSPJobClient:     IO_BYTES_READ=7961233600
16/01/06 02:55:43 INFO bsp.BSPJobClient:     TOTAL_MESSAGES_SENT=10007839
16/01/06 02:55:43 INFO bsp.BSPJobClient:     TASK_INPUT_RECORDS=10000000
16/01/06 02:55:43 INFO bsp.BSPJobClient:     TOTAL_MESSAGES_RECEIVED=10007839</t>
  </si>
  <si>
    <t>20 process-2nd</t>
  </si>
  <si>
    <t>16/01/07 17:28:19 INFO bsp.BSPJobClient:   admm.EVADMMBsp$EVADMMCounters
16/01/07 17:28:19 INFO bsp.BSPJobClient:     AGGREGATED_TIME_MS_SLAVE_OPTIMIZATION=11656660
16/01/07 17:28:19 INFO bsp.BSPJobClient:     AGGREGATED_TIME_MS_SLAVE_WAIT_FOR_MASTER=3108370
16/01/07 17:28:19 INFO bsp.BSPJobClient:     AGGREGATED_TIME_MS_MASTER_WAIT_FOR_SLAVES=858644
16/01/07 17:28:19 INFO bsp.BSPJobClient:   org.apache.hama.bsp.JobInProgress$JobCounter
16/01/07 17:28:19 INFO bsp.BSPJobClient:     SUPERSTEPS=402
16/01/07 17:28:19 INFO bsp.BSPJobClient:     LAUNCHED_TASKS=20
16/01/07 17:28:19 INFO bsp.BSPJobClient:   org.apache.hama.bsp.BSPPeerImpl$PeerCounter
16/01/07 17:28:19 INFO bsp.BSPJobClient:     SUPERSTEP_SUM=8040
16/01/07 17:28:19 INFO bsp.BSPJobClient:     TIME_IN_SYNC_MS=8610173
16/01/07 17:28:19 INFO bsp.BSPJobClient:     IO_BYTES_READ=1590472800
16/01/07 17:28:19 INFO bsp.BSPJobClient:     TOTAL_MESSAGES_SENT=2003819
16/01/07 17:28:19 INFO bsp.BSPJobClient:     TASK_INPUT_RECORDS=2000000
16/01/07 17:28:19 INFO bsp.BSPJobClient:     TOTAL_MESSAGES_RECEIVED=2003819</t>
  </si>
  <si>
    <t>16/01/07 17:56:24 INFO bsp.BSPJobClient:   admm.EVADMMBsp$EVADMMCounters
16/01/07 17:56:24 INFO bsp.BSPJobClient:     AGGREGATED_TIME_MS_SLAVE_OPTIMIZATION=20239280
16/01/07 17:56:24 INFO bsp.BSPJobClient:     AGGREGATED_TIME_MS_SLAVE_WAIT_FOR_MASTER=5525967
16/01/07 17:56:24 INFO bsp.BSPJobClient:     AGGREGATED_TIME_MS_MASTER_WAIT_FOR_SLAVES=1382708
16/01/07 17:56:24 INFO bsp.BSPJobClient:   org.apache.hama.bsp.JobInProgress$JobCounter
16/01/07 17:56:24 INFO bsp.BSPJobClient:     SUPERSTEPS=402
16/01/07 17:56:24 INFO bsp.BSPJobClient:     LAUNCHED_TASKS=20
16/01/07 17:56:24 INFO bsp.BSPJobClient:   org.apache.hama.bsp.BSPPeerImpl$PeerCounter
16/01/07 17:56:24 INFO bsp.BSPJobClient:     SUPERSTEP_SUM=8040
16/01/07 17:56:24 INFO bsp.BSPJobClient:     TIME_IN_SYNC_MS=12914834
16/01/07 17:56:24 INFO bsp.BSPJobClient:     IO_BYTES_READ=3183158200
16/01/07 17:56:24 INFO bsp.BSPJobClient:     TOTAL_MESSAGES_SENT=4003819
16/01/07 17:56:24 INFO bsp.BSPJobClient:     TASK_INPUT_RECORDS=4000000
16/01/07 17:56:24 INFO bsp.BSPJobClient:     TOTAL_MESSAGES_RECEIVED=4003819</t>
  </si>
  <si>
    <t>16/01/07 18:39:52 INFO bsp.BSPJobClient:   admm.EVADMMBsp$EVADMMCounters
16/01/07 18:39:52 INFO bsp.BSPJobClient:     AGGREGATED_TIME_MS_SLAVE_OPTIMIZATION=32062268
16/01/07 18:39:52 INFO bsp.BSPJobClient:     AGGREGATED_TIME_MS_SLAVE_WAIT_FOR_MASTER=7955586
16/01/07 18:39:52 INFO bsp.BSPJobClient:     AGGREGATED_TIME_MS_MASTER_WAIT_FOR_SLAVES=2174957
16/01/07 18:39:52 INFO bsp.BSPJobClient:   org.apache.hama.bsp.JobInProgress$JobCounter
16/01/07 18:39:52 INFO bsp.BSPJobClient:     SUPERSTEPS=402
16/01/07 18:39:52 INFO bsp.BSPJobClient:     LAUNCHED_TASKS=20
16/01/07 18:39:52 INFO bsp.BSPJobClient:   org.apache.hama.bsp.BSPPeerImpl$PeerCounter
16/01/07 18:39:52 INFO bsp.BSPJobClient:     SUPERSTEP_SUM=8040
16/01/07 18:39:52 INFO bsp.BSPJobClient:     TIME_IN_SYNC_MS=19346769
16/01/07 18:39:52 INFO bsp.BSPJobClient:     IO_BYTES_READ=4775853800
16/01/07 18:39:52 INFO bsp.BSPJobClient:     TOTAL_MESSAGES_SENT=6003819
16/01/07 18:39:52 INFO bsp.BSPJobClient:     TASK_INPUT_RECORDS=6000000
16/01/07 18:39:52 INFO bsp.BSPJobClient:     TOTAL_MESSAGES_RECEIVED=6003819</t>
  </si>
  <si>
    <t>16/01/07 19:36:21 INFO bsp.BSPJobClient:   admm.EVADMMBsp$EVADMMCounters
16/01/07 19:36:21 INFO bsp.BSPJobClient:     AGGREGATED_TIME_MS_SLAVE_OPTIMIZATION=42277911
16/01/07 19:36:21 INFO bsp.BSPJobClient:     AGGREGATED_TIME_MS_SLAVE_WAIT_FOR_MASTER=10777571
16/01/07 19:36:21 INFO bsp.BSPJobClient:     AGGREGATED_TIME_MS_MASTER_WAIT_FOR_SLAVES=2807077
16/01/07 19:36:21 INFO bsp.BSPJobClient:   org.apache.hama.bsp.JobInProgress$JobCounter
16/01/07 19:36:21 INFO bsp.BSPJobClient:     SUPERSTEPS=402
16/01/07 19:36:21 INFO bsp.BSPJobClient:     LAUNCHED_TASKS=20
16/01/07 19:36:21 INFO bsp.BSPJobClient:   org.apache.hama.bsp.BSPPeerImpl$PeerCounter
16/01/07 19:36:21 INFO bsp.BSPJobClient:     SUPERSTEP_SUM=8040
16/01/07 19:36:21 INFO bsp.BSPJobClient:     TIME_IN_SYNC_MS=24581282
16/01/07 19:36:21 INFO bsp.BSPJobClient:     IO_BYTES_READ=6368535200
16/01/07 19:36:21 INFO bsp.BSPJobClient:     TOTAL_MESSAGES_SENT=8003819
16/01/07 19:36:21 INFO bsp.BSPJobClient:     TASK_INPUT_RECORDS=8000000
16/01/07 19:36:21 INFO bsp.BSPJobClient:     TOTAL_MESSAGES_RECEIVED=8003819</t>
  </si>
  <si>
    <t>16/01/07 20:50:57 INFO bsp.BSPJobClient:   admm.EVADMMBsp$EVADMMCounters
16/01/07 20:50:57 INFO bsp.BSPJobClient:     AGGREGATED_TIME_MS_SLAVE_OPTIMIZATION=55495366
16/01/07 20:50:57 INFO bsp.BSPJobClient:     AGGREGATED_TIME_MS_SLAVE_WAIT_FOR_MASTER=13137264
16/01/07 20:50:57 INFO bsp.BSPJobClient:     AGGREGATED_TIME_MS_MASTER_WAIT_FOR_SLAVES=3769744
16/01/07 20:50:57 INFO bsp.BSPJobClient:   org.apache.hama.bsp.JobInProgress$JobCounter
16/01/07 20:50:57 INFO bsp.BSPJobClient:     SUPERSTEPS=402
16/01/07 20:50:57 INFO bsp.BSPJobClient:     LAUNCHED_TASKS=20
16/01/07 20:50:57 INFO bsp.BSPJobClient:   org.apache.hama.bsp.BSPPeerImpl$PeerCounter
16/01/07 20:50:57 INFO bsp.BSPJobClient:     SUPERSTEP_SUM=8040
16/01/07 20:50:57 INFO bsp.BSPJobClient:     TIME_IN_SYNC_MS=32954407
16/01/07 20:50:57 INFO bsp.BSPJobClient:     IO_BYTES_READ=7961233600
16/01/07 20:50:57 INFO bsp.BSPJobClient:     TOTAL_MESSAGES_SENT=10003819
16/01/07 20:50:57 INFO bsp.BSPJobClient:     TASK_INPUT_RECORDS=10000000
16/01/07 20:50:57 INFO bsp.BSPJobClient:     TOTAL_MESSAGES_RECEIVED=10003819</t>
  </si>
  <si>
    <t xml:space="preserve">47m 12s </t>
  </si>
  <si>
    <t>16/01/09 02:20:01 INFO bsp.BSPJobClient:   admm.EVADMMBsp$EVADMMCounters
16/01/09 02:20:01 INFO bsp.BSPJobClient:     AGGREGATED_TIME_MS_SLAVE_OPTIMIZATION=104231851
16/01/09 02:20:01 INFO bsp.BSPJobClient:     AGGREGATED_TIME_MS_SLAVE_WAIT_FOR_MASTER=50636443
16/01/09 02:20:01 INFO bsp.BSPJobClient:     AGGREGATED_TIME_MS_MASTER_WAIT_FOR_SLAVES=2075214
16/01/09 02:20:01 INFO bsp.BSPJobClient:   org.apache.hama.bsp.JobInProgress$JobCounter
16/01/09 02:20:01 INFO bsp.BSPJobClient:     SUPERSTEPS=402
16/01/09 02:20:01 INFO bsp.BSPJobClient:     LAUNCHED_TASKS=70
16/01/09 02:20:01 INFO bsp.BSPJobClient:   org.apache.hama.bsp.BSPPeerImpl$PeerCounter
16/01/09 02:20:01 INFO bsp.BSPJobClient:     SUPERSTEP_SUM=28140
16/01/09 02:20:01 INFO bsp.BSPJobClient:     TIME_IN_SYNC_MS=91434795
16/01/09 02:20:01 INFO bsp.BSPJobClient:     IO_BYTES_READ=7961233600
16/01/09 02:20:01 INFO bsp.BSPJobClient:     TOTAL_MESSAGES_SENT=10013869
16/01/09 02:20:01 INFO bsp.BSPJobClient:     TASK_INPUT_RECORDS=10000000
16/01/09 02:20:01 INFO bsp.BSPJobClient:     TOTAL_MESSAGES_RECEIVED=10013869</t>
  </si>
  <si>
    <t>70-2nd</t>
  </si>
  <si>
    <t>38m 54s</t>
  </si>
  <si>
    <t>16/01/09 03:05:59 INFO bsp.BSPJobClient:   admm.EVADMMBsp$EVADMMCounters
16/01/09 03:05:59 INFO bsp.BSPJobClient:     AGGREGATED_TIME_MS_SLAVE_OPTIMIZATION=96731296
16/01/09 03:05:59 INFO bsp.BSPJobClient:     AGGREGATED_TIME_MS_SLAVE_WAIT_FOR_MASTER=50310473
16/01/09 03:05:59 INFO bsp.BSPJobClient:     AGGREGATED_TIME_MS_MASTER_WAIT_FOR_SLAVES=1587750
16/01/09 03:05:59 INFO bsp.BSPJobClient:   org.apache.hama.bsp.JobInProgress$JobCounter
16/01/09 03:05:59 INFO bsp.BSPJobClient:     SUPERSTEPS=402
16/01/09 03:05:59 INFO bsp.BSPJobClient:     LAUNCHED_TASKS=70
16/01/09 03:05:59 INFO bsp.BSPJobClient:   org.apache.hama.bsp.BSPPeerImpl$PeerCounter
16/01/09 03:05:59 INFO bsp.BSPJobClient:     SUPERSTEP_SUM=28140
16/01/09 03:05:59 INFO bsp.BSPJobClient:     TIME_IN_SYNC_MS=64513770
16/01/09 03:05:59 INFO bsp.BSPJobClient:     IO_BYTES_READ=7961233600
16/01/09 03:05:59 INFO bsp.BSPJobClient:     TOTAL_MESSAGES_SENT=10013869
16/01/09 03:05:59 INFO bsp.BSPJobClient:     TASK_INPUT_RECORDS=10000000
16/01/09 03:05:59 INFO bsp.BSPJobClient:     TOTAL_MESSAGES_RECEIVED=10013869</t>
  </si>
  <si>
    <t>Slave Optimization total (m)</t>
  </si>
  <si>
    <t>Slave wait for M(m)</t>
  </si>
  <si>
    <t>Master wait for Slave - slave optimization (m)</t>
  </si>
  <si>
    <t>Master wait for Slave (m)</t>
  </si>
  <si>
    <t>% percentage</t>
  </si>
  <si>
    <t>Time of Sync (m)</t>
  </si>
  <si>
    <t>Sync time per iteration (s)</t>
  </si>
  <si>
    <t>Cost of sending a single message slave(ms) t_w</t>
  </si>
  <si>
    <t>Slave single optimization cost (ms) t_c</t>
  </si>
  <si>
    <t>50m 48s</t>
  </si>
  <si>
    <t>1h 3m 25s</t>
  </si>
  <si>
    <t>1h 14m 23s</t>
  </si>
  <si>
    <t>1h 24m 08s</t>
  </si>
  <si>
    <t>1h 34m 42s</t>
  </si>
  <si>
    <t>1h 50m 22s</t>
  </si>
  <si>
    <t>53m 30s</t>
  </si>
  <si>
    <t>1h 01m 43s</t>
  </si>
  <si>
    <t>1h 10m 26s</t>
  </si>
  <si>
    <t>1h 18m 53s</t>
  </si>
  <si>
    <t>1h 27m 44s</t>
  </si>
  <si>
    <t>20 Process - 3rd</t>
  </si>
  <si>
    <t>13m 22s</t>
  </si>
  <si>
    <t>25m 23s</t>
  </si>
  <si>
    <t>37m 44s</t>
  </si>
  <si>
    <t>48m 33s</t>
  </si>
  <si>
    <t>8m 43s</t>
  </si>
  <si>
    <t>23m 17s</t>
  </si>
  <si>
    <t>30m 35s</t>
  </si>
  <si>
    <t>38m 26s</t>
  </si>
  <si>
    <t xml:space="preserve">Average: </t>
  </si>
  <si>
    <t>Sync time on average (ms)</t>
  </si>
  <si>
    <t>Slave Wait Master(s)</t>
  </si>
  <si>
    <t>8m 25s</t>
  </si>
  <si>
    <t>15m 7s</t>
  </si>
  <si>
    <t>22m 28s</t>
  </si>
  <si>
    <t>29m 47s</t>
  </si>
  <si>
    <t>38m 35s</t>
  </si>
  <si>
    <t>45m 56s</t>
  </si>
  <si>
    <t>51m 05s</t>
  </si>
  <si>
    <t>58m 21s</t>
  </si>
  <si>
    <t>1h 08m 42s</t>
  </si>
  <si>
    <t>1h 12m 37s</t>
  </si>
  <si>
    <t>7m 19s</t>
  </si>
  <si>
    <t>13m 10s</t>
  </si>
  <si>
    <t>19m 38s</t>
  </si>
  <si>
    <t>24m 55s</t>
  </si>
  <si>
    <t>30m 44s</t>
  </si>
  <si>
    <t>36m 54</t>
  </si>
  <si>
    <t>42m 39s</t>
  </si>
  <si>
    <t>52m 03s</t>
  </si>
  <si>
    <t>58m</t>
  </si>
  <si>
    <t>1h 0m 33s</t>
  </si>
  <si>
    <t>6m 55s</t>
  </si>
  <si>
    <t>12m 34s</t>
  </si>
  <si>
    <t xml:space="preserve">18m </t>
  </si>
  <si>
    <t>23m 43s</t>
  </si>
  <si>
    <t>27m 31s</t>
  </si>
  <si>
    <t>32m 53s</t>
  </si>
  <si>
    <t>38m 32s</t>
  </si>
  <si>
    <t>43m 35s</t>
  </si>
  <si>
    <t>51m 51s</t>
  </si>
  <si>
    <t>58m 3s</t>
  </si>
  <si>
    <t>DECENTRALIZED -&gt; 40 Process -&gt; 20K -&gt; Extra exregator</t>
  </si>
  <si>
    <t>CENTRALIZED</t>
  </si>
  <si>
    <t>16/02/08 03:03:30 INFO bsp.BSPJobClient: Counters: 17</t>
  </si>
  <si>
    <t>16/02/08 03:25:04 INFO bsp.BSPJobClient: Counters: 17</t>
  </si>
  <si>
    <t>16/02/08 03:03:30 INFO bsp.BSPJobClient:   admm.EVADMMBsp$EVADMMCounters</t>
  </si>
  <si>
    <t>16/02/08 03:25:04 INFO bsp.BSPJobClient:   admm.EVADMMBsp$EVADMMCounters</t>
  </si>
  <si>
    <t>16/02/08 03:03:30 INFO bsp.BSPJobClient:     AGGREGATED_TIME_MS_SLAVE_SYNC=4295192</t>
  </si>
  <si>
    <t>16/02/08 03:25:04 INFO bsp.BSPJobClient:     AGGREGATED_TIME_MS_SLAVE_SYNC=4712260</t>
  </si>
  <si>
    <t>Total Messages</t>
  </si>
  <si>
    <t>Sync time ms</t>
  </si>
  <si>
    <t>16/02/08 03:03:30 INFO bsp.BSPJobClient:     AGGREGATED_TIME_MS_MASTER_MESSAGE_READ=1695</t>
  </si>
  <si>
    <t>16/02/08 03:25:04 INFO bsp.BSPJobClient:     AGGREGATED_TIME_MS_MASTER_MESSAGE_READ=262405</t>
  </si>
  <si>
    <t>16/02/08 03:03:30 INFO bsp.BSPJobClient:     AGGREGATED_TIME_MS_SLAVE_OPTIMIZATION=26350626</t>
  </si>
  <si>
    <t>16/02/08 03:25:04 INFO bsp.BSPJobClient:     AGGREGATED_TIME_MS_SLAVE_OPTIMIZATION=28347602</t>
  </si>
  <si>
    <t>16/02/08 03:03:30 INFO bsp.BSPJobClient:     AGGREGATED_TIME_MS_SLAVE_WAIT_FOR_MASTER=775973</t>
  </si>
  <si>
    <t>16/02/08 03:25:04 INFO bsp.BSPJobClient:     AGGREGATED_TIME_MS_SLAVE_WAIT_FOR_MASTER=11193517</t>
  </si>
  <si>
    <t>16/02/08 03:03:30 INFO bsp.BSPJobClient:     AGGREGATED_TIME_MS_SLAVE_MESSAGE_SEND_TIME=6488</t>
  </si>
  <si>
    <t>16/02/08 03:25:04 INFO bsp.BSPJobClient:     AGGREGATED_TIME_MS_SLAVE_MESSAGE_SEND_TIME=586969</t>
  </si>
  <si>
    <t>16/02/08 03:03:30 INFO bsp.BSPJobClient:     AGGREGATED_TIME_MS_SLAVE_JUST_OPTIMIZATION=26322540</t>
  </si>
  <si>
    <t>16/02/08 03:25:04 INFO bsp.BSPJobClient:     AGGREGATED_TIME_MS_SLAVE_JUST_OPTIMIZATION=27628252</t>
  </si>
  <si>
    <t>16/02/08 03:03:30 INFO bsp.BSPJobClient:     AGGREGATED_TIME_MS_MASTER_OTHER=79</t>
  </si>
  <si>
    <t>16/02/08 03:25:04 INFO bsp.BSPJobClient:     AGGREGATED_TIME_MS_MASTER_OTHER=67</t>
  </si>
  <si>
    <t>16/02/08 03:03:30 INFO bsp.BSPJobClient:     AGGREGATED_TIME_MS_MASTER_OPTIMIZATION=44</t>
  </si>
  <si>
    <t>16/02/08 03:25:04 INFO bsp.BSPJobClient:     AGGREGATED_TIME_MS_MASTER_OPTIMIZATION=28</t>
  </si>
  <si>
    <t>16/02/08 03:03:30 INFO bsp.BSPJobClient:     AGGREGATED_TIME_MS_MASTER_WAIT_FOR_SLAVES=785721</t>
  </si>
  <si>
    <t>16/02/08 03:25:04 INFO bsp.BSPJobClient:     AGGREGATED_TIME_MS_MASTER_WAIT_FOR_SLAVES=847609</t>
  </si>
  <si>
    <t>16/02/08 03:03:30 INFO bsp.BSPJobClient:   org.apache.hama.bsp.JobInProgress$JobCounter</t>
  </si>
  <si>
    <t>16/02/08 03:25:04 INFO bsp.BSPJobClient:   org.apache.hama.bsp.JobInProgress$JobCounter</t>
  </si>
  <si>
    <t>16/02/08 03:03:30 INFO bsp.BSPJobClient:     SUPERSTEPS=402</t>
  </si>
  <si>
    <t>16/02/08 03:25:04 INFO bsp.BSPJobClient:     SUPERSTEPS=402</t>
  </si>
  <si>
    <t>16/02/08 03:03:30 INFO bsp.BSPJobClient:     LAUNCHED_TASKS=40</t>
  </si>
  <si>
    <t>16/02/08 03:25:04 INFO bsp.BSPJobClient:     LAUNCHED_TASKS=40</t>
  </si>
  <si>
    <t>16/02/08 03:03:30 INFO bsp.BSPJobClient:   org.apache.hama.bsp.BSPPeerImpl$PeerCounter</t>
  </si>
  <si>
    <t>16/02/08 03:25:04 INFO bsp.BSPJobClient:   org.apache.hama.bsp.BSPPeerImpl$PeerCounter</t>
  </si>
  <si>
    <t>16/02/08 03:03:30 INFO bsp.BSPJobClient:     SUPERSTEP_SUM=16080</t>
  </si>
  <si>
    <t>16/02/08 03:25:04 INFO bsp.BSPJobClient:     SUPERSTEP_SUM=16080</t>
  </si>
  <si>
    <t>16/02/08 03:03:30 INFO bsp.BSPJobClient:     TIME_IN_SYNC_MS=5818349</t>
  </si>
  <si>
    <t>16/02/08 03:25:04 INFO bsp.BSPJobClient:     TIME_IN_SYNC_MS=16678254</t>
  </si>
  <si>
    <t>16/02/08 03:03:30 INFO bsp.BSPJobClient:     IO_BYTES_READ=3183158200</t>
  </si>
  <si>
    <t>16/02/08 03:25:04 INFO bsp.BSPJobClient:     IO_BYTES_READ=3183158200</t>
  </si>
  <si>
    <t>16/02/08 03:03:30 INFO bsp.BSPJobClient:     TOTAL_MESSAGES_SENT=15639</t>
  </si>
  <si>
    <t>16/02/08 03:25:04 INFO bsp.BSPJobClient:     TOTAL_MESSAGES_SENT=4007839</t>
  </si>
  <si>
    <t>16/02/08 03:03:30 INFO bsp.BSPJobClient:     TASK_INPUT_RECORDS=4000000</t>
  </si>
  <si>
    <t>16/02/08 03:25:04 INFO bsp.BSPJobClient:     TASK_INPUT_RECORDS=4000000</t>
  </si>
  <si>
    <t>16/02/08 03:03:30 INFO bsp.BSPJobClient:     TOTAL_MESSAGES_RECEIVED=15639</t>
  </si>
  <si>
    <t>16/02/08 03:25:04 INFO bsp.BSPJobClient:     TOTAL_MESSAGES_RECEIVED=4007839</t>
  </si>
  <si>
    <t>Elapsed milliseconds: 817660</t>
  </si>
  <si>
    <t>Elapsed milliseconds: 1145586</t>
  </si>
  <si>
    <t>Elapsed seconds: 817</t>
  </si>
  <si>
    <t>Elapsed seconds: 1145</t>
  </si>
  <si>
    <t>Elapsed time: 00:13:37</t>
  </si>
  <si>
    <t>Elapsed time: 00:19:05</t>
  </si>
  <si>
    <t>1000 -&gt;10 hama tasks - OLD JAR with reduced comm branch</t>
  </si>
  <si>
    <t>40000 -&gt; 40 tasks - OLD jar with reduce comm</t>
  </si>
  <si>
    <t>16/02/08 16:16:56 INFO bsp.BSPJobClient: The total number of supersteps: 402</t>
  </si>
  <si>
    <t>16/02/08 17:05:37 INFO bsp.BSPJobClient: Counters: 17</t>
  </si>
  <si>
    <t>16/02/08 16:16:56 INFO bsp.BSPJobClient: Counters: 17</t>
  </si>
  <si>
    <t>16/02/08 17:05:37 INFO bsp.BSPJobClient:   admm.EVADMMBsp$EVADMMCounters</t>
  </si>
  <si>
    <t>16/02/08 16:16:56 INFO bsp.BSPJobClient:   admm.EVADMMBsp$EVADMMCounters</t>
  </si>
  <si>
    <t>16/02/08 17:05:37 INFO bsp.BSPJobClient:     AGGREGATED_TIME_MS_SLAVE_SYNC=25597372</t>
  </si>
  <si>
    <t>16/02/08 16:16:56 INFO bsp.BSPJobClient:     AGGREGATED_TIME_MS_SLAVE_SYNC=421498</t>
  </si>
  <si>
    <t>16/02/08 17:05:37 INFO bsp.BSPJobClient:     AGGREGATED_TIME_MS_MASTER_MESSAGE_READ=529746</t>
  </si>
  <si>
    <t>16/02/08 16:16:56 INFO bsp.BSPJobClient:     AGGREGATED_TIME_MS_MASTER_MESSAGE_READ=14968</t>
  </si>
  <si>
    <t>16/02/08 17:05:37 INFO bsp.BSPJobClient:     AGGREGATED_TIME_MS_SLAVE_OPTIMIZATION=60163375</t>
  </si>
  <si>
    <t>16/02/08 16:16:56 INFO bsp.BSPJobClient:     AGGREGATED_TIME_MS_SLAVE_OPTIMIZATION=906497</t>
  </si>
  <si>
    <t>16/02/08 17:05:37 INFO bsp.BSPJobClient:     AGGREGATED_TIME_MS_SLAVE_WAIT_FOR_MASTER=22053030</t>
  </si>
  <si>
    <t>16/02/08 16:16:56 INFO bsp.BSPJobClient:     AGGREGATED_TIME_MS_SLAVE_WAIT_FOR_MASTER=221039</t>
  </si>
  <si>
    <t>16/02/08 17:05:37 INFO bsp.BSPJobClient:     AGGREGATED_TIME_MS_SLAVE_MESSAGE_SEND_TIME=1249673</t>
  </si>
  <si>
    <t>16/02/08 16:16:56 INFO bsp.BSPJobClient:     AGGREGATED_TIME_MS_SLAVE_MESSAGE_SEND_TIME=28908</t>
  </si>
  <si>
    <t>16/02/08 17:05:37 INFO bsp.BSPJobClient:     AGGREGATED_TIME_MS_SLAVE_JUST_OPTIMIZATION=58665386</t>
  </si>
  <si>
    <t>16/02/08 16:16:56 INFO bsp.BSPJobClient:     AGGREGATED_TIME_MS_MASTER_OTHER=64</t>
  </si>
  <si>
    <t>16/02/08 17:05:37 INFO bsp.BSPJobClient:     AGGREGATED_TIME_MS_MASTER_OTHER=61</t>
  </si>
  <si>
    <t>16/02/08 16:16:56 INFO bsp.BSPJobClient:     AGGREGATED_TIME_MS_MASTER_OPTIMIZATION=29</t>
  </si>
  <si>
    <t>16/02/08 17:05:37 INFO bsp.BSPJobClient:     AGGREGATED_TIME_MS_MASTER_OPTIMIZATION=28</t>
  </si>
  <si>
    <t>16/02/08 16:16:56 INFO bsp.BSPJobClient:     AGGREGATED_TIME_MS_SLAVE_JUST_OPTIMIZATION=864755</t>
  </si>
  <si>
    <t>16/02/08 17:05:37 INFO bsp.BSPJobClient:     AGGREGATED_TIME_MS_MASTER_WAIT_FOR_SLAVES=2198922</t>
  </si>
  <si>
    <t>16/02/08 16:16:56 INFO bsp.BSPJobClient:     AGGREGATED_TIME_MS_MASTER_WAIT_FOR_SLAVES=147624</t>
  </si>
  <si>
    <t>16/02/08 17:05:37 INFO bsp.BSPJobClient:   org.apache.hama.bsp.JobInProgress$JobCounter</t>
  </si>
  <si>
    <t>16/02/08 16:16:56 INFO bsp.BSPJobClient:   org.apache.hama.bsp.JobInProgress$JobCounter</t>
  </si>
  <si>
    <t>16/02/08 17:05:37 INFO bsp.BSPJobClient:     SUPERSTEPS=402</t>
  </si>
  <si>
    <t>16/02/08 16:16:56 INFO bsp.BSPJobClient:     SUPERSTEPS=402</t>
  </si>
  <si>
    <t>16/02/08 17:05:37 INFO bsp.BSPJobClient:     LAUNCHED_TASKS=40</t>
  </si>
  <si>
    <t>16/02/08 16:16:56 INFO bsp.BSPJobClient:     LAUNCHED_TASKS=10</t>
  </si>
  <si>
    <t>16/02/08 17:05:37 INFO bsp.BSPJobClient:   org.apache.hama.bsp.BSPPeerImpl$PeerCounter</t>
  </si>
  <si>
    <t>16/02/08 16:16:56 INFO bsp.BSPJobClient:   org.apache.hama.bsp.BSPPeerImpl$PeerCounter</t>
  </si>
  <si>
    <t>16/02/08 17:05:37 INFO bsp.BSPJobClient:     SUPERSTEP_SUM=16080</t>
  </si>
  <si>
    <t>16/02/08 16:16:56 INFO bsp.BSPJobClient:     SUPERSTEP_SUM=4020</t>
  </si>
  <si>
    <t>16/02/08 17:05:37 INFO bsp.BSPJobClient:     TIME_IN_SYNC_MS=49701373</t>
  </si>
  <si>
    <t>16/02/08 16:16:56 INFO bsp.BSPJobClient:     TIME_IN_SYNC_MS=783439</t>
  </si>
  <si>
    <t>16/02/08 17:05:37 INFO bsp.BSPJobClient:     IO_BYTES_READ=6368535200</t>
  </si>
  <si>
    <t>16/02/08 16:16:56 INFO bsp.BSPJobClient:     IO_BYTES_READ=158842200</t>
  </si>
  <si>
    <t>16/02/08 17:05:37 INFO bsp.BSPJobClient:     TOTAL_MESSAGES_SENT=8007839</t>
  </si>
  <si>
    <t>16/02/08 16:16:56 INFO bsp.BSPJobClient:     TOTAL_MESSAGES_SENT=201809</t>
  </si>
  <si>
    <t>16/02/08 17:05:37 INFO bsp.BSPJobClient:     TASK_INPUT_RECORDS=8000000</t>
  </si>
  <si>
    <t>16/02/08 16:16:56 INFO bsp.BSPJobClient:     TASK_INPUT_RECORDS=200000</t>
  </si>
  <si>
    <t>16/02/08 17:05:37 INFO bsp.BSPJobClient:     TOTAL_MESSAGES_RECEIVED=8007839</t>
  </si>
  <si>
    <t>16/02/08 16:16:56 INFO bsp.BSPJobClient:     TOTAL_MESSAGES_RECEIVED=201809</t>
  </si>
  <si>
    <t>Elapsed milliseconds: 2779114</t>
  </si>
  <si>
    <t>Elapsed milliseconds: 180794</t>
  </si>
  <si>
    <t>Elapsed seconds: 2779</t>
  </si>
  <si>
    <t>Elapsed seconds: 180</t>
  </si>
  <si>
    <t>Elapsed time: 00:46:19</t>
  </si>
  <si>
    <t>Elapsed time: 00:03:00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</si>
</sst>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
  </numFmts>
  <fonts count="7">
    <font>
      <sz val="10.0"/>
      <color rgb="FF000000"/>
      <name val="Arial"/>
    </font>
    <font/>
    <font>
      <color rgb="FFFF0000"/>
    </font>
    <font>
      <color rgb="FFFF9900"/>
    </font>
    <font>
      <color rgb="FFDD7E6B"/>
    </font>
    <font>
      <b/>
    </font>
    <font>
      <color rgb="FF000000"/>
      <name val="Arial"/>
    </font>
  </fonts>
  <fills count="11">
    <fill>
      <patternFill patternType="none"/>
    </fill>
    <fill>
      <patternFill patternType="lightGray"/>
    </fill>
    <fill>
      <patternFill patternType="solid">
        <fgColor rgb="FFE69138"/>
        <bgColor rgb="FFE69138"/>
      </patternFill>
    </fill>
    <fill>
      <patternFill patternType="solid">
        <fgColor rgb="FF93C47D"/>
        <bgColor rgb="FF93C47D"/>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F9CB9C"/>
        <bgColor rgb="FFF9CB9C"/>
      </patternFill>
    </fill>
    <fill>
      <patternFill patternType="solid">
        <fgColor rgb="FF9FC5E8"/>
        <bgColor rgb="FF9FC5E8"/>
      </patternFill>
    </fill>
    <fill>
      <patternFill patternType="solid">
        <fgColor rgb="FFD9EAD3"/>
        <bgColor rgb="FFD9EAD3"/>
      </patternFill>
    </fill>
    <fill>
      <patternFill patternType="solid">
        <fgColor rgb="FFFFE599"/>
        <bgColor rgb="FFFFE599"/>
      </patternFill>
    </fill>
  </fills>
  <borders count="1">
    <border>
      <left/>
      <right/>
      <top/>
      <bottom/>
    </border>
  </borders>
  <cellStyleXfs count="1">
    <xf borderId="0" fillId="0" fontId="0" numFmtId="0" applyAlignment="1" applyFont="1"/>
  </cellStyleXfs>
  <cellXfs count="56">
    <xf borderId="0" fillId="0" fontId="0" numFmtId="0" xfId="0" applyAlignment="1" applyFont="1">
      <alignment/>
    </xf>
    <xf borderId="0" fillId="0" fontId="1" numFmtId="0" xfId="0" applyAlignment="1" applyFont="1">
      <alignment/>
    </xf>
    <xf borderId="0" fillId="0" fontId="1" numFmtId="11" xfId="0" applyAlignment="1" applyFont="1" applyNumberFormat="1">
      <alignment/>
    </xf>
    <xf borderId="0" fillId="0" fontId="1" numFmtId="0" xfId="0" applyAlignment="1" applyFont="1">
      <alignment/>
    </xf>
    <xf borderId="0" fillId="0" fontId="1" numFmtId="164" xfId="0" applyFont="1" applyNumberFormat="1"/>
    <xf borderId="0" fillId="0" fontId="2" numFmtId="0" xfId="0" applyAlignment="1" applyFont="1">
      <alignment/>
    </xf>
    <xf borderId="0" fillId="0" fontId="1" numFmtId="0" xfId="0" applyAlignment="1" applyFont="1">
      <alignment/>
    </xf>
    <xf borderId="0" fillId="0" fontId="1" numFmtId="164" xfId="0" applyAlignment="1" applyFont="1" applyNumberFormat="1">
      <alignment/>
    </xf>
    <xf borderId="0" fillId="0" fontId="1" numFmtId="164" xfId="0" applyAlignment="1" applyFont="1" applyNumberFormat="1">
      <alignment/>
    </xf>
    <xf borderId="0" fillId="0" fontId="3" numFmtId="0" xfId="0" applyAlignment="1" applyFont="1">
      <alignment/>
    </xf>
    <xf borderId="0" fillId="0" fontId="3" numFmtId="11" xfId="0" applyAlignment="1" applyFont="1" applyNumberFormat="1">
      <alignment/>
    </xf>
    <xf borderId="0" fillId="0" fontId="1" numFmtId="164" xfId="0" applyAlignment="1" applyFont="1" applyNumberFormat="1">
      <alignment/>
    </xf>
    <xf borderId="0" fillId="0" fontId="4" numFmtId="0" xfId="0" applyAlignment="1" applyFont="1">
      <alignment/>
    </xf>
    <xf borderId="0" fillId="0" fontId="4" numFmtId="11" xfId="0" applyAlignment="1" applyFont="1" applyNumberFormat="1">
      <alignment/>
    </xf>
    <xf borderId="0" fillId="0" fontId="1" numFmtId="164" xfId="0" applyAlignment="1" applyFont="1" applyNumberFormat="1">
      <alignment/>
    </xf>
    <xf borderId="0" fillId="0" fontId="5" numFmtId="0" xfId="0" applyAlignment="1" applyFont="1">
      <alignment/>
    </xf>
    <xf borderId="0" fillId="0" fontId="6" numFmtId="0" xfId="0" applyAlignment="1" applyFont="1">
      <alignment/>
    </xf>
    <xf borderId="0" fillId="2" fontId="1" numFmtId="0" xfId="0" applyAlignment="1" applyFill="1" applyFont="1">
      <alignment/>
    </xf>
    <xf borderId="0" fillId="2" fontId="1" numFmtId="11" xfId="0" applyAlignment="1" applyFont="1" applyNumberFormat="1">
      <alignment/>
    </xf>
    <xf borderId="0" fillId="2" fontId="1" numFmtId="0" xfId="0" applyFont="1"/>
    <xf borderId="0" fillId="2" fontId="1" numFmtId="0" xfId="0" applyFont="1"/>
    <xf borderId="0" fillId="2" fontId="6" numFmtId="0" xfId="0" applyAlignment="1" applyFont="1">
      <alignment/>
    </xf>
    <xf borderId="0" fillId="3" fontId="1" numFmtId="0" xfId="0" applyAlignment="1" applyFill="1" applyFont="1">
      <alignment/>
    </xf>
    <xf borderId="0" fillId="3" fontId="1" numFmtId="11" xfId="0" applyAlignment="1" applyFont="1" applyNumberFormat="1">
      <alignment/>
    </xf>
    <xf borderId="0" fillId="3" fontId="1" numFmtId="0" xfId="0" applyFont="1"/>
    <xf borderId="0" fillId="3" fontId="6" numFmtId="0" xfId="0" applyAlignment="1" applyFont="1">
      <alignment/>
    </xf>
    <xf borderId="0" fillId="3" fontId="1" numFmtId="0" xfId="0" applyFont="1"/>
    <xf borderId="0" fillId="4" fontId="1" numFmtId="0" xfId="0" applyAlignment="1" applyFill="1" applyFont="1">
      <alignment/>
    </xf>
    <xf borderId="0" fillId="4" fontId="1" numFmtId="11" xfId="0" applyAlignment="1" applyFont="1" applyNumberFormat="1">
      <alignment/>
    </xf>
    <xf borderId="0" fillId="4" fontId="1" numFmtId="0" xfId="0" applyFont="1"/>
    <xf borderId="0" fillId="4" fontId="1" numFmtId="0" xfId="0" applyFont="1"/>
    <xf borderId="0" fillId="5" fontId="1" numFmtId="0" xfId="0" applyAlignment="1" applyFill="1" applyFont="1">
      <alignment/>
    </xf>
    <xf borderId="0" fillId="5" fontId="1" numFmtId="11" xfId="0" applyAlignment="1" applyFont="1" applyNumberFormat="1">
      <alignment/>
    </xf>
    <xf borderId="0" fillId="5" fontId="1" numFmtId="0" xfId="0" applyFont="1"/>
    <xf borderId="0" fillId="5" fontId="6" numFmtId="0" xfId="0" applyAlignment="1" applyFont="1">
      <alignment/>
    </xf>
    <xf borderId="0" fillId="5" fontId="1" numFmtId="0" xfId="0" applyFont="1"/>
    <xf borderId="0" fillId="6" fontId="1" numFmtId="0" xfId="0" applyAlignment="1" applyFill="1" applyFont="1">
      <alignment/>
    </xf>
    <xf borderId="0" fillId="6" fontId="1" numFmtId="11" xfId="0" applyAlignment="1" applyFont="1" applyNumberFormat="1">
      <alignment/>
    </xf>
    <xf borderId="0" fillId="6" fontId="1" numFmtId="0" xfId="0" applyFont="1"/>
    <xf borderId="0" fillId="6" fontId="6" numFmtId="0" xfId="0" applyAlignment="1" applyFont="1">
      <alignment/>
    </xf>
    <xf borderId="0" fillId="6" fontId="1" numFmtId="0" xfId="0" applyFont="1"/>
    <xf borderId="0" fillId="7" fontId="1" numFmtId="0" xfId="0" applyAlignment="1" applyFill="1" applyFont="1">
      <alignment/>
    </xf>
    <xf borderId="0" fillId="7" fontId="1" numFmtId="11" xfId="0" applyAlignment="1" applyFont="1" applyNumberFormat="1">
      <alignment/>
    </xf>
    <xf borderId="0" fillId="7" fontId="1" numFmtId="0" xfId="0" applyFont="1"/>
    <xf borderId="0" fillId="7" fontId="1" numFmtId="0" xfId="0" applyFont="1"/>
    <xf borderId="0" fillId="8" fontId="1" numFmtId="0" xfId="0" applyAlignment="1" applyFill="1" applyFont="1">
      <alignment/>
    </xf>
    <xf borderId="0" fillId="8" fontId="1" numFmtId="11" xfId="0" applyAlignment="1" applyFont="1" applyNumberFormat="1">
      <alignment/>
    </xf>
    <xf borderId="0" fillId="8" fontId="1" numFmtId="0" xfId="0" applyFont="1"/>
    <xf borderId="0" fillId="8" fontId="1" numFmtId="0" xfId="0" applyFont="1"/>
    <xf borderId="0" fillId="9" fontId="1" numFmtId="0" xfId="0" applyAlignment="1" applyFill="1" applyFont="1">
      <alignment/>
    </xf>
    <xf borderId="0" fillId="9" fontId="1" numFmtId="11" xfId="0" applyAlignment="1" applyFont="1" applyNumberFormat="1">
      <alignment/>
    </xf>
    <xf borderId="0" fillId="9" fontId="1" numFmtId="0" xfId="0" applyFont="1"/>
    <xf borderId="0" fillId="10" fontId="1" numFmtId="0" xfId="0" applyAlignment="1" applyFill="1" applyFont="1">
      <alignment/>
    </xf>
    <xf borderId="0" fillId="10" fontId="1" numFmtId="11" xfId="0" applyAlignment="1" applyFont="1" applyNumberFormat="1">
      <alignment/>
    </xf>
    <xf borderId="0" fillId="10" fontId="1" numFmtId="0" xfId="0" applyFont="1"/>
    <xf borderId="0" fillId="9"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8" width="19.43"/>
    <col customWidth="1" min="13" max="13" width="27.86"/>
  </cols>
  <sheetData>
    <row r="2">
      <c r="A2" s="1" t="s">
        <v>0</v>
      </c>
      <c r="B2" s="1" t="s">
        <v>1</v>
      </c>
      <c r="C2" s="1" t="s">
        <v>2</v>
      </c>
      <c r="D2" s="1" t="s">
        <v>3</v>
      </c>
      <c r="E2" s="1" t="s">
        <v>4</v>
      </c>
      <c r="F2" s="1" t="s">
        <v>5</v>
      </c>
      <c r="G2" s="1" t="s">
        <v>6</v>
      </c>
      <c r="H2" s="1" t="s">
        <v>7</v>
      </c>
      <c r="I2" s="1" t="s">
        <v>8</v>
      </c>
      <c r="J2" s="1" t="s">
        <v>9</v>
      </c>
      <c r="K2" s="1" t="s">
        <v>10</v>
      </c>
      <c r="L2" s="1" t="s">
        <v>11</v>
      </c>
      <c r="M2" s="1" t="s">
        <v>12</v>
      </c>
    </row>
    <row r="3">
      <c r="A3" s="1"/>
      <c r="B3" s="1">
        <v>400.0</v>
      </c>
      <c r="C3" s="1">
        <v>10.0</v>
      </c>
      <c r="D3" s="1">
        <v>2.0</v>
      </c>
      <c r="E3" s="1" t="s">
        <v>13</v>
      </c>
      <c r="F3" s="1" t="s">
        <v>14</v>
      </c>
      <c r="G3" s="2">
        <v>1.0E-9</v>
      </c>
      <c r="H3" s="1">
        <v>87.0</v>
      </c>
      <c r="I3" s="1" t="s">
        <v>15</v>
      </c>
      <c r="J3" s="1" t="s">
        <v>16</v>
      </c>
      <c r="K3" s="3"/>
      <c r="L3" s="3"/>
      <c r="M3" s="4"/>
    </row>
    <row r="4">
      <c r="A4" s="1"/>
      <c r="B4" s="1">
        <v>400.0</v>
      </c>
      <c r="C4" s="5">
        <v>100.0</v>
      </c>
      <c r="D4" s="1">
        <v>2.0</v>
      </c>
      <c r="E4" s="1" t="s">
        <v>13</v>
      </c>
      <c r="F4" s="1" t="s">
        <v>14</v>
      </c>
      <c r="G4" s="2">
        <v>1.0E-9</v>
      </c>
      <c r="H4" s="1">
        <v>99.0</v>
      </c>
      <c r="I4" s="1">
        <v>42.0</v>
      </c>
      <c r="J4" s="1" t="s">
        <v>16</v>
      </c>
      <c r="K4" s="6" t="s">
        <v>17</v>
      </c>
      <c r="L4" s="6" t="s">
        <v>18</v>
      </c>
      <c r="M4" s="4"/>
    </row>
    <row r="5">
      <c r="A5" s="1"/>
      <c r="B5" s="1">
        <v>400.0</v>
      </c>
      <c r="C5" s="5">
        <v>200.0</v>
      </c>
      <c r="D5" s="1">
        <v>2.0</v>
      </c>
      <c r="E5" s="1" t="s">
        <v>13</v>
      </c>
      <c r="F5" s="1" t="s">
        <v>14</v>
      </c>
      <c r="G5" s="2">
        <v>1.0E-9</v>
      </c>
      <c r="H5" s="1">
        <v>62.0</v>
      </c>
      <c r="I5" s="1">
        <v>52.0</v>
      </c>
      <c r="J5" s="1" t="s">
        <v>16</v>
      </c>
      <c r="K5" s="6" t="s">
        <v>19</v>
      </c>
      <c r="L5" s="6" t="s">
        <v>20</v>
      </c>
      <c r="M5" s="7"/>
    </row>
    <row r="6">
      <c r="A6" s="1"/>
      <c r="B6" s="1">
        <v>400.0</v>
      </c>
      <c r="C6" s="5">
        <v>500.0</v>
      </c>
      <c r="D6" s="1">
        <v>2.0</v>
      </c>
      <c r="E6" s="1" t="s">
        <v>13</v>
      </c>
      <c r="F6" s="1" t="s">
        <v>14</v>
      </c>
      <c r="G6" s="2">
        <v>1.0E-9</v>
      </c>
      <c r="H6" s="1">
        <v>64.0</v>
      </c>
      <c r="I6" s="1">
        <v>109.0</v>
      </c>
      <c r="J6" s="1" t="s">
        <v>16</v>
      </c>
      <c r="K6" s="6" t="s">
        <v>21</v>
      </c>
      <c r="L6" s="6" t="s">
        <v>22</v>
      </c>
      <c r="M6" s="8">
        <v>5.73231102571256E8</v>
      </c>
    </row>
    <row r="7">
      <c r="A7" s="1"/>
      <c r="B7" s="1">
        <v>400.0</v>
      </c>
      <c r="C7" s="5">
        <v>700.0</v>
      </c>
      <c r="D7" s="1">
        <v>2.0</v>
      </c>
      <c r="E7" s="1" t="s">
        <v>13</v>
      </c>
      <c r="F7" s="1" t="s">
        <v>14</v>
      </c>
      <c r="G7" s="2">
        <v>1.0E-9</v>
      </c>
      <c r="H7" s="1">
        <v>400.0</v>
      </c>
      <c r="I7" s="1" t="s">
        <v>23</v>
      </c>
      <c r="J7" s="1" t="s">
        <v>24</v>
      </c>
      <c r="K7" s="3"/>
      <c r="L7" s="3"/>
      <c r="M7" s="7"/>
    </row>
    <row r="8">
      <c r="A8" s="1" t="s">
        <v>25</v>
      </c>
      <c r="B8" s="1">
        <v>400.0</v>
      </c>
      <c r="C8" s="1">
        <v>500.0</v>
      </c>
      <c r="D8" s="5">
        <v>3.0</v>
      </c>
      <c r="E8" s="1" t="s">
        <v>13</v>
      </c>
      <c r="F8" s="1" t="s">
        <v>14</v>
      </c>
      <c r="G8" s="2">
        <v>1.0E-9</v>
      </c>
      <c r="H8" s="1">
        <v>64.0</v>
      </c>
      <c r="I8" s="1" t="s">
        <v>26</v>
      </c>
      <c r="J8" s="1" t="s">
        <v>16</v>
      </c>
      <c r="K8" s="6" t="s">
        <v>27</v>
      </c>
      <c r="L8" s="6" t="s">
        <v>22</v>
      </c>
      <c r="M8" s="7"/>
    </row>
    <row r="9">
      <c r="A9" s="1"/>
      <c r="B9" s="1">
        <v>400.0</v>
      </c>
      <c r="C9" s="1">
        <v>500.0</v>
      </c>
      <c r="D9" s="5">
        <v>4.0</v>
      </c>
      <c r="E9" s="1" t="s">
        <v>13</v>
      </c>
      <c r="F9" s="1" t="s">
        <v>14</v>
      </c>
      <c r="G9" s="2">
        <v>1.0E-9</v>
      </c>
      <c r="H9" s="1">
        <v>64.0</v>
      </c>
      <c r="I9" s="1" t="s">
        <v>28</v>
      </c>
      <c r="J9" s="1" t="s">
        <v>16</v>
      </c>
      <c r="K9" s="6" t="s">
        <v>29</v>
      </c>
      <c r="L9" s="6" t="s">
        <v>22</v>
      </c>
      <c r="M9" s="7"/>
    </row>
    <row r="10">
      <c r="A10" s="1" t="s">
        <v>30</v>
      </c>
      <c r="B10" s="1">
        <v>400.0</v>
      </c>
      <c r="C10" s="1">
        <v>500.0</v>
      </c>
      <c r="D10" s="5">
        <v>2.0</v>
      </c>
      <c r="E10" s="1" t="s">
        <v>13</v>
      </c>
      <c r="F10" s="5" t="s">
        <v>31</v>
      </c>
      <c r="G10" s="2">
        <v>1.0E-9</v>
      </c>
      <c r="H10" s="1" t="s">
        <v>32</v>
      </c>
      <c r="K10" s="3"/>
      <c r="L10" s="3"/>
      <c r="M10" s="7"/>
    </row>
    <row r="11">
      <c r="A11" s="1"/>
      <c r="B11" s="1">
        <v>400.0</v>
      </c>
      <c r="D11" s="5">
        <v>3.0</v>
      </c>
      <c r="E11" s="1" t="s">
        <v>13</v>
      </c>
      <c r="F11" s="5" t="s">
        <v>31</v>
      </c>
      <c r="G11" s="2">
        <v>1.0E-9</v>
      </c>
      <c r="K11" s="3"/>
      <c r="L11" s="3"/>
      <c r="M11" s="7"/>
    </row>
    <row r="12">
      <c r="A12" s="1"/>
      <c r="B12" s="1">
        <v>400.0</v>
      </c>
      <c r="D12" s="5">
        <v>4.0</v>
      </c>
      <c r="E12" s="1" t="s">
        <v>13</v>
      </c>
      <c r="F12" s="5" t="s">
        <v>31</v>
      </c>
      <c r="G12" s="2">
        <v>1.0E-9</v>
      </c>
      <c r="K12" s="3"/>
      <c r="L12" s="3"/>
      <c r="M12" s="7"/>
    </row>
    <row r="13">
      <c r="A13" s="1" t="s">
        <v>33</v>
      </c>
      <c r="B13" s="1">
        <v>400.0</v>
      </c>
      <c r="C13" s="1">
        <v>500.0</v>
      </c>
      <c r="D13" s="9">
        <v>2.0</v>
      </c>
      <c r="E13" s="1" t="s">
        <v>13</v>
      </c>
      <c r="F13" s="9" t="s">
        <v>14</v>
      </c>
      <c r="G13" s="10">
        <v>1.0E-8</v>
      </c>
      <c r="H13" s="1">
        <v>61.0</v>
      </c>
      <c r="I13" s="1" t="s">
        <v>34</v>
      </c>
      <c r="J13" s="1" t="s">
        <v>16</v>
      </c>
      <c r="K13" s="6" t="s">
        <v>35</v>
      </c>
      <c r="L13" s="6" t="s">
        <v>22</v>
      </c>
      <c r="M13" s="8">
        <v>5.73231102571247E8</v>
      </c>
    </row>
    <row r="14">
      <c r="A14" s="1"/>
      <c r="B14" s="1">
        <v>400.0</v>
      </c>
      <c r="C14" s="1">
        <v>500.0</v>
      </c>
      <c r="D14" s="9">
        <v>3.0</v>
      </c>
      <c r="E14" s="1" t="s">
        <v>13</v>
      </c>
      <c r="F14" s="9" t="s">
        <v>14</v>
      </c>
      <c r="G14" s="10">
        <v>1.0E-8</v>
      </c>
      <c r="H14" s="1">
        <v>61.0</v>
      </c>
      <c r="I14" s="1" t="s">
        <v>36</v>
      </c>
      <c r="J14" s="1" t="s">
        <v>16</v>
      </c>
      <c r="K14" s="3"/>
      <c r="L14" s="3"/>
      <c r="M14" s="8">
        <v>5.73231102571247E8</v>
      </c>
    </row>
    <row r="15">
      <c r="A15" s="1"/>
      <c r="B15" s="1">
        <v>400.0</v>
      </c>
      <c r="C15" s="1">
        <v>700.0</v>
      </c>
      <c r="D15" s="1">
        <v>2.0</v>
      </c>
      <c r="E15" s="1" t="s">
        <v>13</v>
      </c>
      <c r="F15" s="9" t="s">
        <v>14</v>
      </c>
      <c r="G15" s="10">
        <v>1.0E-8</v>
      </c>
      <c r="H15" s="1">
        <v>400.0</v>
      </c>
      <c r="J15" s="1" t="s">
        <v>24</v>
      </c>
      <c r="K15" s="3"/>
      <c r="L15" s="3"/>
      <c r="M15" s="7"/>
    </row>
    <row r="16">
      <c r="A16" s="1"/>
      <c r="B16" s="1">
        <v>400.0</v>
      </c>
      <c r="E16" s="1" t="s">
        <v>13</v>
      </c>
      <c r="F16" s="1" t="s">
        <v>14</v>
      </c>
      <c r="G16" s="2">
        <v>1.0E-8</v>
      </c>
      <c r="K16" s="3"/>
      <c r="L16" s="3"/>
      <c r="M16" s="7"/>
    </row>
    <row r="17">
      <c r="A17" s="1"/>
      <c r="B17" s="1">
        <v>400.0</v>
      </c>
      <c r="E17" s="1" t="s">
        <v>13</v>
      </c>
      <c r="F17" s="1" t="s">
        <v>14</v>
      </c>
      <c r="G17" s="2">
        <v>1.0E-8</v>
      </c>
      <c r="K17" s="3"/>
      <c r="L17" s="3"/>
      <c r="M17" s="7"/>
    </row>
    <row r="18">
      <c r="A18" s="1"/>
      <c r="B18" s="1">
        <v>400.0</v>
      </c>
      <c r="E18" s="1" t="s">
        <v>13</v>
      </c>
      <c r="F18" s="1" t="s">
        <v>14</v>
      </c>
      <c r="G18" s="2">
        <v>1.0E-8</v>
      </c>
      <c r="K18" s="3"/>
      <c r="L18" s="3"/>
      <c r="M18" s="7"/>
    </row>
    <row r="19">
      <c r="A19" s="1"/>
      <c r="B19" s="1">
        <v>400.0</v>
      </c>
      <c r="E19" s="1" t="s">
        <v>13</v>
      </c>
      <c r="F19" s="1" t="s">
        <v>14</v>
      </c>
      <c r="G19" s="2">
        <v>1.0E-8</v>
      </c>
      <c r="K19" s="3"/>
      <c r="L19" s="3"/>
      <c r="M19" s="3"/>
    </row>
    <row r="20">
      <c r="A20" s="1"/>
      <c r="B20" s="1"/>
      <c r="E20" s="1" t="s">
        <v>13</v>
      </c>
      <c r="F20" s="1" t="s">
        <v>14</v>
      </c>
      <c r="K20" s="3"/>
      <c r="L20" s="3"/>
      <c r="M20" s="3"/>
    </row>
    <row r="21">
      <c r="A21" s="1" t="s">
        <v>37</v>
      </c>
      <c r="E21" s="1" t="s">
        <v>13</v>
      </c>
      <c r="F21" s="1" t="s">
        <v>14</v>
      </c>
      <c r="K21" s="3"/>
      <c r="L21" s="3"/>
      <c r="M21" s="3"/>
    </row>
    <row r="22">
      <c r="A22" s="1" t="s">
        <v>38</v>
      </c>
      <c r="B22" s="1">
        <v>400.0</v>
      </c>
      <c r="C22" s="1">
        <v>700.0</v>
      </c>
      <c r="D22" s="1">
        <v>4.0</v>
      </c>
      <c r="E22" s="1" t="s">
        <v>13</v>
      </c>
      <c r="F22" s="1" t="s">
        <v>14</v>
      </c>
      <c r="G22" s="2">
        <v>1.0E-8</v>
      </c>
      <c r="H22" s="1">
        <v>123.0</v>
      </c>
      <c r="I22" s="1" t="s">
        <v>39</v>
      </c>
      <c r="J22" s="1" t="s">
        <v>16</v>
      </c>
      <c r="K22" s="6" t="s">
        <v>40</v>
      </c>
      <c r="L22" s="6" t="s">
        <v>41</v>
      </c>
      <c r="M22" s="8">
        <v>1.12004791734679E9</v>
      </c>
    </row>
    <row r="23">
      <c r="E23" s="1" t="s">
        <v>13</v>
      </c>
      <c r="F23" s="1" t="s">
        <v>14</v>
      </c>
      <c r="K23" s="3"/>
      <c r="L23" s="3"/>
      <c r="M23" s="3"/>
    </row>
    <row r="24">
      <c r="E24" s="1" t="s">
        <v>13</v>
      </c>
      <c r="F24" s="1" t="s">
        <v>14</v>
      </c>
      <c r="K24" s="3"/>
      <c r="L24" s="3"/>
      <c r="M24" s="3"/>
    </row>
    <row r="25">
      <c r="E25" s="1" t="s">
        <v>13</v>
      </c>
      <c r="F25" s="1" t="s">
        <v>14</v>
      </c>
      <c r="K25" s="3"/>
      <c r="L25" s="3"/>
      <c r="M25" s="3"/>
    </row>
    <row r="26">
      <c r="E26" s="1" t="s">
        <v>13</v>
      </c>
      <c r="F26" s="1" t="s">
        <v>14</v>
      </c>
      <c r="K26" s="3"/>
      <c r="L26" s="3"/>
      <c r="M26" s="3"/>
    </row>
    <row r="27">
      <c r="E27" s="1" t="s">
        <v>13</v>
      </c>
      <c r="F27" s="1" t="s">
        <v>14</v>
      </c>
      <c r="K27" s="3"/>
      <c r="L27" s="3"/>
      <c r="M27" s="3"/>
    </row>
    <row r="28">
      <c r="E28" s="1" t="s">
        <v>13</v>
      </c>
      <c r="F28" s="1" t="s">
        <v>14</v>
      </c>
      <c r="K28" s="3"/>
      <c r="L28" s="3"/>
      <c r="M28" s="3"/>
    </row>
    <row r="29">
      <c r="E29" s="1" t="s">
        <v>13</v>
      </c>
      <c r="F29" s="1" t="s">
        <v>14</v>
      </c>
      <c r="K29" s="3"/>
      <c r="L29" s="3"/>
      <c r="M29" s="3"/>
    </row>
    <row r="30">
      <c r="K30" s="3"/>
      <c r="L30" s="3"/>
      <c r="M30" s="3"/>
    </row>
    <row r="31">
      <c r="K31" s="3"/>
      <c r="L31" s="3"/>
      <c r="M31" s="3"/>
    </row>
    <row r="32">
      <c r="K32" s="3"/>
      <c r="L32" s="3"/>
      <c r="M32" s="3"/>
    </row>
    <row r="33">
      <c r="K33" s="3"/>
      <c r="L33" s="3"/>
      <c r="M33" s="3"/>
    </row>
    <row r="34">
      <c r="K34" s="3"/>
      <c r="L34" s="3"/>
      <c r="M34" s="3"/>
    </row>
    <row r="35">
      <c r="K35" s="3"/>
      <c r="L35" s="3"/>
      <c r="M35" s="3"/>
    </row>
    <row r="36">
      <c r="K36" s="3"/>
      <c r="L36" s="3"/>
      <c r="M36" s="3"/>
    </row>
    <row r="37">
      <c r="K37" s="3"/>
      <c r="L37" s="3"/>
      <c r="M37" s="3"/>
    </row>
    <row r="38">
      <c r="K38" s="3"/>
      <c r="L38" s="3"/>
      <c r="M38" s="3"/>
    </row>
    <row r="39">
      <c r="K39" s="3"/>
      <c r="L39" s="3"/>
      <c r="M39" s="3"/>
    </row>
    <row r="40">
      <c r="K40" s="3"/>
      <c r="L40" s="3"/>
      <c r="M40" s="3"/>
    </row>
    <row r="41">
      <c r="K41" s="3"/>
      <c r="L41" s="3"/>
      <c r="M41" s="3"/>
    </row>
    <row r="42">
      <c r="K42" s="3"/>
      <c r="L42" s="3"/>
      <c r="M42" s="3"/>
    </row>
    <row r="43">
      <c r="K43" s="3"/>
      <c r="L43" s="3"/>
      <c r="M43" s="3"/>
    </row>
    <row r="44">
      <c r="K44" s="3"/>
      <c r="M44" s="3"/>
    </row>
    <row r="45">
      <c r="K45" s="3"/>
      <c r="M45" s="3"/>
    </row>
    <row r="46">
      <c r="K46" s="3"/>
      <c r="M46" s="3"/>
    </row>
    <row r="47">
      <c r="K47" s="3"/>
      <c r="M47" s="3"/>
    </row>
    <row r="48">
      <c r="K48" s="3"/>
      <c r="M48" s="3"/>
    </row>
    <row r="49">
      <c r="K49" s="3"/>
      <c r="M49" s="3"/>
    </row>
    <row r="50">
      <c r="K50" s="3"/>
      <c r="M50" s="3"/>
    </row>
    <row r="51">
      <c r="K51" s="3"/>
      <c r="M51" s="3"/>
    </row>
    <row r="52">
      <c r="K52" s="3"/>
    </row>
    <row r="53">
      <c r="K53" s="3"/>
    </row>
    <row r="54">
      <c r="K54" s="3"/>
    </row>
    <row r="55">
      <c r="K55" s="3"/>
    </row>
    <row r="56">
      <c r="K56" s="3"/>
    </row>
    <row r="57">
      <c r="K57" s="3"/>
    </row>
    <row r="58">
      <c r="K58" s="3"/>
    </row>
    <row r="59">
      <c r="K5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3" max="13" width="27.43"/>
  </cols>
  <sheetData>
    <row r="1">
      <c r="A1" s="1" t="s">
        <v>0</v>
      </c>
      <c r="B1" s="1" t="s">
        <v>1</v>
      </c>
      <c r="C1" s="1" t="s">
        <v>2</v>
      </c>
      <c r="D1" s="1" t="s">
        <v>42</v>
      </c>
      <c r="E1" s="1" t="s">
        <v>4</v>
      </c>
      <c r="F1" s="1" t="s">
        <v>5</v>
      </c>
      <c r="G1" s="1" t="s">
        <v>6</v>
      </c>
      <c r="H1" s="1" t="s">
        <v>7</v>
      </c>
      <c r="I1" s="1" t="s">
        <v>8</v>
      </c>
      <c r="J1" s="1" t="s">
        <v>9</v>
      </c>
      <c r="K1" s="1" t="s">
        <v>10</v>
      </c>
      <c r="L1" s="1" t="s">
        <v>11</v>
      </c>
      <c r="M1" s="1" t="s">
        <v>12</v>
      </c>
    </row>
    <row r="2">
      <c r="A2" s="1"/>
      <c r="B2" s="1">
        <v>400.0</v>
      </c>
      <c r="C2" s="9">
        <v>10.0</v>
      </c>
      <c r="D2" s="1">
        <v>1.0</v>
      </c>
      <c r="E2" s="1" t="s">
        <v>43</v>
      </c>
      <c r="F2" s="9" t="s">
        <v>14</v>
      </c>
      <c r="G2" s="2">
        <v>1.0E-9</v>
      </c>
      <c r="H2" s="1">
        <v>87.0</v>
      </c>
      <c r="I2" s="1"/>
      <c r="J2" s="1" t="s">
        <v>16</v>
      </c>
      <c r="K2" s="3"/>
      <c r="L2" s="3"/>
      <c r="M2" s="11">
        <v>271878.610479527</v>
      </c>
    </row>
    <row r="3">
      <c r="A3" s="1"/>
      <c r="B3" s="1">
        <v>400.0</v>
      </c>
      <c r="C3" s="9">
        <v>200.0</v>
      </c>
      <c r="D3" s="1">
        <v>1.0</v>
      </c>
      <c r="E3" s="1" t="s">
        <v>43</v>
      </c>
      <c r="F3" s="9" t="s">
        <v>14</v>
      </c>
      <c r="G3" s="2">
        <v>1.0E-9</v>
      </c>
      <c r="H3" s="1">
        <v>62.0</v>
      </c>
      <c r="I3" s="1"/>
      <c r="J3" s="1" t="s">
        <v>16</v>
      </c>
      <c r="K3" s="3"/>
      <c r="L3" s="3"/>
      <c r="M3" s="11">
        <v>9.22593598135146E7</v>
      </c>
    </row>
    <row r="4">
      <c r="A4" s="1"/>
      <c r="B4" s="1">
        <v>400.0</v>
      </c>
      <c r="C4" s="9">
        <v>100.0</v>
      </c>
      <c r="D4" s="1">
        <v>1.0</v>
      </c>
      <c r="E4" s="1" t="s">
        <v>43</v>
      </c>
      <c r="F4" s="9" t="s">
        <v>14</v>
      </c>
      <c r="G4" s="2">
        <v>1.0E-9</v>
      </c>
      <c r="H4" s="1">
        <v>96.0</v>
      </c>
      <c r="I4" s="1"/>
      <c r="J4" s="1" t="s">
        <v>16</v>
      </c>
      <c r="K4" s="3"/>
      <c r="L4" s="3"/>
      <c r="M4" s="11">
        <v>2.32684555785273E7</v>
      </c>
    </row>
    <row r="5">
      <c r="A5" s="1"/>
      <c r="B5" s="1">
        <v>400.0</v>
      </c>
      <c r="C5" s="9">
        <v>500.0</v>
      </c>
      <c r="D5" s="1">
        <v>1.0</v>
      </c>
      <c r="E5" s="1" t="s">
        <v>43</v>
      </c>
      <c r="F5" s="9" t="s">
        <v>14</v>
      </c>
      <c r="G5" s="2">
        <v>1.0E-9</v>
      </c>
      <c r="H5" s="1">
        <v>92.0</v>
      </c>
      <c r="I5" s="1"/>
      <c r="J5" s="1" t="s">
        <v>16</v>
      </c>
      <c r="K5" s="3"/>
      <c r="L5" s="3"/>
      <c r="M5" s="11">
        <v>5.73231102553752E8</v>
      </c>
    </row>
    <row r="6">
      <c r="B6" s="1">
        <v>400.0</v>
      </c>
      <c r="C6" s="9">
        <v>1000.0</v>
      </c>
      <c r="D6" s="1">
        <v>1.0</v>
      </c>
      <c r="E6" s="1" t="s">
        <v>43</v>
      </c>
      <c r="F6" s="9" t="s">
        <v>14</v>
      </c>
      <c r="G6" s="2">
        <v>1.0E-9</v>
      </c>
      <c r="H6" s="1">
        <v>305.0</v>
      </c>
      <c r="J6" s="1" t="s">
        <v>16</v>
      </c>
      <c r="M6" s="11">
        <v>2.28243314694885E9</v>
      </c>
    </row>
    <row r="7">
      <c r="A7" s="1" t="s">
        <v>30</v>
      </c>
      <c r="B7" s="1">
        <v>400.0</v>
      </c>
      <c r="C7" s="5">
        <v>500.0</v>
      </c>
      <c r="D7" s="1">
        <v>1.0</v>
      </c>
      <c r="E7" s="1" t="s">
        <v>43</v>
      </c>
      <c r="F7" s="5" t="s">
        <v>31</v>
      </c>
      <c r="G7" s="2">
        <v>1.0E-9</v>
      </c>
      <c r="H7" s="1">
        <v>140.0</v>
      </c>
      <c r="J7" s="1" t="s">
        <v>16</v>
      </c>
      <c r="M7" s="11">
        <v>5.7323110255261E8</v>
      </c>
    </row>
    <row r="8">
      <c r="B8" s="1">
        <v>400.0</v>
      </c>
      <c r="C8" s="5">
        <v>1000.0</v>
      </c>
      <c r="D8" s="1">
        <v>1.0</v>
      </c>
      <c r="E8" s="1" t="s">
        <v>43</v>
      </c>
      <c r="F8" s="5" t="s">
        <v>31</v>
      </c>
      <c r="G8" s="2">
        <v>1.0E-9</v>
      </c>
      <c r="H8" s="1">
        <v>319.0</v>
      </c>
      <c r="J8" s="1" t="s">
        <v>16</v>
      </c>
      <c r="M8" s="11">
        <v>2.2824331469489E9</v>
      </c>
    </row>
    <row r="9">
      <c r="B9" s="1">
        <v>400.0</v>
      </c>
      <c r="C9" s="5">
        <v>10.0</v>
      </c>
      <c r="D9" s="1">
        <v>1.0</v>
      </c>
      <c r="E9" s="1" t="s">
        <v>43</v>
      </c>
      <c r="F9" s="5" t="s">
        <v>31</v>
      </c>
      <c r="G9" s="2">
        <v>1.0E-9</v>
      </c>
      <c r="H9" s="1">
        <v>52.0</v>
      </c>
      <c r="J9" s="1" t="s">
        <v>16</v>
      </c>
      <c r="M9" s="11">
        <v>271878.610423079</v>
      </c>
    </row>
    <row r="10">
      <c r="B10" s="1">
        <v>400.0</v>
      </c>
      <c r="C10" s="5">
        <v>100.0</v>
      </c>
      <c r="D10" s="1">
        <v>1.0</v>
      </c>
      <c r="E10" s="1" t="s">
        <v>43</v>
      </c>
      <c r="F10" s="5" t="s">
        <v>31</v>
      </c>
      <c r="G10" s="2">
        <v>1.0E-9</v>
      </c>
      <c r="H10" s="1">
        <v>94.0</v>
      </c>
      <c r="J10" s="1" t="s">
        <v>16</v>
      </c>
      <c r="M10" s="11">
        <v>2.32684555784988E7</v>
      </c>
    </row>
    <row r="11">
      <c r="B11" s="1">
        <v>400.0</v>
      </c>
      <c r="C11" s="5">
        <v>200.0</v>
      </c>
      <c r="D11" s="1">
        <v>1.0</v>
      </c>
      <c r="E11" s="1" t="s">
        <v>43</v>
      </c>
      <c r="F11" s="5" t="s">
        <v>31</v>
      </c>
      <c r="G11" s="2">
        <v>1.0E-9</v>
      </c>
      <c r="H11" s="1">
        <v>62.0</v>
      </c>
      <c r="J11" s="1" t="s">
        <v>16</v>
      </c>
      <c r="M11" s="11">
        <v>9.22593598135688E7</v>
      </c>
    </row>
    <row r="12">
      <c r="A12" s="1" t="s">
        <v>33</v>
      </c>
      <c r="B12" s="1">
        <v>400.0</v>
      </c>
      <c r="C12" s="1">
        <v>1000.0</v>
      </c>
      <c r="D12" s="1">
        <v>1.0</v>
      </c>
      <c r="E12" s="1" t="s">
        <v>43</v>
      </c>
      <c r="F12" s="12" t="s">
        <v>14</v>
      </c>
      <c r="G12" s="13">
        <v>1.0E-8</v>
      </c>
      <c r="H12" s="1">
        <v>256.0</v>
      </c>
      <c r="J12" s="1" t="s">
        <v>16</v>
      </c>
      <c r="M12" s="11">
        <v>2.28243314694635E9</v>
      </c>
    </row>
    <row r="13">
      <c r="B13" s="1">
        <v>400.0</v>
      </c>
      <c r="C13" s="1">
        <v>1000.0</v>
      </c>
      <c r="D13" s="1">
        <v>1.0</v>
      </c>
      <c r="E13" s="1" t="s">
        <v>43</v>
      </c>
      <c r="F13" s="12" t="s">
        <v>14</v>
      </c>
      <c r="G13" s="13">
        <v>1.0E-7</v>
      </c>
      <c r="H13" s="1">
        <v>56.0</v>
      </c>
      <c r="J13" s="1" t="s">
        <v>16</v>
      </c>
      <c r="M13" s="14">
        <v>2.28243318649913E9</v>
      </c>
    </row>
    <row r="14">
      <c r="B14" s="1">
        <v>400.0</v>
      </c>
      <c r="C14" s="1">
        <v>1000.0</v>
      </c>
      <c r="D14" s="1">
        <v>1.0</v>
      </c>
      <c r="E14" s="1" t="s">
        <v>43</v>
      </c>
      <c r="F14" s="12" t="s">
        <v>31</v>
      </c>
      <c r="G14" s="13">
        <v>1.0E-8</v>
      </c>
      <c r="H14" s="1">
        <v>267.0</v>
      </c>
      <c r="J14" s="1" t="s">
        <v>16</v>
      </c>
      <c r="M14" s="14">
        <v>2.28243314694617E9</v>
      </c>
    </row>
    <row r="15">
      <c r="B15" s="1">
        <v>400.0</v>
      </c>
      <c r="C15" s="1">
        <v>2000.0</v>
      </c>
      <c r="D15" s="1">
        <v>1.0</v>
      </c>
      <c r="E15" s="1" t="s">
        <v>43</v>
      </c>
      <c r="F15" s="1" t="s">
        <v>14</v>
      </c>
      <c r="G15" s="2">
        <v>1.0E-9</v>
      </c>
      <c r="H15" s="1" t="s">
        <v>44</v>
      </c>
      <c r="J15" s="1" t="s">
        <v>24</v>
      </c>
    </row>
    <row r="16">
      <c r="B16" s="1">
        <v>400.0</v>
      </c>
      <c r="C16" s="1">
        <v>2000.0</v>
      </c>
      <c r="D16" s="1">
        <v>1.0</v>
      </c>
      <c r="E16" s="1" t="s">
        <v>43</v>
      </c>
      <c r="F16" s="1" t="s">
        <v>31</v>
      </c>
      <c r="G16" s="2">
        <v>1.0E-9</v>
      </c>
      <c r="H16" s="1" t="s">
        <v>44</v>
      </c>
      <c r="J16" s="1" t="s">
        <v>24</v>
      </c>
    </row>
    <row r="18">
      <c r="A18" s="1" t="s">
        <v>45</v>
      </c>
      <c r="B18" s="1">
        <v>600.0</v>
      </c>
      <c r="C18" s="1">
        <v>5000.0</v>
      </c>
      <c r="D18" s="1">
        <v>1.0</v>
      </c>
      <c r="E18" s="1" t="s">
        <v>43</v>
      </c>
      <c r="F18" s="1" t="s">
        <v>14</v>
      </c>
      <c r="G18" s="2">
        <v>1.0E-9</v>
      </c>
      <c r="H18" s="1" t="s">
        <v>46</v>
      </c>
      <c r="J18" s="1" t="s">
        <v>24</v>
      </c>
      <c r="M18" s="14">
        <v>5.70128164905466E10</v>
      </c>
    </row>
    <row r="19">
      <c r="A19" s="1" t="s">
        <v>47</v>
      </c>
      <c r="B19" s="1">
        <v>600.0</v>
      </c>
      <c r="C19" s="1">
        <v>5000.0</v>
      </c>
      <c r="D19" s="1">
        <v>1.0</v>
      </c>
      <c r="E19" s="1" t="s">
        <v>43</v>
      </c>
      <c r="F19" s="1" t="s">
        <v>31</v>
      </c>
      <c r="G19" s="2">
        <v>1.0E-9</v>
      </c>
      <c r="H19" s="1">
        <v>423.0</v>
      </c>
      <c r="J19" s="1" t="s">
        <v>16</v>
      </c>
      <c r="M19" s="14">
        <v>2.07167620836589E13</v>
      </c>
    </row>
    <row r="20">
      <c r="A20" s="1" t="s">
        <v>45</v>
      </c>
      <c r="B20" s="1">
        <v>600.0</v>
      </c>
      <c r="C20" s="1">
        <v>5000.0</v>
      </c>
      <c r="D20" s="1">
        <v>1.0</v>
      </c>
      <c r="E20" s="1" t="s">
        <v>43</v>
      </c>
      <c r="F20" s="1" t="s">
        <v>31</v>
      </c>
      <c r="G20" s="2">
        <v>1.0E-9</v>
      </c>
      <c r="H20" s="1" t="s">
        <v>46</v>
      </c>
      <c r="J20" s="1" t="s">
        <v>24</v>
      </c>
      <c r="M20" s="14">
        <v>5.70128164905466E10</v>
      </c>
    </row>
    <row r="21">
      <c r="A21" s="1" t="s">
        <v>47</v>
      </c>
      <c r="B21" s="1">
        <v>600.0</v>
      </c>
      <c r="C21" s="1">
        <v>10000.0</v>
      </c>
      <c r="D21" s="1">
        <v>1.0</v>
      </c>
      <c r="E21" s="1" t="s">
        <v>43</v>
      </c>
      <c r="F21" s="1" t="s">
        <v>31</v>
      </c>
      <c r="G21" s="2">
        <v>1.0E-9</v>
      </c>
      <c r="H21" s="1" t="s">
        <v>46</v>
      </c>
      <c r="J21" s="1" t="s">
        <v>24</v>
      </c>
      <c r="M21" s="14">
        <v>2.08085451890856E13</v>
      </c>
    </row>
    <row r="22">
      <c r="M22" s="14"/>
    </row>
    <row r="23">
      <c r="M23" s="14"/>
    </row>
    <row r="24">
      <c r="M24" s="14"/>
    </row>
    <row r="25">
      <c r="M25" s="14"/>
    </row>
    <row r="26">
      <c r="M26" s="14"/>
    </row>
    <row r="27">
      <c r="M27" s="14"/>
    </row>
    <row r="28">
      <c r="M28" s="14"/>
    </row>
    <row r="29">
      <c r="M29" s="14"/>
    </row>
    <row r="30">
      <c r="M30" s="14"/>
    </row>
    <row r="31">
      <c r="M31" s="14"/>
    </row>
    <row r="32">
      <c r="M32"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13" max="13" width="24.29"/>
  </cols>
  <sheetData>
    <row r="1">
      <c r="A1" s="1" t="s">
        <v>0</v>
      </c>
      <c r="B1" s="1" t="s">
        <v>1</v>
      </c>
      <c r="C1" s="1" t="s">
        <v>2</v>
      </c>
      <c r="D1" s="1" t="s">
        <v>3</v>
      </c>
      <c r="E1" s="1" t="s">
        <v>4</v>
      </c>
      <c r="F1" s="1" t="s">
        <v>5</v>
      </c>
      <c r="G1" s="1" t="s">
        <v>6</v>
      </c>
      <c r="H1" s="1" t="s">
        <v>7</v>
      </c>
      <c r="I1" s="1" t="s">
        <v>8</v>
      </c>
      <c r="J1" s="1" t="s">
        <v>9</v>
      </c>
      <c r="K1" s="1" t="s">
        <v>10</v>
      </c>
      <c r="L1" s="1" t="s">
        <v>11</v>
      </c>
      <c r="M1" s="1" t="s">
        <v>12</v>
      </c>
      <c r="N1" s="1" t="s">
        <v>48</v>
      </c>
    </row>
    <row r="2">
      <c r="A2" s="1"/>
      <c r="B2" s="1">
        <v>600.0</v>
      </c>
      <c r="C2" s="1">
        <v>100.0</v>
      </c>
      <c r="D2" s="1">
        <v>5.0</v>
      </c>
      <c r="E2" s="1" t="s">
        <v>49</v>
      </c>
      <c r="F2" s="1" t="s">
        <v>14</v>
      </c>
      <c r="G2" s="2">
        <v>1.0E-9</v>
      </c>
      <c r="H2" s="1">
        <v>99.0</v>
      </c>
      <c r="I2" s="1" t="s">
        <v>50</v>
      </c>
      <c r="J2" s="1" t="s">
        <v>16</v>
      </c>
      <c r="K2" s="6" t="s">
        <v>51</v>
      </c>
      <c r="L2" s="6" t="s">
        <v>18</v>
      </c>
      <c r="M2" s="14">
        <v>2.3268455579411E7</v>
      </c>
    </row>
    <row r="3">
      <c r="B3" s="1">
        <v>600.0</v>
      </c>
      <c r="C3" s="1">
        <v>200.0</v>
      </c>
      <c r="D3" s="1">
        <v>5.0</v>
      </c>
      <c r="E3" s="1" t="s">
        <v>49</v>
      </c>
      <c r="F3" s="1" t="s">
        <v>14</v>
      </c>
      <c r="G3" s="2">
        <v>1.0E-9</v>
      </c>
      <c r="H3" s="1">
        <v>62.0</v>
      </c>
      <c r="I3" s="1" t="s">
        <v>52</v>
      </c>
      <c r="J3" s="1" t="s">
        <v>16</v>
      </c>
      <c r="K3" s="6" t="s">
        <v>53</v>
      </c>
      <c r="L3" s="6" t="s">
        <v>20</v>
      </c>
      <c r="M3" s="14">
        <v>9.22593598162884E7</v>
      </c>
    </row>
    <row r="4">
      <c r="B4" s="1">
        <v>600.0</v>
      </c>
      <c r="C4" s="1">
        <v>500.0</v>
      </c>
      <c r="D4" s="1">
        <v>5.0</v>
      </c>
      <c r="E4" s="1" t="s">
        <v>49</v>
      </c>
      <c r="F4" s="1" t="s">
        <v>14</v>
      </c>
      <c r="G4" s="2">
        <v>1.0E-9</v>
      </c>
      <c r="H4" s="1">
        <v>64.0</v>
      </c>
      <c r="I4" s="1" t="s">
        <v>54</v>
      </c>
      <c r="J4" s="1" t="s">
        <v>16</v>
      </c>
      <c r="K4" s="6" t="s">
        <v>55</v>
      </c>
      <c r="L4" s="6" t="s">
        <v>22</v>
      </c>
      <c r="M4" s="14">
        <v>5.73231102571255E8</v>
      </c>
    </row>
    <row r="5">
      <c r="B5" s="1">
        <v>600.0</v>
      </c>
      <c r="C5" s="1">
        <v>1000.0</v>
      </c>
      <c r="D5" s="1">
        <v>5.0</v>
      </c>
      <c r="E5" s="1" t="s">
        <v>49</v>
      </c>
      <c r="F5" s="1" t="s">
        <v>14</v>
      </c>
      <c r="G5" s="2">
        <v>1.0E-9</v>
      </c>
      <c r="H5" s="1" t="s">
        <v>46</v>
      </c>
      <c r="I5" s="1" t="s">
        <v>56</v>
      </c>
      <c r="J5" s="1" t="s">
        <v>24</v>
      </c>
      <c r="K5" s="3"/>
      <c r="L5" s="3"/>
      <c r="M5" s="4"/>
    </row>
    <row r="6">
      <c r="A6" s="1" t="s">
        <v>57</v>
      </c>
      <c r="B6" s="5">
        <v>200.0</v>
      </c>
      <c r="C6" s="1">
        <v>1000.0</v>
      </c>
      <c r="D6" s="1">
        <v>5.0</v>
      </c>
      <c r="E6" s="1" t="s">
        <v>49</v>
      </c>
      <c r="F6" s="1" t="s">
        <v>14</v>
      </c>
      <c r="G6" s="2">
        <v>1.0E-9</v>
      </c>
      <c r="H6" s="1">
        <v>200.0</v>
      </c>
      <c r="I6" s="1" t="s">
        <v>58</v>
      </c>
      <c r="J6" s="1" t="s">
        <v>24</v>
      </c>
      <c r="K6" s="3"/>
      <c r="L6" s="3"/>
      <c r="M6" s="14">
        <v>2.28243314700364E9</v>
      </c>
    </row>
    <row r="7">
      <c r="B7" s="1">
        <v>200.0</v>
      </c>
      <c r="C7" s="1">
        <v>2000.0</v>
      </c>
      <c r="D7" s="1">
        <v>5.0</v>
      </c>
      <c r="E7" s="1" t="s">
        <v>49</v>
      </c>
      <c r="F7" s="1" t="s">
        <v>14</v>
      </c>
      <c r="G7" s="2">
        <v>1.0E-9</v>
      </c>
      <c r="H7" s="1" t="s">
        <v>59</v>
      </c>
      <c r="I7" s="1" t="s">
        <v>60</v>
      </c>
      <c r="J7" s="1" t="s">
        <v>24</v>
      </c>
      <c r="K7" s="3"/>
      <c r="L7" s="3"/>
      <c r="M7" s="14">
        <v>9.11898932485416E9</v>
      </c>
      <c r="N7" s="1">
        <v>1215231.0</v>
      </c>
    </row>
    <row r="8">
      <c r="B8" s="1">
        <v>200.0</v>
      </c>
      <c r="C8" s="1">
        <v>3000.0</v>
      </c>
      <c r="D8" s="1">
        <v>5.0</v>
      </c>
      <c r="E8" s="1" t="s">
        <v>49</v>
      </c>
      <c r="F8" s="1" t="s">
        <v>14</v>
      </c>
      <c r="G8" s="2">
        <v>1.0E-9</v>
      </c>
      <c r="H8" s="1" t="s">
        <v>59</v>
      </c>
      <c r="I8" s="1" t="s">
        <v>61</v>
      </c>
      <c r="J8" s="1" t="s">
        <v>24</v>
      </c>
      <c r="K8" s="3"/>
      <c r="L8" s="3"/>
      <c r="M8" s="14">
        <v>2.0505492834298E10</v>
      </c>
      <c r="N8" s="1">
        <v>1827582.0</v>
      </c>
    </row>
    <row r="9" ht="15.75" customHeight="1">
      <c r="A9" s="1" t="s">
        <v>25</v>
      </c>
      <c r="B9" s="1">
        <v>200.0</v>
      </c>
      <c r="C9" s="1">
        <v>1000.0</v>
      </c>
      <c r="D9" s="1">
        <v>10.0</v>
      </c>
      <c r="E9" s="1" t="s">
        <v>49</v>
      </c>
      <c r="F9" s="1" t="s">
        <v>14</v>
      </c>
      <c r="G9" s="2">
        <v>1.0E-9</v>
      </c>
      <c r="H9" s="1" t="s">
        <v>59</v>
      </c>
      <c r="I9" s="1" t="s">
        <v>62</v>
      </c>
      <c r="J9" s="1" t="s">
        <v>24</v>
      </c>
      <c r="K9" s="3"/>
      <c r="L9" s="3"/>
      <c r="M9" s="14">
        <v>2.28243314700364E9</v>
      </c>
      <c r="N9" s="1">
        <v>1422019.0</v>
      </c>
      <c r="O9" s="6" t="s">
        <v>63</v>
      </c>
    </row>
    <row r="10">
      <c r="B10" s="1">
        <v>200.0</v>
      </c>
      <c r="C10" s="1">
        <v>2000.0</v>
      </c>
      <c r="D10" s="1">
        <v>10.0</v>
      </c>
      <c r="E10" s="1" t="s">
        <v>49</v>
      </c>
      <c r="F10" s="1" t="s">
        <v>14</v>
      </c>
      <c r="G10" s="2">
        <v>1.0E-9</v>
      </c>
      <c r="H10" s="1" t="s">
        <v>59</v>
      </c>
      <c r="I10" s="1" t="s">
        <v>64</v>
      </c>
      <c r="J10" s="1" t="s">
        <v>24</v>
      </c>
      <c r="K10" s="3"/>
      <c r="L10" s="3"/>
      <c r="M10" s="14">
        <v>9.11898932485416E9</v>
      </c>
      <c r="N10" s="1">
        <v>2433575.0</v>
      </c>
      <c r="O10" s="1" t="s">
        <v>65</v>
      </c>
    </row>
    <row r="11">
      <c r="B11" s="1">
        <v>200.0</v>
      </c>
      <c r="C11" s="1">
        <v>3000.0</v>
      </c>
      <c r="D11" s="1">
        <v>10.0</v>
      </c>
      <c r="E11" s="1" t="s">
        <v>49</v>
      </c>
      <c r="F11" s="1" t="s">
        <v>14</v>
      </c>
      <c r="G11" s="2">
        <v>1.0E-9</v>
      </c>
      <c r="H11" s="1" t="s">
        <v>59</v>
      </c>
      <c r="I11" s="1" t="s">
        <v>66</v>
      </c>
      <c r="J11" s="1" t="s">
        <v>24</v>
      </c>
      <c r="K11" s="3"/>
      <c r="L11" s="3"/>
      <c r="M11" s="14">
        <v>2.0505492834298E10</v>
      </c>
      <c r="N11" s="1">
        <v>2961827.0</v>
      </c>
      <c r="O11" s="1" t="s">
        <v>67</v>
      </c>
    </row>
    <row r="12">
      <c r="B12" s="1">
        <v>200.0</v>
      </c>
      <c r="C12" s="1">
        <v>4000.0</v>
      </c>
      <c r="D12" s="1">
        <v>10.0</v>
      </c>
      <c r="E12" s="1" t="s">
        <v>49</v>
      </c>
      <c r="F12" s="1" t="s">
        <v>14</v>
      </c>
      <c r="G12" s="2">
        <v>1.0E-9</v>
      </c>
      <c r="H12" s="1" t="s">
        <v>59</v>
      </c>
      <c r="I12" s="1" t="s">
        <v>68</v>
      </c>
      <c r="J12" s="1" t="s">
        <v>24</v>
      </c>
      <c r="K12" s="3"/>
      <c r="L12" s="3"/>
      <c r="M12" s="14">
        <v>3.64782130659242E10</v>
      </c>
      <c r="N12" s="1">
        <v>4058653.0</v>
      </c>
      <c r="O12" s="1" t="s">
        <v>69</v>
      </c>
    </row>
    <row r="13">
      <c r="B13" s="1">
        <v>200.0</v>
      </c>
      <c r="C13" s="1">
        <v>4000.0</v>
      </c>
      <c r="D13" s="1">
        <v>15.0</v>
      </c>
      <c r="E13" s="1" t="s">
        <v>49</v>
      </c>
      <c r="F13" s="1" t="s">
        <v>14</v>
      </c>
      <c r="G13" s="2">
        <v>1.0E-9</v>
      </c>
      <c r="H13" s="1" t="s">
        <v>59</v>
      </c>
      <c r="I13" s="1" t="s">
        <v>70</v>
      </c>
      <c r="J13" s="1" t="s">
        <v>24</v>
      </c>
      <c r="K13" s="3"/>
      <c r="L13" s="3"/>
      <c r="M13" s="14">
        <v>3.64782130661982E10</v>
      </c>
      <c r="N13" s="1">
        <v>7339799.0</v>
      </c>
      <c r="O13" s="1" t="s">
        <v>71</v>
      </c>
    </row>
    <row r="14">
      <c r="B14" s="1">
        <v>200.0</v>
      </c>
      <c r="C14" s="1">
        <v>4000.0</v>
      </c>
      <c r="D14" s="1">
        <v>20.0</v>
      </c>
      <c r="E14" s="1" t="s">
        <v>49</v>
      </c>
      <c r="F14" s="1" t="s">
        <v>14</v>
      </c>
      <c r="G14" s="2">
        <v>1.0E-9</v>
      </c>
      <c r="H14" s="1" t="s">
        <v>59</v>
      </c>
      <c r="I14" s="1" t="s">
        <v>72</v>
      </c>
      <c r="J14" s="1" t="s">
        <v>24</v>
      </c>
      <c r="K14" s="3"/>
      <c r="L14" s="3"/>
      <c r="M14" s="14">
        <v>3.64782130659242E10</v>
      </c>
      <c r="N14" s="1">
        <v>8381844.0</v>
      </c>
      <c r="O14" s="1" t="s">
        <v>73</v>
      </c>
    </row>
    <row r="15">
      <c r="B15" s="1">
        <v>200.0</v>
      </c>
      <c r="C15" s="1">
        <v>5000.0</v>
      </c>
      <c r="D15" s="1">
        <v>10.0</v>
      </c>
      <c r="E15" s="1" t="s">
        <v>49</v>
      </c>
      <c r="F15" s="1" t="s">
        <v>14</v>
      </c>
      <c r="G15" s="2">
        <v>1.0E-9</v>
      </c>
      <c r="H15" s="1" t="s">
        <v>59</v>
      </c>
      <c r="I15" s="1" t="s">
        <v>74</v>
      </c>
      <c r="J15" s="1" t="s">
        <v>24</v>
      </c>
      <c r="K15" s="3"/>
      <c r="L15" s="3"/>
      <c r="M15" s="14">
        <v>5.70128175599116E10</v>
      </c>
      <c r="N15" s="1">
        <v>4795260.0</v>
      </c>
      <c r="O15" s="1" t="s">
        <v>75</v>
      </c>
    </row>
    <row r="16">
      <c r="B16" s="1">
        <v>200.0</v>
      </c>
      <c r="C16" s="1">
        <v>6000.0</v>
      </c>
      <c r="D16" s="1">
        <v>10.0</v>
      </c>
      <c r="E16" s="1" t="s">
        <v>49</v>
      </c>
      <c r="F16" s="1" t="s">
        <v>14</v>
      </c>
      <c r="G16" s="2">
        <v>1.0E-9</v>
      </c>
      <c r="H16" s="1" t="s">
        <v>59</v>
      </c>
      <c r="I16" s="1" t="s">
        <v>76</v>
      </c>
      <c r="J16" s="1" t="s">
        <v>24</v>
      </c>
      <c r="K16" s="3"/>
      <c r="L16" s="3"/>
      <c r="M16" s="14">
        <v>8.2033769428789E10</v>
      </c>
      <c r="N16" s="1">
        <v>5504768.0</v>
      </c>
      <c r="O16" s="1" t="s">
        <v>77</v>
      </c>
    </row>
    <row r="17">
      <c r="B17" s="1">
        <v>200.0</v>
      </c>
      <c r="C17" s="1">
        <v>10000.0</v>
      </c>
      <c r="D17" s="1">
        <v>15.0</v>
      </c>
      <c r="E17" s="1" t="s">
        <v>49</v>
      </c>
      <c r="F17" s="1" t="s">
        <v>14</v>
      </c>
      <c r="G17" s="2">
        <v>1.0E-9</v>
      </c>
      <c r="H17" s="1" t="s">
        <v>59</v>
      </c>
      <c r="I17" s="1" t="s">
        <v>78</v>
      </c>
      <c r="J17" s="1" t="s">
        <v>24</v>
      </c>
      <c r="K17" s="3"/>
      <c r="L17" s="3"/>
      <c r="M17" s="14">
        <v>2.27862199372463E11</v>
      </c>
      <c r="N17" s="1">
        <v>1.5452629E7</v>
      </c>
      <c r="O17" s="1" t="s">
        <v>79</v>
      </c>
    </row>
    <row r="18">
      <c r="B18" s="1">
        <v>200.0</v>
      </c>
      <c r="C18" s="1">
        <v>5000.0</v>
      </c>
      <c r="D18" s="1">
        <v>15.0</v>
      </c>
      <c r="E18" s="1" t="s">
        <v>49</v>
      </c>
      <c r="F18" s="1" t="s">
        <v>14</v>
      </c>
      <c r="G18" s="2">
        <v>1.0E-9</v>
      </c>
      <c r="H18" s="1" t="s">
        <v>59</v>
      </c>
      <c r="I18" s="1" t="s">
        <v>80</v>
      </c>
      <c r="J18" s="1" t="s">
        <v>24</v>
      </c>
      <c r="K18" s="3"/>
      <c r="L18" s="3"/>
      <c r="M18" s="4"/>
      <c r="N18" s="1">
        <v>1.0016233E7</v>
      </c>
      <c r="O18" s="1" t="s">
        <v>81</v>
      </c>
    </row>
    <row r="19">
      <c r="B19" s="1">
        <v>200.0</v>
      </c>
      <c r="C19" s="1">
        <v>6000.0</v>
      </c>
      <c r="D19" s="1">
        <v>15.0</v>
      </c>
      <c r="E19" s="1" t="s">
        <v>49</v>
      </c>
      <c r="F19" s="1" t="s">
        <v>14</v>
      </c>
      <c r="G19" s="2">
        <v>1.0E-9</v>
      </c>
      <c r="H19" s="1" t="s">
        <v>59</v>
      </c>
      <c r="I19" s="1" t="s">
        <v>82</v>
      </c>
      <c r="J19" s="1" t="s">
        <v>24</v>
      </c>
      <c r="K19" s="3"/>
      <c r="L19" s="3"/>
      <c r="M19" s="4"/>
      <c r="N19" s="1">
        <v>1.190481E7</v>
      </c>
      <c r="O19" s="1" t="s">
        <v>83</v>
      </c>
    </row>
    <row r="20">
      <c r="B20" s="1">
        <v>200.0</v>
      </c>
      <c r="C20" s="1">
        <v>1000.0</v>
      </c>
      <c r="D20" s="1">
        <v>15.0</v>
      </c>
      <c r="E20" s="1" t="s">
        <v>49</v>
      </c>
      <c r="F20" s="1" t="s">
        <v>14</v>
      </c>
      <c r="G20" s="2">
        <v>1.0E-9</v>
      </c>
      <c r="H20" s="1" t="s">
        <v>59</v>
      </c>
      <c r="I20" s="1" t="s">
        <v>84</v>
      </c>
      <c r="J20" s="1" t="s">
        <v>24</v>
      </c>
      <c r="K20" s="3"/>
      <c r="L20" s="3"/>
      <c r="M20" s="4"/>
      <c r="N20" s="1">
        <v>1939115.0</v>
      </c>
      <c r="O20" s="1" t="s">
        <v>85</v>
      </c>
    </row>
    <row r="21">
      <c r="B21" s="1">
        <v>200.0</v>
      </c>
      <c r="C21" s="1">
        <v>5000.0</v>
      </c>
      <c r="D21" s="1">
        <v>15.0</v>
      </c>
      <c r="E21" s="1" t="s">
        <v>49</v>
      </c>
      <c r="F21" s="1" t="s">
        <v>14</v>
      </c>
      <c r="G21" s="2">
        <v>1.0E-9</v>
      </c>
      <c r="H21" s="1" t="s">
        <v>59</v>
      </c>
      <c r="I21" s="1" t="s">
        <v>86</v>
      </c>
      <c r="J21" s="1" t="s">
        <v>24</v>
      </c>
      <c r="K21" s="3"/>
      <c r="L21" s="3"/>
      <c r="M21" s="4"/>
      <c r="N21" s="1">
        <v>8534535.0</v>
      </c>
    </row>
    <row r="22">
      <c r="B22" s="1">
        <v>200.0</v>
      </c>
      <c r="C22" s="1">
        <v>5000.0</v>
      </c>
      <c r="D22" s="1">
        <v>20.0</v>
      </c>
      <c r="E22" s="1" t="s">
        <v>49</v>
      </c>
      <c r="F22" s="1" t="s">
        <v>14</v>
      </c>
      <c r="G22" s="2">
        <v>1.0E-9</v>
      </c>
      <c r="H22" s="1" t="s">
        <v>59</v>
      </c>
      <c r="I22" s="1" t="s">
        <v>87</v>
      </c>
      <c r="J22" s="1" t="s">
        <v>24</v>
      </c>
      <c r="K22" s="3"/>
      <c r="L22" s="3"/>
      <c r="M22" s="4"/>
      <c r="N22" s="1">
        <v>9932367.0</v>
      </c>
      <c r="O22" s="1" t="s">
        <v>88</v>
      </c>
    </row>
    <row r="23">
      <c r="B23" s="1">
        <v>200.0</v>
      </c>
      <c r="C23" s="1">
        <v>6000.0</v>
      </c>
      <c r="D23" s="1">
        <v>20.0</v>
      </c>
      <c r="E23" s="1" t="s">
        <v>49</v>
      </c>
      <c r="F23" s="1" t="s">
        <v>14</v>
      </c>
      <c r="G23" s="2">
        <v>1.0E-9</v>
      </c>
      <c r="H23" s="1" t="s">
        <v>59</v>
      </c>
      <c r="I23" s="1" t="s">
        <v>89</v>
      </c>
      <c r="J23" s="1" t="s">
        <v>24</v>
      </c>
      <c r="K23" s="3"/>
      <c r="L23" s="3"/>
      <c r="M23" s="4"/>
      <c r="N23" s="1">
        <v>1.1712736E7</v>
      </c>
      <c r="O23" s="1" t="s">
        <v>90</v>
      </c>
    </row>
    <row r="24">
      <c r="B24" s="1">
        <v>200.0</v>
      </c>
      <c r="C24" s="1">
        <v>10000.0</v>
      </c>
      <c r="D24" s="1">
        <v>20.0</v>
      </c>
      <c r="E24" s="1" t="s">
        <v>49</v>
      </c>
      <c r="F24" s="1" t="s">
        <v>14</v>
      </c>
      <c r="G24" s="2">
        <v>1.0E-9</v>
      </c>
      <c r="H24" s="1" t="s">
        <v>59</v>
      </c>
      <c r="I24" s="1" t="s">
        <v>91</v>
      </c>
      <c r="J24" s="1" t="s">
        <v>24</v>
      </c>
      <c r="K24" s="3"/>
      <c r="L24" s="3"/>
      <c r="M24" s="4"/>
      <c r="N24" s="1">
        <v>1.9272504E7</v>
      </c>
      <c r="O24" s="1" t="s">
        <v>92</v>
      </c>
    </row>
    <row r="25">
      <c r="B25" s="1">
        <v>200.0</v>
      </c>
      <c r="C25" s="1">
        <v>10000.0</v>
      </c>
      <c r="D25" s="1">
        <v>20.0</v>
      </c>
      <c r="E25" s="1" t="s">
        <v>49</v>
      </c>
      <c r="F25" s="1" t="s">
        <v>14</v>
      </c>
      <c r="G25" s="2">
        <v>1.0E-9</v>
      </c>
      <c r="H25" s="1" t="s">
        <v>59</v>
      </c>
      <c r="I25" s="1" t="s">
        <v>93</v>
      </c>
      <c r="J25" s="1" t="s">
        <v>24</v>
      </c>
      <c r="K25" s="3"/>
      <c r="L25" s="3"/>
      <c r="M25" s="4"/>
      <c r="N25" s="1">
        <v>1.8799695E7</v>
      </c>
      <c r="O25" s="1" t="s">
        <v>94</v>
      </c>
    </row>
    <row r="26">
      <c r="B26" s="1">
        <v>200.0</v>
      </c>
      <c r="C26" s="1">
        <v>20000.0</v>
      </c>
      <c r="D26" s="1">
        <v>40.0</v>
      </c>
      <c r="E26" s="1" t="s">
        <v>49</v>
      </c>
      <c r="F26" s="1" t="s">
        <v>14</v>
      </c>
      <c r="G26" s="2">
        <v>1.0E-9</v>
      </c>
      <c r="H26" s="1" t="s">
        <v>59</v>
      </c>
      <c r="I26" s="1" t="s">
        <v>95</v>
      </c>
      <c r="J26" s="1" t="s">
        <v>24</v>
      </c>
      <c r="K26" s="3"/>
      <c r="L26" s="3"/>
      <c r="M26" s="4"/>
      <c r="N26" s="1">
        <v>8.8182441E7</v>
      </c>
      <c r="O26" s="1" t="s">
        <v>96</v>
      </c>
    </row>
    <row r="27">
      <c r="A27" s="1" t="s">
        <v>97</v>
      </c>
      <c r="B27" s="1">
        <v>200.0</v>
      </c>
      <c r="C27" s="1">
        <v>1000.0</v>
      </c>
      <c r="D27" s="1">
        <v>15.0</v>
      </c>
      <c r="E27" s="1" t="s">
        <v>49</v>
      </c>
      <c r="F27" s="1" t="s">
        <v>14</v>
      </c>
      <c r="G27" s="2">
        <v>1.0E-9</v>
      </c>
      <c r="H27" s="1" t="s">
        <v>59</v>
      </c>
      <c r="I27" s="1" t="s">
        <v>98</v>
      </c>
      <c r="J27" s="1" t="s">
        <v>24</v>
      </c>
      <c r="K27" s="3"/>
      <c r="L27" s="3"/>
      <c r="M27" s="4"/>
      <c r="N27" s="1">
        <v>1019065.0</v>
      </c>
      <c r="O27" s="1" t="s">
        <v>99</v>
      </c>
    </row>
    <row r="28">
      <c r="B28" s="1">
        <v>200.0</v>
      </c>
      <c r="C28" s="1">
        <v>4000.0</v>
      </c>
      <c r="D28" s="1">
        <v>15.0</v>
      </c>
      <c r="E28" s="1" t="s">
        <v>49</v>
      </c>
      <c r="F28" s="1" t="s">
        <v>14</v>
      </c>
      <c r="G28" s="2">
        <v>1.0E-9</v>
      </c>
      <c r="H28" s="1" t="s">
        <v>59</v>
      </c>
      <c r="I28" s="1" t="s">
        <v>100</v>
      </c>
      <c r="J28" s="1" t="s">
        <v>24</v>
      </c>
      <c r="K28" s="3"/>
      <c r="L28" s="3"/>
      <c r="N28" s="1">
        <v>3381429.0</v>
      </c>
      <c r="O28" s="1" t="s">
        <v>101</v>
      </c>
    </row>
    <row r="29">
      <c r="B29" s="1">
        <v>200.0</v>
      </c>
      <c r="C29" s="1">
        <v>6000.0</v>
      </c>
      <c r="D29" s="1">
        <v>15.0</v>
      </c>
      <c r="E29" s="1" t="s">
        <v>49</v>
      </c>
      <c r="F29" s="1" t="s">
        <v>14</v>
      </c>
      <c r="G29" s="2">
        <v>1.0E-9</v>
      </c>
      <c r="H29" s="1" t="s">
        <v>59</v>
      </c>
      <c r="I29" s="1">
        <v>11.0</v>
      </c>
      <c r="J29" s="1" t="s">
        <v>24</v>
      </c>
      <c r="K29" s="3"/>
      <c r="L29" s="3"/>
      <c r="N29" s="1">
        <v>4040075.0</v>
      </c>
      <c r="O29" s="1" t="s">
        <v>102</v>
      </c>
    </row>
    <row r="30">
      <c r="B30" s="1">
        <v>200.0</v>
      </c>
      <c r="C30" s="1">
        <v>10000.0</v>
      </c>
      <c r="D30" s="1">
        <v>15.0</v>
      </c>
      <c r="E30" s="1" t="s">
        <v>49</v>
      </c>
      <c r="F30" s="1" t="s">
        <v>14</v>
      </c>
      <c r="G30" s="2">
        <v>1.0E-9</v>
      </c>
      <c r="H30" s="1" t="s">
        <v>59</v>
      </c>
      <c r="I30" s="1" t="s">
        <v>103</v>
      </c>
      <c r="J30" s="1" t="s">
        <v>24</v>
      </c>
      <c r="K30" s="3"/>
      <c r="L30" s="3"/>
      <c r="N30" s="1">
        <v>8493671.0</v>
      </c>
      <c r="O30" s="1" t="s">
        <v>104</v>
      </c>
    </row>
    <row r="31">
      <c r="B31" s="1">
        <v>200.0</v>
      </c>
      <c r="C31" s="1">
        <v>20000.0</v>
      </c>
      <c r="D31" s="1">
        <v>40.0</v>
      </c>
      <c r="E31" s="1" t="s">
        <v>49</v>
      </c>
      <c r="F31" s="1" t="s">
        <v>14</v>
      </c>
      <c r="G31" s="2">
        <v>1.0E-9</v>
      </c>
      <c r="H31" s="1" t="s">
        <v>59</v>
      </c>
      <c r="I31" s="1" t="s">
        <v>105</v>
      </c>
      <c r="J31" s="1" t="s">
        <v>24</v>
      </c>
      <c r="K31" s="3"/>
      <c r="L31" s="3"/>
      <c r="N31" s="1">
        <v>1.8680331E7</v>
      </c>
      <c r="O31" s="1" t="s">
        <v>106</v>
      </c>
    </row>
    <row r="32">
      <c r="B32" s="1">
        <v>200.0</v>
      </c>
      <c r="C32" s="1">
        <v>30000.0</v>
      </c>
      <c r="D32" s="1">
        <v>40.0</v>
      </c>
      <c r="E32" s="1" t="s">
        <v>49</v>
      </c>
      <c r="F32" s="1" t="s">
        <v>14</v>
      </c>
      <c r="G32" s="2">
        <v>1.0E-9</v>
      </c>
      <c r="H32" s="1" t="s">
        <v>59</v>
      </c>
      <c r="I32" s="1" t="s">
        <v>107</v>
      </c>
      <c r="J32" s="1" t="s">
        <v>24</v>
      </c>
      <c r="M32" s="1">
        <v>2.05060359756123E12</v>
      </c>
      <c r="N32" s="1">
        <v>2.7006729E7</v>
      </c>
      <c r="O32" s="1" t="s">
        <v>108</v>
      </c>
    </row>
    <row r="33">
      <c r="B33" s="1">
        <v>200.0</v>
      </c>
      <c r="C33" s="1">
        <v>30000.0</v>
      </c>
      <c r="D33" s="1">
        <v>50.0</v>
      </c>
      <c r="E33" s="1" t="s">
        <v>49</v>
      </c>
      <c r="F33" s="1" t="s">
        <v>14</v>
      </c>
      <c r="G33" s="2">
        <v>1.0E-9</v>
      </c>
      <c r="H33" s="1" t="s">
        <v>59</v>
      </c>
      <c r="I33" s="1" t="s">
        <v>109</v>
      </c>
      <c r="J33" s="1" t="s">
        <v>24</v>
      </c>
      <c r="N33" s="1">
        <v>3.0241927E7</v>
      </c>
      <c r="O33" s="1" t="s">
        <v>110</v>
      </c>
    </row>
    <row r="34">
      <c r="B34" s="1">
        <v>200.0</v>
      </c>
      <c r="C34" s="1">
        <v>40000.0</v>
      </c>
      <c r="D34" s="1">
        <v>50.0</v>
      </c>
      <c r="E34" s="1" t="s">
        <v>49</v>
      </c>
      <c r="F34" s="1" t="s">
        <v>14</v>
      </c>
      <c r="G34" s="2">
        <v>1.0E-9</v>
      </c>
      <c r="H34" s="1" t="s">
        <v>59</v>
      </c>
      <c r="I34" s="1" t="s">
        <v>111</v>
      </c>
      <c r="J34" s="1" t="s">
        <v>24</v>
      </c>
      <c r="K34" s="1" t="s">
        <v>112</v>
      </c>
      <c r="N34" s="1">
        <v>3.6903923E7</v>
      </c>
      <c r="O34" s="1" t="s">
        <v>113</v>
      </c>
    </row>
    <row r="35">
      <c r="B35" s="1">
        <v>200.0</v>
      </c>
      <c r="C35" s="1">
        <v>50000.0</v>
      </c>
      <c r="D35" s="1">
        <v>50.0</v>
      </c>
      <c r="E35" s="1" t="s">
        <v>49</v>
      </c>
      <c r="F35" s="1" t="s">
        <v>14</v>
      </c>
      <c r="G35" s="2">
        <v>1.0E-9</v>
      </c>
      <c r="H35" s="1" t="s">
        <v>59</v>
      </c>
      <c r="I35" s="1" t="s">
        <v>114</v>
      </c>
      <c r="J35" s="1" t="s">
        <v>24</v>
      </c>
      <c r="N35" s="1">
        <v>4.6165113E7</v>
      </c>
      <c r="O35" s="1" t="s">
        <v>115</v>
      </c>
    </row>
    <row r="36">
      <c r="B36" s="1">
        <v>200.0</v>
      </c>
      <c r="C36" s="1">
        <v>20000.0</v>
      </c>
      <c r="D36" s="1">
        <v>50.0</v>
      </c>
      <c r="E36" s="1" t="s">
        <v>49</v>
      </c>
      <c r="F36" s="1" t="s">
        <v>14</v>
      </c>
      <c r="G36" s="2">
        <v>1.0E-9</v>
      </c>
      <c r="H36" s="1" t="s">
        <v>59</v>
      </c>
      <c r="I36" s="1" t="s">
        <v>116</v>
      </c>
      <c r="J36" s="1" t="s">
        <v>24</v>
      </c>
      <c r="N36" s="1">
        <v>1.9821751E7</v>
      </c>
      <c r="O36" s="1" t="s">
        <v>117</v>
      </c>
    </row>
    <row r="37">
      <c r="B37" s="1">
        <v>200.0</v>
      </c>
      <c r="C37" s="1">
        <v>10000.0</v>
      </c>
      <c r="D37" s="1">
        <v>50.0</v>
      </c>
      <c r="E37" s="1" t="s">
        <v>49</v>
      </c>
      <c r="F37" s="1" t="s">
        <v>14</v>
      </c>
      <c r="G37" s="2">
        <v>1.0E-9</v>
      </c>
      <c r="H37" s="1" t="s">
        <v>59</v>
      </c>
      <c r="I37" s="1" t="s">
        <v>118</v>
      </c>
      <c r="J37" s="1" t="s">
        <v>119</v>
      </c>
      <c r="N37" s="1">
        <v>1.1477493E7</v>
      </c>
      <c r="O37" s="1" t="s">
        <v>120</v>
      </c>
    </row>
    <row r="38">
      <c r="B38" s="1">
        <v>200.0</v>
      </c>
      <c r="C38" s="1">
        <v>5000.0</v>
      </c>
      <c r="D38" s="1">
        <v>50.0</v>
      </c>
      <c r="E38" s="1" t="s">
        <v>49</v>
      </c>
      <c r="F38" s="1" t="s">
        <v>14</v>
      </c>
      <c r="G38" s="2">
        <v>1.0E-9</v>
      </c>
      <c r="H38" s="1" t="s">
        <v>59</v>
      </c>
      <c r="I38" s="1" t="s">
        <v>121</v>
      </c>
      <c r="J38" s="1" t="s">
        <v>24</v>
      </c>
      <c r="N38" s="1">
        <v>7020628.0</v>
      </c>
      <c r="O38" s="1" t="s">
        <v>122</v>
      </c>
    </row>
    <row r="39">
      <c r="B39" s="1">
        <v>200.0</v>
      </c>
      <c r="C39" s="1">
        <v>40000.0</v>
      </c>
      <c r="D39" s="1">
        <v>40.0</v>
      </c>
      <c r="E39" s="1" t="s">
        <v>49</v>
      </c>
      <c r="F39" s="1" t="s">
        <v>14</v>
      </c>
      <c r="G39" s="2">
        <v>1.0E-9</v>
      </c>
      <c r="H39" s="1" t="s">
        <v>59</v>
      </c>
      <c r="I39" s="1" t="s">
        <v>123</v>
      </c>
      <c r="J39" s="1" t="s">
        <v>24</v>
      </c>
      <c r="N39" s="1">
        <v>3.6648282E7</v>
      </c>
      <c r="O39" s="1" t="s">
        <v>124</v>
      </c>
    </row>
    <row r="40">
      <c r="B40" s="1">
        <v>200.0</v>
      </c>
      <c r="C40" s="1">
        <v>10000.0</v>
      </c>
      <c r="D40" s="1">
        <v>40.0</v>
      </c>
      <c r="E40" s="1" t="s">
        <v>49</v>
      </c>
      <c r="F40" s="1" t="s">
        <v>14</v>
      </c>
      <c r="G40" s="2">
        <v>1.0E-9</v>
      </c>
      <c r="H40" s="1" t="s">
        <v>59</v>
      </c>
      <c r="I40" s="1" t="s">
        <v>125</v>
      </c>
      <c r="J40" s="1" t="s">
        <v>24</v>
      </c>
      <c r="N40" s="1">
        <v>1.0800449E7</v>
      </c>
      <c r="O40" s="1" t="s">
        <v>126</v>
      </c>
    </row>
    <row r="41">
      <c r="B41" s="1">
        <v>200.0</v>
      </c>
      <c r="C41" s="1">
        <v>5000.0</v>
      </c>
      <c r="D41" s="1">
        <v>40.0</v>
      </c>
      <c r="E41" s="1" t="s">
        <v>49</v>
      </c>
      <c r="F41" s="1" t="s">
        <v>14</v>
      </c>
      <c r="G41" s="2">
        <v>1.0E-9</v>
      </c>
      <c r="H41" s="1" t="s">
        <v>59</v>
      </c>
      <c r="I41" s="1" t="s">
        <v>127</v>
      </c>
      <c r="J41" s="1" t="s">
        <v>24</v>
      </c>
      <c r="N41" s="1">
        <v>5813817.0</v>
      </c>
      <c r="O41" s="1" t="s">
        <v>128</v>
      </c>
    </row>
    <row r="42">
      <c r="B42" s="1">
        <v>200.0</v>
      </c>
      <c r="C42" s="1">
        <v>50000.0</v>
      </c>
      <c r="D42" s="1">
        <v>40.0</v>
      </c>
      <c r="E42" s="1" t="s">
        <v>49</v>
      </c>
      <c r="F42" s="1" t="s">
        <v>14</v>
      </c>
      <c r="G42" s="2">
        <v>1.0E-9</v>
      </c>
      <c r="H42" s="1" t="s">
        <v>59</v>
      </c>
      <c r="I42" s="1" t="s">
        <v>129</v>
      </c>
      <c r="J42" s="1" t="s">
        <v>24</v>
      </c>
      <c r="N42" s="1">
        <v>4.4582072E7</v>
      </c>
      <c r="O42" s="1" t="s">
        <v>130</v>
      </c>
    </row>
    <row r="43">
      <c r="B43" s="1">
        <v>200.0</v>
      </c>
      <c r="C43" s="1">
        <v>1000.0</v>
      </c>
      <c r="D43" s="1">
        <v>30.0</v>
      </c>
      <c r="E43" s="1" t="s">
        <v>49</v>
      </c>
      <c r="F43" s="1" t="s">
        <v>14</v>
      </c>
      <c r="G43" s="2">
        <v>1.0E-9</v>
      </c>
      <c r="H43" s="1" t="s">
        <v>59</v>
      </c>
      <c r="I43" s="1" t="s">
        <v>131</v>
      </c>
      <c r="J43" s="1" t="s">
        <v>24</v>
      </c>
      <c r="N43" s="1">
        <v>1777183.0</v>
      </c>
      <c r="O43" s="1" t="s">
        <v>132</v>
      </c>
    </row>
    <row r="44">
      <c r="B44" s="1">
        <v>200.0</v>
      </c>
      <c r="C44" s="1">
        <v>5000.0</v>
      </c>
      <c r="D44" s="1">
        <v>30.0</v>
      </c>
      <c r="E44" s="1" t="s">
        <v>49</v>
      </c>
      <c r="F44" s="1" t="s">
        <v>14</v>
      </c>
      <c r="G44" s="2">
        <v>1.0E-9</v>
      </c>
      <c r="H44" s="1" t="s">
        <v>59</v>
      </c>
      <c r="I44" s="1" t="s">
        <v>133</v>
      </c>
      <c r="J44" s="1" t="s">
        <v>24</v>
      </c>
      <c r="N44" s="1">
        <v>5454789.0</v>
      </c>
      <c r="O44" s="1" t="s">
        <v>134</v>
      </c>
    </row>
    <row r="45">
      <c r="B45" s="1">
        <v>200.0</v>
      </c>
      <c r="C45" s="1">
        <v>10000.0</v>
      </c>
      <c r="D45" s="1">
        <v>30.0</v>
      </c>
      <c r="E45" s="1" t="s">
        <v>49</v>
      </c>
      <c r="F45" s="1" t="s">
        <v>14</v>
      </c>
      <c r="G45" s="2">
        <v>1.0E-9</v>
      </c>
      <c r="H45" s="1" t="s">
        <v>59</v>
      </c>
      <c r="I45" s="1" t="s">
        <v>135</v>
      </c>
      <c r="J45" s="1" t="s">
        <v>24</v>
      </c>
      <c r="N45" s="1">
        <v>1.0255482E7</v>
      </c>
      <c r="O45" s="1" t="s">
        <v>136</v>
      </c>
    </row>
    <row r="46">
      <c r="B46" s="1">
        <v>200.0</v>
      </c>
      <c r="C46" s="1">
        <v>20000.0</v>
      </c>
      <c r="D46" s="1">
        <v>30.0</v>
      </c>
      <c r="E46" s="1" t="s">
        <v>49</v>
      </c>
      <c r="F46" s="1" t="s">
        <v>14</v>
      </c>
      <c r="G46" s="2">
        <v>1.0E-9</v>
      </c>
      <c r="H46" s="1" t="s">
        <v>59</v>
      </c>
      <c r="I46" s="1" t="s">
        <v>137</v>
      </c>
      <c r="J46" s="1" t="s">
        <v>24</v>
      </c>
      <c r="N46" s="1">
        <v>1.5847909E7</v>
      </c>
      <c r="O46" s="1" t="s">
        <v>138</v>
      </c>
    </row>
    <row r="48">
      <c r="A48" s="1" t="s">
        <v>139</v>
      </c>
      <c r="B48" s="1">
        <v>200.0</v>
      </c>
      <c r="C48" s="1">
        <v>10000.0</v>
      </c>
      <c r="D48" s="1">
        <v>50.0</v>
      </c>
      <c r="E48" s="1" t="s">
        <v>49</v>
      </c>
      <c r="F48" s="1" t="s">
        <v>14</v>
      </c>
      <c r="G48" s="2">
        <v>1.0E-9</v>
      </c>
      <c r="H48" s="1" t="s">
        <v>46</v>
      </c>
      <c r="I48" s="1" t="s">
        <v>140</v>
      </c>
      <c r="N48" s="1">
        <v>2.08085451891971E13</v>
      </c>
      <c r="O48" s="1" t="s">
        <v>141</v>
      </c>
    </row>
    <row r="49">
      <c r="A49" s="1" t="s">
        <v>139</v>
      </c>
      <c r="B49" s="1">
        <v>200.0</v>
      </c>
      <c r="C49" s="1">
        <v>20000.0</v>
      </c>
      <c r="D49" s="1">
        <v>50.0</v>
      </c>
      <c r="E49" s="1" t="s">
        <v>49</v>
      </c>
      <c r="F49" s="1" t="s">
        <v>14</v>
      </c>
      <c r="G49" s="2">
        <v>1.0E-9</v>
      </c>
      <c r="H49" s="1" t="s">
        <v>46</v>
      </c>
      <c r="I49" s="1" t="s">
        <v>142</v>
      </c>
      <c r="O49" s="1" t="s">
        <v>143</v>
      </c>
    </row>
  </sheetData>
  <autoFilter ref="$A$1:$N$4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hidden="1" min="5" max="8"/>
    <col hidden="1" min="10" max="10"/>
    <col customWidth="1" hidden="1" min="11" max="11" width="31.29"/>
    <col customWidth="1" hidden="1" min="12" max="12" width="32.57"/>
    <col customWidth="1" hidden="1" min="13" max="13" width="37.0"/>
    <col customWidth="1" hidden="1" min="14" max="14" width="34.0"/>
    <col customWidth="1" min="15" max="15" width="46.0"/>
    <col customWidth="1" min="16" max="16" width="35.29"/>
    <col customWidth="1" min="17" max="17" width="34.43"/>
    <col customWidth="1" min="18" max="18" width="36.14"/>
    <col customWidth="1" hidden="1" min="19" max="19" width="36.14"/>
    <col customWidth="1" hidden="1" min="20" max="20" width="27.14"/>
    <col customWidth="1" hidden="1" min="21" max="21" width="31.43"/>
    <col customWidth="1" hidden="1" min="22" max="22" width="23.71"/>
    <col customWidth="1" min="23" max="23" width="41.71"/>
    <col customWidth="1" min="24" max="24" width="37.86"/>
  </cols>
  <sheetData>
    <row r="1">
      <c r="A1" s="15" t="s">
        <v>0</v>
      </c>
      <c r="B1" s="15" t="s">
        <v>1</v>
      </c>
      <c r="C1" s="15" t="s">
        <v>2</v>
      </c>
      <c r="D1" s="15" t="s">
        <v>3</v>
      </c>
      <c r="E1" s="15" t="s">
        <v>4</v>
      </c>
      <c r="F1" s="15" t="s">
        <v>5</v>
      </c>
      <c r="G1" s="15" t="s">
        <v>6</v>
      </c>
      <c r="H1" s="15" t="s">
        <v>7</v>
      </c>
      <c r="I1" s="15" t="s">
        <v>8</v>
      </c>
      <c r="J1" s="15" t="s">
        <v>9</v>
      </c>
      <c r="K1" s="15" t="s">
        <v>144</v>
      </c>
      <c r="L1" s="15" t="s">
        <v>145</v>
      </c>
      <c r="M1" s="15" t="s">
        <v>146</v>
      </c>
      <c r="N1" s="15" t="s">
        <v>147</v>
      </c>
      <c r="O1" s="15" t="s">
        <v>148</v>
      </c>
      <c r="P1" s="15" t="s">
        <v>149</v>
      </c>
      <c r="Q1" s="15" t="s">
        <v>150</v>
      </c>
      <c r="R1" s="15" t="s">
        <v>151</v>
      </c>
      <c r="S1" s="15" t="s">
        <v>152</v>
      </c>
      <c r="T1" s="15" t="s">
        <v>153</v>
      </c>
      <c r="U1" s="15" t="s">
        <v>154</v>
      </c>
      <c r="V1" s="15" t="s">
        <v>151</v>
      </c>
      <c r="W1" s="1" t="s">
        <v>155</v>
      </c>
      <c r="X1" s="1" t="s">
        <v>156</v>
      </c>
    </row>
    <row r="2" hidden="1">
      <c r="A2" s="1"/>
      <c r="B2" s="1">
        <v>200.0</v>
      </c>
      <c r="C2" s="1">
        <v>10000.0</v>
      </c>
      <c r="D2" s="1">
        <v>50.0</v>
      </c>
      <c r="E2" s="1" t="s">
        <v>49</v>
      </c>
      <c r="F2" s="1" t="s">
        <v>14</v>
      </c>
      <c r="G2" s="2">
        <v>1.0E-9</v>
      </c>
      <c r="H2" s="1">
        <v>200.0</v>
      </c>
      <c r="I2" s="1" t="s">
        <v>157</v>
      </c>
      <c r="J2" s="1" t="s">
        <v>24</v>
      </c>
      <c r="K2" s="16">
        <v>1.6318895E7</v>
      </c>
      <c r="L2" s="6">
        <v>8898436.0</v>
      </c>
      <c r="M2" s="14">
        <v>402870.0</v>
      </c>
      <c r="O2" t="str">
        <f t="shared" ref="O2:Q2" si="1">(K2/200)</f>
        <v>81594.475</v>
      </c>
      <c r="P2" t="str">
        <f t="shared" si="1"/>
        <v>44492.18</v>
      </c>
      <c r="Q2" t="str">
        <f t="shared" si="1"/>
        <v>2014.35</v>
      </c>
      <c r="S2" t="str">
        <f t="shared" ref="S2:U2" si="2">(O2/1000)</f>
        <v>81.594475</v>
      </c>
      <c r="T2" t="str">
        <f t="shared" si="2"/>
        <v>44.49218</v>
      </c>
      <c r="U2" t="str">
        <f t="shared" si="2"/>
        <v>2.01435</v>
      </c>
    </row>
    <row r="3" hidden="1">
      <c r="B3" s="1">
        <v>200.0</v>
      </c>
      <c r="C3" s="1">
        <v>20000.0</v>
      </c>
      <c r="D3" s="1">
        <v>50.0</v>
      </c>
      <c r="E3" s="1" t="s">
        <v>49</v>
      </c>
      <c r="F3" s="1" t="s">
        <v>14</v>
      </c>
      <c r="G3" s="2">
        <v>1.0E-9</v>
      </c>
      <c r="H3" s="1">
        <v>200.0</v>
      </c>
      <c r="I3" s="16" t="s">
        <v>158</v>
      </c>
      <c r="J3" s="1" t="s">
        <v>24</v>
      </c>
      <c r="K3" s="6">
        <v>3.2806548E7</v>
      </c>
      <c r="L3" s="6">
        <v>1.5342756E7</v>
      </c>
      <c r="M3" s="14">
        <v>771644.0</v>
      </c>
      <c r="N3" s="1"/>
      <c r="O3" t="str">
        <f t="shared" ref="O3:Q3" si="3">(K3/200)</f>
        <v>164032.74</v>
      </c>
      <c r="P3" t="str">
        <f t="shared" si="3"/>
        <v>76713.78</v>
      </c>
      <c r="Q3" t="str">
        <f t="shared" si="3"/>
        <v>3858.22</v>
      </c>
      <c r="S3" t="str">
        <f t="shared" ref="S3:U3" si="4">(O3/1000)</f>
        <v>164.03274</v>
      </c>
      <c r="T3" t="str">
        <f t="shared" si="4"/>
        <v>76.71378</v>
      </c>
      <c r="U3" t="str">
        <f t="shared" si="4"/>
        <v>3.85822</v>
      </c>
    </row>
    <row r="4" hidden="1">
      <c r="B4" s="1">
        <v>200.0</v>
      </c>
      <c r="C4" s="1">
        <v>30000.0</v>
      </c>
      <c r="D4" s="1">
        <v>50.0</v>
      </c>
      <c r="E4" s="1" t="s">
        <v>49</v>
      </c>
      <c r="F4" s="1" t="s">
        <v>14</v>
      </c>
      <c r="G4" s="2">
        <v>1.0E-9</v>
      </c>
      <c r="H4" s="1">
        <v>200.0</v>
      </c>
      <c r="I4" s="1" t="s">
        <v>159</v>
      </c>
      <c r="K4" s="1">
        <v>4.7473966E7</v>
      </c>
      <c r="L4" s="1">
        <v>2.182032E7</v>
      </c>
      <c r="M4" s="1">
        <v>1123254.0</v>
      </c>
      <c r="N4" s="1"/>
      <c r="O4" t="str">
        <f t="shared" ref="O4:Q4" si="5">(K4/200)</f>
        <v>237369.83</v>
      </c>
      <c r="P4" t="str">
        <f t="shared" si="5"/>
        <v>109101.6</v>
      </c>
      <c r="Q4" t="str">
        <f t="shared" si="5"/>
        <v>5616.27</v>
      </c>
      <c r="S4" t="str">
        <f t="shared" ref="S4:U4" si="6">(O4/1000)</f>
        <v>237.36983</v>
      </c>
      <c r="T4" t="str">
        <f t="shared" si="6"/>
        <v>109.1016</v>
      </c>
      <c r="U4" t="str">
        <f t="shared" si="6"/>
        <v>5.61627</v>
      </c>
    </row>
    <row r="5" hidden="1">
      <c r="B5" s="1">
        <v>200.0</v>
      </c>
      <c r="C5" s="1">
        <v>50000.0</v>
      </c>
      <c r="D5" s="1">
        <v>50.0</v>
      </c>
      <c r="E5" s="1" t="s">
        <v>49</v>
      </c>
      <c r="F5" s="1" t="s">
        <v>14</v>
      </c>
      <c r="G5" s="2">
        <v>1.0E-9</v>
      </c>
      <c r="H5" s="1">
        <v>200.0</v>
      </c>
      <c r="I5" s="1" t="s">
        <v>160</v>
      </c>
      <c r="K5" s="1">
        <v>7.9413183E7</v>
      </c>
      <c r="L5" s="1">
        <v>3.5354042E7</v>
      </c>
      <c r="M5" s="1">
        <v>1815000.0</v>
      </c>
      <c r="N5" s="1"/>
      <c r="O5" t="str">
        <f t="shared" ref="O5:Q5" si="7">(K5/200)</f>
        <v>397065.915</v>
      </c>
      <c r="P5" t="str">
        <f t="shared" si="7"/>
        <v>176770.21</v>
      </c>
      <c r="Q5" t="str">
        <f t="shared" si="7"/>
        <v>9075</v>
      </c>
      <c r="S5" t="str">
        <f t="shared" ref="S5:U5" si="8">(O5/1000)</f>
        <v>397.065915</v>
      </c>
      <c r="T5" t="str">
        <f t="shared" si="8"/>
        <v>176.77021</v>
      </c>
      <c r="U5" t="str">
        <f t="shared" si="8"/>
        <v>9.075</v>
      </c>
    </row>
    <row r="6" hidden="1">
      <c r="B6" s="1">
        <v>200.0</v>
      </c>
      <c r="C6" s="1">
        <v>40000.0</v>
      </c>
      <c r="D6" s="1">
        <v>50.0</v>
      </c>
      <c r="E6" s="1" t="s">
        <v>49</v>
      </c>
      <c r="F6" s="1" t="s">
        <v>14</v>
      </c>
      <c r="G6" s="2">
        <v>1.0E-9</v>
      </c>
      <c r="H6" s="1">
        <v>200.0</v>
      </c>
      <c r="I6" s="1" t="s">
        <v>161</v>
      </c>
      <c r="K6" s="1">
        <v>6.3510097E7</v>
      </c>
      <c r="L6" s="1">
        <v>2.8549233E7</v>
      </c>
      <c r="M6" s="1">
        <v>1478547.0</v>
      </c>
      <c r="N6" s="1"/>
      <c r="O6" t="str">
        <f t="shared" ref="O6:Q6" si="9">(K6/200)</f>
        <v>317550.485</v>
      </c>
      <c r="P6" t="str">
        <f t="shared" si="9"/>
        <v>142746.165</v>
      </c>
      <c r="Q6" t="str">
        <f t="shared" si="9"/>
        <v>7392.735</v>
      </c>
      <c r="S6" t="str">
        <f t="shared" ref="S6:U6" si="10">(O6/1000)</f>
        <v>317.550485</v>
      </c>
      <c r="T6" t="str">
        <f t="shared" si="10"/>
        <v>142.746165</v>
      </c>
      <c r="U6" t="str">
        <f t="shared" si="10"/>
        <v>7.392735</v>
      </c>
    </row>
    <row r="7">
      <c r="A7" s="17" t="s">
        <v>162</v>
      </c>
      <c r="B7" s="17">
        <v>200.0</v>
      </c>
      <c r="C7" s="17">
        <v>10000.0</v>
      </c>
      <c r="D7" s="17">
        <v>10.0</v>
      </c>
      <c r="E7" s="17" t="s">
        <v>49</v>
      </c>
      <c r="F7" s="17" t="s">
        <v>14</v>
      </c>
      <c r="G7" s="18">
        <v>1.0E-9</v>
      </c>
      <c r="H7" s="17">
        <v>200.0</v>
      </c>
      <c r="I7" s="1" t="s">
        <v>163</v>
      </c>
      <c r="K7" s="1">
        <v>7801465.0</v>
      </c>
      <c r="L7" s="1">
        <v>1292554.0</v>
      </c>
      <c r="M7" s="1">
        <v>960436.0</v>
      </c>
      <c r="N7" s="1">
        <v>3088176.0</v>
      </c>
      <c r="O7" s="19" t="str">
        <f t="shared" ref="O7:R7" si="11">(K7/200)/1000</f>
        <v>39.007325</v>
      </c>
      <c r="P7" s="19" t="str">
        <f t="shared" si="11"/>
        <v>6.46277</v>
      </c>
      <c r="Q7" s="19" t="str">
        <f t="shared" si="11"/>
        <v>4.80218</v>
      </c>
      <c r="R7" s="19" t="str">
        <f t="shared" si="11"/>
        <v>15.44088</v>
      </c>
      <c r="S7" s="19" t="str">
        <f>(O7*1000)</f>
        <v>39007.325</v>
      </c>
      <c r="T7" s="19" t="str">
        <f t="shared" ref="T7:U7" si="12">(P7/1000)</f>
        <v>0.00646277</v>
      </c>
      <c r="U7" s="19" t="str">
        <f t="shared" si="12"/>
        <v>0.00480218</v>
      </c>
      <c r="V7" s="19" t="str">
        <f t="shared" ref="V7:V9" si="15">(N7/200)/1000</f>
        <v>15.44088</v>
      </c>
      <c r="W7" s="19" t="str">
        <f t="shared" ref="W7:W41" si="16">((K7/1000)/D7)/200</f>
        <v>3.9007325</v>
      </c>
      <c r="X7" s="19" t="str">
        <f t="shared" ref="X7:X41" si="17">(W7*200)/60</f>
        <v>13.00244167</v>
      </c>
      <c r="Y7" s="20"/>
      <c r="Z7" s="20"/>
      <c r="AA7" s="20"/>
    </row>
    <row r="8">
      <c r="A8" s="17" t="s">
        <v>162</v>
      </c>
      <c r="B8" s="17">
        <v>200.0</v>
      </c>
      <c r="C8" s="17">
        <v>20000.0</v>
      </c>
      <c r="D8" s="17">
        <v>10.0</v>
      </c>
      <c r="E8" s="17" t="s">
        <v>49</v>
      </c>
      <c r="F8" s="17" t="s">
        <v>14</v>
      </c>
      <c r="G8" s="18">
        <v>1.0E-9</v>
      </c>
      <c r="H8" s="17">
        <v>200.0</v>
      </c>
      <c r="I8" s="1" t="s">
        <v>164</v>
      </c>
      <c r="K8" s="1">
        <v>1.5560515E7</v>
      </c>
      <c r="L8" s="1">
        <v>2630027.0</v>
      </c>
      <c r="M8" s="1">
        <v>1901281.0</v>
      </c>
      <c r="N8" s="1">
        <v>6052041.0</v>
      </c>
      <c r="O8" s="19" t="str">
        <f t="shared" ref="O8:R8" si="13">(K8/200)/1000</f>
        <v>77.802575</v>
      </c>
      <c r="P8" s="19" t="str">
        <f t="shared" si="13"/>
        <v>13.150135</v>
      </c>
      <c r="Q8" s="19" t="str">
        <f t="shared" si="13"/>
        <v>9.506405</v>
      </c>
      <c r="R8" s="19" t="str">
        <f t="shared" si="13"/>
        <v>30.260205</v>
      </c>
      <c r="S8" s="19" t="str">
        <f t="shared" ref="S8:U8" si="14">(O8/1000)</f>
        <v>0.077802575</v>
      </c>
      <c r="T8" s="19" t="str">
        <f t="shared" si="14"/>
        <v>0.013150135</v>
      </c>
      <c r="U8" s="19" t="str">
        <f t="shared" si="14"/>
        <v>0.009506405</v>
      </c>
      <c r="V8" s="19" t="str">
        <f t="shared" si="15"/>
        <v>30.260205</v>
      </c>
      <c r="W8" s="19" t="str">
        <f t="shared" si="16"/>
        <v>7.7802575</v>
      </c>
      <c r="X8" s="19" t="str">
        <f t="shared" si="17"/>
        <v>25.93419167</v>
      </c>
      <c r="Y8" s="20"/>
      <c r="Z8" s="20"/>
      <c r="AA8" s="20"/>
    </row>
    <row r="9">
      <c r="A9" s="17" t="s">
        <v>162</v>
      </c>
      <c r="B9" s="17">
        <v>200.0</v>
      </c>
      <c r="C9" s="17">
        <v>30000.0</v>
      </c>
      <c r="D9" s="17">
        <v>10.0</v>
      </c>
      <c r="E9" s="17" t="s">
        <v>49</v>
      </c>
      <c r="F9" s="17" t="s">
        <v>14</v>
      </c>
      <c r="G9" s="18">
        <v>1.0E-9</v>
      </c>
      <c r="H9" s="17">
        <v>200.0</v>
      </c>
      <c r="I9" s="16" t="s">
        <v>165</v>
      </c>
      <c r="K9" s="1">
        <v>3.0365506E7</v>
      </c>
      <c r="L9" s="1">
        <v>3857269.0</v>
      </c>
      <c r="M9" s="1">
        <v>3865616.0</v>
      </c>
      <c r="N9" s="1">
        <v>1.2104578E7</v>
      </c>
      <c r="O9" s="19" t="str">
        <f t="shared" ref="O9:R9" si="18">(K9/200)/1000</f>
        <v>151.82753</v>
      </c>
      <c r="P9" s="19" t="str">
        <f t="shared" si="18"/>
        <v>19.286345</v>
      </c>
      <c r="Q9" s="19" t="str">
        <f t="shared" si="18"/>
        <v>19.32808</v>
      </c>
      <c r="R9" s="19" t="str">
        <f t="shared" si="18"/>
        <v>60.52289</v>
      </c>
      <c r="S9" s="19" t="str">
        <f t="shared" ref="S9:U9" si="19">(O9/1000)</f>
        <v>0.15182753</v>
      </c>
      <c r="T9" s="19" t="str">
        <f t="shared" si="19"/>
        <v>0.019286345</v>
      </c>
      <c r="U9" s="19" t="str">
        <f t="shared" si="19"/>
        <v>0.01932808</v>
      </c>
      <c r="V9" s="19" t="str">
        <f t="shared" si="15"/>
        <v>60.52289</v>
      </c>
      <c r="W9" s="19" t="str">
        <f t="shared" si="16"/>
        <v>15.182753</v>
      </c>
      <c r="X9" s="19" t="str">
        <f t="shared" si="17"/>
        <v>50.60917667</v>
      </c>
      <c r="Y9" s="20"/>
      <c r="Z9" s="20"/>
      <c r="AA9" s="20"/>
    </row>
    <row r="10">
      <c r="A10" s="17" t="s">
        <v>162</v>
      </c>
      <c r="B10" s="17">
        <v>200.0</v>
      </c>
      <c r="C10" s="17">
        <v>40000.0</v>
      </c>
      <c r="D10" s="17">
        <v>10.0</v>
      </c>
      <c r="E10" s="17" t="s">
        <v>49</v>
      </c>
      <c r="F10" s="17" t="s">
        <v>14</v>
      </c>
      <c r="G10" s="18">
        <v>1.0E-9</v>
      </c>
      <c r="H10" s="17">
        <v>200.0</v>
      </c>
      <c r="I10" s="16" t="s">
        <v>166</v>
      </c>
      <c r="K10" s="1">
        <v>3.1318771E7</v>
      </c>
      <c r="L10" s="1">
        <v>4968256.0</v>
      </c>
      <c r="M10" s="1">
        <v>3740803.0</v>
      </c>
      <c r="N10" s="1">
        <v>1.0995094E7</v>
      </c>
      <c r="O10" s="19" t="str">
        <f t="shared" ref="O10:R10" si="20">(K10/200)/1000</f>
        <v>156.593855</v>
      </c>
      <c r="P10" s="19" t="str">
        <f t="shared" si="20"/>
        <v>24.84128</v>
      </c>
      <c r="Q10" s="19" t="str">
        <f t="shared" si="20"/>
        <v>18.704015</v>
      </c>
      <c r="R10" s="19" t="str">
        <f t="shared" si="20"/>
        <v>54.97547</v>
      </c>
      <c r="S10" s="20"/>
      <c r="T10" s="20"/>
      <c r="U10" s="20"/>
      <c r="V10" s="20"/>
      <c r="W10" s="19" t="str">
        <f t="shared" si="16"/>
        <v>15.6593855</v>
      </c>
      <c r="X10" s="19" t="str">
        <f t="shared" si="17"/>
        <v>52.19795167</v>
      </c>
      <c r="Y10" s="20"/>
      <c r="Z10" s="20"/>
      <c r="AA10" s="20"/>
    </row>
    <row r="11">
      <c r="A11" s="17" t="s">
        <v>162</v>
      </c>
      <c r="B11" s="17">
        <v>200.0</v>
      </c>
      <c r="C11" s="17">
        <v>50000.0</v>
      </c>
      <c r="D11" s="17">
        <v>10.0</v>
      </c>
      <c r="E11" s="17" t="s">
        <v>49</v>
      </c>
      <c r="F11" s="17" t="s">
        <v>14</v>
      </c>
      <c r="G11" s="18">
        <v>1.0E-9</v>
      </c>
      <c r="H11" s="17">
        <v>200.0</v>
      </c>
      <c r="I11" s="21" t="s">
        <v>167</v>
      </c>
      <c r="J11" s="20"/>
      <c r="K11" s="17">
        <v>3.8203214E7</v>
      </c>
      <c r="L11" s="17">
        <v>6236984.0</v>
      </c>
      <c r="M11" s="17">
        <v>4602185.0</v>
      </c>
      <c r="N11" s="16">
        <v>1.3981263E7</v>
      </c>
      <c r="O11" s="19" t="str">
        <f t="shared" ref="O11:R11" si="21">(K11/200)/1000</f>
        <v>191.01607</v>
      </c>
      <c r="P11" s="19" t="str">
        <f t="shared" si="21"/>
        <v>31.18492</v>
      </c>
      <c r="Q11" s="19" t="str">
        <f t="shared" si="21"/>
        <v>23.010925</v>
      </c>
      <c r="R11" s="19" t="str">
        <f t="shared" si="21"/>
        <v>69.906315</v>
      </c>
      <c r="S11" s="20"/>
      <c r="T11" s="20"/>
      <c r="U11" s="20"/>
      <c r="V11" s="20"/>
      <c r="W11" s="19" t="str">
        <f t="shared" si="16"/>
        <v>19.101607</v>
      </c>
      <c r="X11" s="19" t="str">
        <f t="shared" si="17"/>
        <v>63.67202333</v>
      </c>
      <c r="Y11" s="20"/>
      <c r="Z11" s="20"/>
      <c r="AA11" s="20"/>
    </row>
    <row r="12">
      <c r="A12" s="1" t="s">
        <v>168</v>
      </c>
      <c r="B12" s="1">
        <v>200.0</v>
      </c>
      <c r="C12" s="1">
        <v>10000.0</v>
      </c>
      <c r="D12" s="1">
        <v>20.0</v>
      </c>
      <c r="E12" s="1" t="s">
        <v>49</v>
      </c>
      <c r="F12" s="1" t="s">
        <v>14</v>
      </c>
      <c r="G12" s="2">
        <v>1.0E-9</v>
      </c>
      <c r="H12" s="1">
        <v>200.0</v>
      </c>
      <c r="I12" s="1" t="s">
        <v>169</v>
      </c>
      <c r="K12" s="1">
        <v>1.0741103E7</v>
      </c>
      <c r="L12" s="1">
        <v>3112024.0</v>
      </c>
      <c r="M12" s="1">
        <v>742552.0</v>
      </c>
      <c r="N12" s="16">
        <v>7211548.0</v>
      </c>
      <c r="O12" t="str">
        <f t="shared" ref="O12:R12" si="22">(K12/200)/1000</f>
        <v>53.705515</v>
      </c>
      <c r="P12" t="str">
        <f t="shared" si="22"/>
        <v>15.56012</v>
      </c>
      <c r="Q12" t="str">
        <f t="shared" si="22"/>
        <v>3.71276</v>
      </c>
      <c r="R12" t="str">
        <f t="shared" si="22"/>
        <v>36.05774</v>
      </c>
      <c r="S12" t="str">
        <f t="shared" ref="S12:U12" si="23">(O12/1000)</f>
        <v>0.053705515</v>
      </c>
      <c r="T12" t="str">
        <f t="shared" si="23"/>
        <v>0.01556012</v>
      </c>
      <c r="U12" t="str">
        <f t="shared" si="23"/>
        <v>0.00371276</v>
      </c>
      <c r="V12" t="str">
        <f t="shared" ref="V12:V31" si="26">(N12/200)/1000</f>
        <v>36.05774</v>
      </c>
      <c r="W12" s="19" t="str">
        <f t="shared" si="16"/>
        <v>2.68527575</v>
      </c>
      <c r="X12" s="19" t="str">
        <f t="shared" si="17"/>
        <v>8.950919167</v>
      </c>
    </row>
    <row r="13">
      <c r="A13" s="1" t="s">
        <v>168</v>
      </c>
      <c r="B13" s="1">
        <v>200.0</v>
      </c>
      <c r="C13" s="1">
        <v>20000.0</v>
      </c>
      <c r="D13" s="1">
        <v>20.0</v>
      </c>
      <c r="E13" s="1" t="s">
        <v>49</v>
      </c>
      <c r="F13" s="1" t="s">
        <v>14</v>
      </c>
      <c r="G13" s="2">
        <v>1.0E-9</v>
      </c>
      <c r="H13" s="1">
        <v>200.0</v>
      </c>
      <c r="I13" s="1" t="s">
        <v>170</v>
      </c>
      <c r="K13" s="1">
        <v>2.0922391E7</v>
      </c>
      <c r="L13" s="1">
        <v>5551572.0</v>
      </c>
      <c r="M13" s="1">
        <v>1665880.0</v>
      </c>
      <c r="N13" s="16">
        <v>1.7910897E7</v>
      </c>
      <c r="O13" t="str">
        <f t="shared" ref="O13:R13" si="24">(K13/200)/1000</f>
        <v>104.611955</v>
      </c>
      <c r="P13" t="str">
        <f t="shared" si="24"/>
        <v>27.75786</v>
      </c>
      <c r="Q13" t="str">
        <f t="shared" si="24"/>
        <v>8.3294</v>
      </c>
      <c r="R13" t="str">
        <f t="shared" si="24"/>
        <v>89.554485</v>
      </c>
      <c r="S13" t="str">
        <f t="shared" ref="S13:U13" si="25">(O13/1000)</f>
        <v>0.104611955</v>
      </c>
      <c r="T13" t="str">
        <f t="shared" si="25"/>
        <v>0.02775786</v>
      </c>
      <c r="U13" t="str">
        <f t="shared" si="25"/>
        <v>0.0083294</v>
      </c>
      <c r="V13" t="str">
        <f t="shared" si="26"/>
        <v>89.554485</v>
      </c>
      <c r="W13" s="19" t="str">
        <f t="shared" si="16"/>
        <v>5.23059775</v>
      </c>
      <c r="X13" s="19" t="str">
        <f t="shared" si="17"/>
        <v>17.43532583</v>
      </c>
    </row>
    <row r="14">
      <c r="A14" s="1" t="s">
        <v>168</v>
      </c>
      <c r="B14" s="1">
        <v>200.0</v>
      </c>
      <c r="C14" s="1">
        <v>30000.0</v>
      </c>
      <c r="D14" s="1">
        <v>20.0</v>
      </c>
      <c r="E14" s="1" t="s">
        <v>49</v>
      </c>
      <c r="F14" s="1" t="s">
        <v>14</v>
      </c>
      <c r="G14" s="2">
        <v>1.0E-9</v>
      </c>
      <c r="H14" s="1">
        <v>200.0</v>
      </c>
      <c r="I14" s="1" t="s">
        <v>171</v>
      </c>
      <c r="K14" s="1">
        <v>3.006154E7</v>
      </c>
      <c r="L14" s="1">
        <v>8828632.0</v>
      </c>
      <c r="M14" s="1">
        <v>1863164.0</v>
      </c>
      <c r="N14" s="16">
        <v>1.5974356E7</v>
      </c>
      <c r="O14" t="str">
        <f t="shared" ref="O14:R14" si="27">(K14/200)/1000</f>
        <v>150.3077</v>
      </c>
      <c r="P14" t="str">
        <f t="shared" si="27"/>
        <v>44.14316</v>
      </c>
      <c r="Q14" t="str">
        <f t="shared" si="27"/>
        <v>9.31582</v>
      </c>
      <c r="R14" t="str">
        <f t="shared" si="27"/>
        <v>79.87178</v>
      </c>
      <c r="S14" t="str">
        <f t="shared" ref="S14:U14" si="28">(O14/1000)</f>
        <v>0.1503077</v>
      </c>
      <c r="T14" t="str">
        <f t="shared" si="28"/>
        <v>0.04414316</v>
      </c>
      <c r="U14" t="str">
        <f t="shared" si="28"/>
        <v>0.00931582</v>
      </c>
      <c r="V14" t="str">
        <f t="shared" si="26"/>
        <v>79.87178</v>
      </c>
      <c r="W14" s="19" t="str">
        <f t="shared" si="16"/>
        <v>7.515385</v>
      </c>
      <c r="X14" s="19" t="str">
        <f t="shared" si="17"/>
        <v>25.05128333</v>
      </c>
    </row>
    <row r="15">
      <c r="A15" s="1" t="s">
        <v>168</v>
      </c>
      <c r="B15" s="1">
        <v>200.0</v>
      </c>
      <c r="C15" s="1">
        <v>40000.0</v>
      </c>
      <c r="D15" s="1">
        <v>20.0</v>
      </c>
      <c r="E15" s="1" t="s">
        <v>49</v>
      </c>
      <c r="F15" s="1" t="s">
        <v>14</v>
      </c>
      <c r="G15" s="2">
        <v>1.0E-9</v>
      </c>
      <c r="H15" s="1">
        <v>200.0</v>
      </c>
      <c r="I15" s="1" t="s">
        <v>172</v>
      </c>
      <c r="K15" s="1">
        <v>3.4163983E7</v>
      </c>
      <c r="L15" s="1">
        <v>1.0704716E7</v>
      </c>
      <c r="M15" s="1">
        <v>2369609.0</v>
      </c>
      <c r="N15" s="16">
        <v>2.3868534E7</v>
      </c>
      <c r="O15" t="str">
        <f t="shared" ref="O15:R15" si="29">(K15/200)/1000</f>
        <v>170.819915</v>
      </c>
      <c r="P15" t="str">
        <f t="shared" si="29"/>
        <v>53.52358</v>
      </c>
      <c r="Q15" t="str">
        <f t="shared" si="29"/>
        <v>11.848045</v>
      </c>
      <c r="R15" t="str">
        <f t="shared" si="29"/>
        <v>119.34267</v>
      </c>
      <c r="S15" t="str">
        <f t="shared" ref="S15:U15" si="30">(O15/1000)</f>
        <v>0.170819915</v>
      </c>
      <c r="T15" t="str">
        <f t="shared" si="30"/>
        <v>0.05352358</v>
      </c>
      <c r="U15" t="str">
        <f t="shared" si="30"/>
        <v>0.011848045</v>
      </c>
      <c r="V15" t="str">
        <f t="shared" si="26"/>
        <v>119.34267</v>
      </c>
      <c r="W15" s="19" t="str">
        <f t="shared" si="16"/>
        <v>8.54099575</v>
      </c>
      <c r="X15" s="19" t="str">
        <f t="shared" si="17"/>
        <v>28.46998583</v>
      </c>
    </row>
    <row r="16">
      <c r="A16" s="1" t="s">
        <v>168</v>
      </c>
      <c r="B16" s="1">
        <v>200.0</v>
      </c>
      <c r="C16" s="1">
        <v>50000.0</v>
      </c>
      <c r="D16" s="1">
        <v>20.0</v>
      </c>
      <c r="E16" s="1" t="s">
        <v>49</v>
      </c>
      <c r="F16" s="1" t="s">
        <v>14</v>
      </c>
      <c r="G16" s="2">
        <v>1.0E-9</v>
      </c>
      <c r="H16" s="1">
        <v>200.0</v>
      </c>
      <c r="I16" s="1" t="s">
        <v>173</v>
      </c>
      <c r="K16" s="1">
        <v>6.0919805E7</v>
      </c>
      <c r="L16" s="1">
        <v>1.3226245E7</v>
      </c>
      <c r="M16" s="1">
        <v>4407425.0</v>
      </c>
      <c r="N16" s="16">
        <v>4.0373212E7</v>
      </c>
      <c r="O16" t="str">
        <f t="shared" ref="O16:R16" si="31">(K16/200)/1000</f>
        <v>304.599025</v>
      </c>
      <c r="P16" t="str">
        <f t="shared" si="31"/>
        <v>66.131225</v>
      </c>
      <c r="Q16" t="str">
        <f t="shared" si="31"/>
        <v>22.037125</v>
      </c>
      <c r="R16" t="str">
        <f t="shared" si="31"/>
        <v>201.86606</v>
      </c>
      <c r="S16" t="str">
        <f t="shared" ref="S16:U16" si="32">(O16/1000)</f>
        <v>0.304599025</v>
      </c>
      <c r="T16" t="str">
        <f t="shared" si="32"/>
        <v>0.066131225</v>
      </c>
      <c r="U16" t="str">
        <f t="shared" si="32"/>
        <v>0.022037125</v>
      </c>
      <c r="V16" t="str">
        <f t="shared" si="26"/>
        <v>201.86606</v>
      </c>
      <c r="W16" s="19" t="str">
        <f t="shared" si="16"/>
        <v>15.22995125</v>
      </c>
      <c r="X16" s="19" t="str">
        <f t="shared" si="17"/>
        <v>50.76650417</v>
      </c>
    </row>
    <row r="17">
      <c r="A17" s="1" t="s">
        <v>174</v>
      </c>
      <c r="B17" s="1">
        <v>200.0</v>
      </c>
      <c r="C17" s="1">
        <v>10000.0</v>
      </c>
      <c r="D17" s="1">
        <v>30.0</v>
      </c>
      <c r="E17" s="1" t="s">
        <v>49</v>
      </c>
      <c r="F17" s="1" t="s">
        <v>14</v>
      </c>
      <c r="G17" s="2">
        <v>1.0E-9</v>
      </c>
      <c r="H17" s="1">
        <v>200.0</v>
      </c>
      <c r="I17" s="1" t="s">
        <v>175</v>
      </c>
      <c r="K17" s="1">
        <v>1.2835485E7</v>
      </c>
      <c r="L17" s="1">
        <v>5058565.0</v>
      </c>
      <c r="M17" s="1">
        <v>586374.0</v>
      </c>
      <c r="N17" s="16">
        <v>9803421.0</v>
      </c>
      <c r="O17" t="str">
        <f t="shared" ref="O17:R17" si="33">(K17/200)/1000</f>
        <v>64.177425</v>
      </c>
      <c r="P17" t="str">
        <f t="shared" si="33"/>
        <v>25.292825</v>
      </c>
      <c r="Q17" t="str">
        <f t="shared" si="33"/>
        <v>2.93187</v>
      </c>
      <c r="R17" t="str">
        <f t="shared" si="33"/>
        <v>49.017105</v>
      </c>
      <c r="S17" t="str">
        <f t="shared" ref="S17:U17" si="34">(O17/1000)</f>
        <v>0.064177425</v>
      </c>
      <c r="T17" t="str">
        <f t="shared" si="34"/>
        <v>0.025292825</v>
      </c>
      <c r="U17" t="str">
        <f t="shared" si="34"/>
        <v>0.00293187</v>
      </c>
      <c r="V17" t="str">
        <f t="shared" si="26"/>
        <v>49.017105</v>
      </c>
      <c r="W17" s="19" t="str">
        <f t="shared" si="16"/>
        <v>2.1392475</v>
      </c>
      <c r="X17" s="19" t="str">
        <f t="shared" si="17"/>
        <v>7.130825</v>
      </c>
    </row>
    <row r="18">
      <c r="A18" s="1" t="s">
        <v>174</v>
      </c>
      <c r="B18" s="1">
        <v>200.0</v>
      </c>
      <c r="C18" s="1">
        <v>20000.0</v>
      </c>
      <c r="D18" s="1">
        <v>30.0</v>
      </c>
      <c r="E18" s="1" t="s">
        <v>49</v>
      </c>
      <c r="F18" s="1" t="s">
        <v>14</v>
      </c>
      <c r="G18" s="2">
        <v>1.0E-9</v>
      </c>
      <c r="H18" s="1">
        <v>200.0</v>
      </c>
      <c r="I18" s="1" t="s">
        <v>176</v>
      </c>
      <c r="K18" s="1">
        <v>2.495293E7</v>
      </c>
      <c r="L18" s="1">
        <v>8767432.0</v>
      </c>
      <c r="M18" s="1">
        <v>1089812.0</v>
      </c>
      <c r="N18" s="16">
        <v>1.6478754E7</v>
      </c>
      <c r="O18" t="str">
        <f t="shared" ref="O18:R18" si="35">(K18/200)/1000</f>
        <v>124.76465</v>
      </c>
      <c r="P18" t="str">
        <f t="shared" si="35"/>
        <v>43.83716</v>
      </c>
      <c r="Q18" t="str">
        <f t="shared" si="35"/>
        <v>5.44906</v>
      </c>
      <c r="R18" t="str">
        <f t="shared" si="35"/>
        <v>82.39377</v>
      </c>
      <c r="S18" t="str">
        <f t="shared" ref="S18:U18" si="36">(O18/1000)</f>
        <v>0.12476465</v>
      </c>
      <c r="T18" t="str">
        <f t="shared" si="36"/>
        <v>0.04383716</v>
      </c>
      <c r="U18" t="str">
        <f t="shared" si="36"/>
        <v>0.00544906</v>
      </c>
      <c r="V18" t="str">
        <f t="shared" si="26"/>
        <v>82.39377</v>
      </c>
      <c r="W18" s="19" t="str">
        <f t="shared" si="16"/>
        <v>4.158821667</v>
      </c>
      <c r="X18" s="19" t="str">
        <f t="shared" si="17"/>
        <v>13.86273889</v>
      </c>
    </row>
    <row r="19">
      <c r="A19" s="22" t="s">
        <v>174</v>
      </c>
      <c r="B19" s="22">
        <v>200.0</v>
      </c>
      <c r="C19" s="22">
        <v>30000.0</v>
      </c>
      <c r="D19" s="22">
        <v>30.0</v>
      </c>
      <c r="E19" s="22" t="s">
        <v>49</v>
      </c>
      <c r="F19" s="22" t="s">
        <v>14</v>
      </c>
      <c r="G19" s="23">
        <v>1.0E-9</v>
      </c>
      <c r="H19" s="22">
        <v>200.0</v>
      </c>
      <c r="I19" s="22" t="s">
        <v>177</v>
      </c>
      <c r="J19" s="24"/>
      <c r="K19" s="22">
        <v>4.2142793E7</v>
      </c>
      <c r="L19" s="22">
        <v>1.2954889E7</v>
      </c>
      <c r="M19" s="22">
        <v>1725304.0</v>
      </c>
      <c r="N19" s="25">
        <v>2.2503425E7</v>
      </c>
      <c r="O19" s="26" t="str">
        <f t="shared" ref="O19:R19" si="37">(K19/200)/1000</f>
        <v>210.713965</v>
      </c>
      <c r="P19" s="26" t="str">
        <f t="shared" si="37"/>
        <v>64.774445</v>
      </c>
      <c r="Q19" s="26" t="str">
        <f t="shared" si="37"/>
        <v>8.62652</v>
      </c>
      <c r="R19" s="26" t="str">
        <f t="shared" si="37"/>
        <v>112.517125</v>
      </c>
      <c r="S19" s="26" t="str">
        <f t="shared" ref="S19:U19" si="38">(O19/1000)</f>
        <v>0.210713965</v>
      </c>
      <c r="T19" s="26" t="str">
        <f t="shared" si="38"/>
        <v>0.064774445</v>
      </c>
      <c r="U19" s="26" t="str">
        <f t="shared" si="38"/>
        <v>0.00862652</v>
      </c>
      <c r="V19" s="26" t="str">
        <f t="shared" si="26"/>
        <v>112.517125</v>
      </c>
      <c r="W19" s="19" t="str">
        <f t="shared" si="16"/>
        <v>7.023798833</v>
      </c>
      <c r="X19" s="19" t="str">
        <f t="shared" si="17"/>
        <v>23.41266278</v>
      </c>
      <c r="Y19" s="24"/>
      <c r="Z19" s="24"/>
      <c r="AA19" s="24"/>
    </row>
    <row r="20">
      <c r="A20" s="27" t="s">
        <v>174</v>
      </c>
      <c r="B20" s="27">
        <v>200.0</v>
      </c>
      <c r="C20" s="27">
        <v>40000.0</v>
      </c>
      <c r="D20" s="27">
        <v>30.0</v>
      </c>
      <c r="E20" s="27" t="s">
        <v>49</v>
      </c>
      <c r="F20" s="27" t="s">
        <v>14</v>
      </c>
      <c r="G20" s="28">
        <v>1.0E-9</v>
      </c>
      <c r="H20" s="27">
        <v>200.0</v>
      </c>
      <c r="I20" s="27" t="s">
        <v>178</v>
      </c>
      <c r="J20" s="29"/>
      <c r="K20" s="27">
        <v>5.2254889E7</v>
      </c>
      <c r="L20" s="27">
        <v>1.6988225E7</v>
      </c>
      <c r="M20" s="27">
        <v>2090940.0</v>
      </c>
      <c r="N20" s="27">
        <v>2.7380654E7</v>
      </c>
      <c r="O20" s="30" t="str">
        <f t="shared" ref="O20:R20" si="39">(K20/200)/1000</f>
        <v>261.274445</v>
      </c>
      <c r="P20" s="30" t="str">
        <f t="shared" si="39"/>
        <v>84.941125</v>
      </c>
      <c r="Q20" s="30" t="str">
        <f t="shared" si="39"/>
        <v>10.4547</v>
      </c>
      <c r="R20" s="30" t="str">
        <f t="shared" si="39"/>
        <v>136.90327</v>
      </c>
      <c r="S20" s="30" t="str">
        <f t="shared" ref="S20:U20" si="40">(O20/1000)</f>
        <v>0.261274445</v>
      </c>
      <c r="T20" s="30" t="str">
        <f t="shared" si="40"/>
        <v>0.084941125</v>
      </c>
      <c r="U20" s="30" t="str">
        <f t="shared" si="40"/>
        <v>0.0104547</v>
      </c>
      <c r="V20" s="30" t="str">
        <f t="shared" si="26"/>
        <v>136.90327</v>
      </c>
      <c r="W20" s="19" t="str">
        <f t="shared" si="16"/>
        <v>8.709148167</v>
      </c>
      <c r="X20" s="19" t="str">
        <f t="shared" si="17"/>
        <v>29.03049389</v>
      </c>
      <c r="Y20" s="29"/>
      <c r="Z20" s="29"/>
      <c r="AA20" s="29"/>
    </row>
    <row r="21">
      <c r="A21" s="1" t="s">
        <v>174</v>
      </c>
      <c r="B21" s="1">
        <v>200.0</v>
      </c>
      <c r="C21" s="1">
        <v>50000.0</v>
      </c>
      <c r="D21" s="1">
        <v>30.0</v>
      </c>
      <c r="E21" s="1" t="s">
        <v>49</v>
      </c>
      <c r="F21" s="1" t="s">
        <v>14</v>
      </c>
      <c r="G21" s="2">
        <v>1.0E-9</v>
      </c>
      <c r="H21" s="1">
        <v>200.0</v>
      </c>
      <c r="I21" s="1" t="s">
        <v>179</v>
      </c>
      <c r="K21" s="1">
        <v>6.6183319E7</v>
      </c>
      <c r="L21" s="1">
        <v>2.061323E7</v>
      </c>
      <c r="M21" s="1">
        <v>2794418.0</v>
      </c>
      <c r="N21" s="16">
        <v>3.8176459E7</v>
      </c>
      <c r="O21" t="str">
        <f t="shared" ref="O21:R21" si="41">(K21/200)/1000</f>
        <v>330.916595</v>
      </c>
      <c r="P21" t="str">
        <f t="shared" si="41"/>
        <v>103.06615</v>
      </c>
      <c r="Q21" t="str">
        <f t="shared" si="41"/>
        <v>13.97209</v>
      </c>
      <c r="R21" t="str">
        <f t="shared" si="41"/>
        <v>190.882295</v>
      </c>
      <c r="S21" t="str">
        <f t="shared" ref="S21:U21" si="42">(O21/1000)</f>
        <v>0.330916595</v>
      </c>
      <c r="T21" t="str">
        <f t="shared" si="42"/>
        <v>0.10306615</v>
      </c>
      <c r="U21" t="str">
        <f t="shared" si="42"/>
        <v>0.01397209</v>
      </c>
      <c r="V21" t="str">
        <f t="shared" si="26"/>
        <v>190.882295</v>
      </c>
      <c r="W21" s="19" t="str">
        <f t="shared" si="16"/>
        <v>11.03055317</v>
      </c>
      <c r="X21" s="19" t="str">
        <f t="shared" si="17"/>
        <v>36.76851056</v>
      </c>
    </row>
    <row r="22">
      <c r="A22" s="1" t="s">
        <v>180</v>
      </c>
      <c r="B22" s="1">
        <v>200.0</v>
      </c>
      <c r="C22" s="1">
        <v>10000.0</v>
      </c>
      <c r="D22" s="1">
        <v>40.0</v>
      </c>
      <c r="E22" s="1" t="s">
        <v>49</v>
      </c>
      <c r="F22" s="1" t="s">
        <v>14</v>
      </c>
      <c r="G22" s="2">
        <v>1.0E-9</v>
      </c>
      <c r="H22" s="1">
        <v>200.0</v>
      </c>
      <c r="I22" s="1" t="s">
        <v>181</v>
      </c>
      <c r="K22" s="1">
        <v>1.5577998E7</v>
      </c>
      <c r="L22" s="1">
        <v>6768554.0</v>
      </c>
      <c r="M22" s="1">
        <v>494371.0</v>
      </c>
      <c r="N22" s="16">
        <v>1.0932092E7</v>
      </c>
      <c r="O22" t="str">
        <f t="shared" ref="O22:R22" si="43">(K22/200)/1000</f>
        <v>77.88999</v>
      </c>
      <c r="P22" t="str">
        <f t="shared" si="43"/>
        <v>33.84277</v>
      </c>
      <c r="Q22" t="str">
        <f t="shared" si="43"/>
        <v>2.471855</v>
      </c>
      <c r="R22" t="str">
        <f t="shared" si="43"/>
        <v>54.66046</v>
      </c>
      <c r="S22" t="str">
        <f t="shared" ref="S22:U22" si="44">(O22/1000)</f>
        <v>0.07788999</v>
      </c>
      <c r="T22" t="str">
        <f t="shared" si="44"/>
        <v>0.03384277</v>
      </c>
      <c r="U22" t="str">
        <f t="shared" si="44"/>
        <v>0.002471855</v>
      </c>
      <c r="V22" t="str">
        <f t="shared" si="26"/>
        <v>54.66046</v>
      </c>
      <c r="W22" s="19" t="str">
        <f t="shared" si="16"/>
        <v>1.94724975</v>
      </c>
      <c r="X22" s="19" t="str">
        <f t="shared" si="17"/>
        <v>6.4908325</v>
      </c>
    </row>
    <row r="23">
      <c r="A23" s="1" t="s">
        <v>180</v>
      </c>
      <c r="B23" s="1">
        <v>200.0</v>
      </c>
      <c r="C23" s="1">
        <v>20000.0</v>
      </c>
      <c r="D23" s="1">
        <v>40.0</v>
      </c>
      <c r="E23" s="1" t="s">
        <v>49</v>
      </c>
      <c r="F23" s="1" t="s">
        <v>14</v>
      </c>
      <c r="G23" s="2">
        <v>1.0E-9</v>
      </c>
      <c r="H23" s="1">
        <v>200.0</v>
      </c>
      <c r="I23" s="1" t="s">
        <v>182</v>
      </c>
      <c r="K23" s="1">
        <v>3.0041235E7</v>
      </c>
      <c r="L23" s="1">
        <v>1.1932051E7</v>
      </c>
      <c r="M23" s="1">
        <v>943551.0</v>
      </c>
      <c r="N23" s="16">
        <v>1.9589484E7</v>
      </c>
      <c r="O23" t="str">
        <f t="shared" ref="O23:R23" si="45">(K23/200)/1000</f>
        <v>150.206175</v>
      </c>
      <c r="P23" t="str">
        <f t="shared" si="45"/>
        <v>59.660255</v>
      </c>
      <c r="Q23" t="str">
        <f t="shared" si="45"/>
        <v>4.717755</v>
      </c>
      <c r="R23" t="str">
        <f t="shared" si="45"/>
        <v>97.94742</v>
      </c>
      <c r="S23" t="str">
        <f t="shared" ref="S23:U23" si="46">(O23/1000)</f>
        <v>0.150206175</v>
      </c>
      <c r="T23" t="str">
        <f t="shared" si="46"/>
        <v>0.059660255</v>
      </c>
      <c r="U23" t="str">
        <f t="shared" si="46"/>
        <v>0.004717755</v>
      </c>
      <c r="V23" t="str">
        <f t="shared" si="26"/>
        <v>97.94742</v>
      </c>
      <c r="W23" s="19" t="str">
        <f t="shared" si="16"/>
        <v>3.755154375</v>
      </c>
      <c r="X23" s="19" t="str">
        <f t="shared" si="17"/>
        <v>12.51718125</v>
      </c>
    </row>
    <row r="24">
      <c r="A24" s="1" t="s">
        <v>180</v>
      </c>
      <c r="B24" s="1">
        <v>200.0</v>
      </c>
      <c r="C24" s="1">
        <v>30000.0</v>
      </c>
      <c r="D24" s="1">
        <v>40.0</v>
      </c>
      <c r="E24" s="1" t="s">
        <v>49</v>
      </c>
      <c r="F24" s="1" t="s">
        <v>14</v>
      </c>
      <c r="G24" s="2">
        <v>1.0E-9</v>
      </c>
      <c r="H24" s="1">
        <v>200.0</v>
      </c>
      <c r="I24" s="1" t="s">
        <v>183</v>
      </c>
      <c r="K24" s="1">
        <v>4.4668621E7</v>
      </c>
      <c r="L24" s="1">
        <v>1.7344868E7</v>
      </c>
      <c r="M24" s="1">
        <v>1392156.0</v>
      </c>
      <c r="N24" s="1">
        <v>2.8302571E7</v>
      </c>
      <c r="O24" t="str">
        <f t="shared" ref="O24:R24" si="47">(K24/200)/1000</f>
        <v>223.343105</v>
      </c>
      <c r="P24" t="str">
        <f t="shared" si="47"/>
        <v>86.72434</v>
      </c>
      <c r="Q24" t="str">
        <f t="shared" si="47"/>
        <v>6.96078</v>
      </c>
      <c r="R24" t="str">
        <f t="shared" si="47"/>
        <v>141.512855</v>
      </c>
      <c r="S24" t="str">
        <f t="shared" ref="S24:U24" si="48">(O24/1000)</f>
        <v>0.223343105</v>
      </c>
      <c r="T24" t="str">
        <f t="shared" si="48"/>
        <v>0.08672434</v>
      </c>
      <c r="U24" t="str">
        <f t="shared" si="48"/>
        <v>0.00696078</v>
      </c>
      <c r="V24" t="str">
        <f t="shared" si="26"/>
        <v>141.512855</v>
      </c>
      <c r="W24" s="19" t="str">
        <f t="shared" si="16"/>
        <v>5.583577625</v>
      </c>
      <c r="X24" s="19" t="str">
        <f t="shared" si="17"/>
        <v>18.61192542</v>
      </c>
    </row>
    <row r="25">
      <c r="A25" s="1" t="s">
        <v>180</v>
      </c>
      <c r="B25" s="1">
        <v>200.0</v>
      </c>
      <c r="C25" s="1">
        <v>40000.0</v>
      </c>
      <c r="D25" s="1">
        <v>40.0</v>
      </c>
      <c r="E25" s="1" t="s">
        <v>49</v>
      </c>
      <c r="F25" s="1" t="s">
        <v>14</v>
      </c>
      <c r="G25" s="2">
        <v>1.0E-9</v>
      </c>
      <c r="H25" s="1">
        <v>200.0</v>
      </c>
      <c r="I25" s="1" t="s">
        <v>184</v>
      </c>
      <c r="K25" s="1">
        <v>5.7819357E7</v>
      </c>
      <c r="L25" s="1">
        <v>2.2645078E7</v>
      </c>
      <c r="M25" s="1">
        <v>1793342.0</v>
      </c>
      <c r="N25" s="1">
        <v>3.6458869E7</v>
      </c>
      <c r="O25" t="str">
        <f t="shared" ref="O25:R25" si="49">(K25/200)/1000</f>
        <v>289.096785</v>
      </c>
      <c r="P25" t="str">
        <f t="shared" si="49"/>
        <v>113.22539</v>
      </c>
      <c r="Q25" t="str">
        <f t="shared" si="49"/>
        <v>8.96671</v>
      </c>
      <c r="R25" t="str">
        <f t="shared" si="49"/>
        <v>182.294345</v>
      </c>
      <c r="S25" t="str">
        <f t="shared" ref="S25:U25" si="50">(O25/1000)</f>
        <v>0.289096785</v>
      </c>
      <c r="T25" t="str">
        <f t="shared" si="50"/>
        <v>0.11322539</v>
      </c>
      <c r="U25" t="str">
        <f t="shared" si="50"/>
        <v>0.00896671</v>
      </c>
      <c r="V25" t="str">
        <f t="shared" si="26"/>
        <v>182.294345</v>
      </c>
      <c r="W25" s="19" t="str">
        <f t="shared" si="16"/>
        <v>7.227419625</v>
      </c>
      <c r="X25" s="19" t="str">
        <f t="shared" si="17"/>
        <v>24.09139875</v>
      </c>
    </row>
    <row r="26">
      <c r="A26" s="1" t="s">
        <v>180</v>
      </c>
      <c r="B26" s="1">
        <v>200.0</v>
      </c>
      <c r="C26" s="1">
        <v>50000.0</v>
      </c>
      <c r="D26" s="1">
        <v>40.0</v>
      </c>
      <c r="E26" s="1" t="s">
        <v>49</v>
      </c>
      <c r="F26" s="1" t="s">
        <v>14</v>
      </c>
      <c r="G26" s="2">
        <v>1.0E-9</v>
      </c>
      <c r="H26" s="1">
        <v>200.0</v>
      </c>
      <c r="I26" s="1" t="s">
        <v>185</v>
      </c>
      <c r="K26" s="1">
        <v>7.105974E7</v>
      </c>
      <c r="L26" s="1">
        <v>2.7799963E7</v>
      </c>
      <c r="M26" s="1">
        <v>2120838.0</v>
      </c>
      <c r="N26" s="1">
        <v>4.1458978E7</v>
      </c>
      <c r="O26" t="str">
        <f t="shared" ref="O26:R26" si="51">(K26/200)/1000</f>
        <v>355.2987</v>
      </c>
      <c r="P26" t="str">
        <f t="shared" si="51"/>
        <v>138.999815</v>
      </c>
      <c r="Q26" t="str">
        <f t="shared" si="51"/>
        <v>10.60419</v>
      </c>
      <c r="R26" t="str">
        <f t="shared" si="51"/>
        <v>207.29489</v>
      </c>
      <c r="S26" t="str">
        <f t="shared" ref="S26:U26" si="52">(O26/1000)</f>
        <v>0.3552987</v>
      </c>
      <c r="T26" t="str">
        <f t="shared" si="52"/>
        <v>0.138999815</v>
      </c>
      <c r="U26" t="str">
        <f t="shared" si="52"/>
        <v>0.01060419</v>
      </c>
      <c r="V26" t="str">
        <f t="shared" si="26"/>
        <v>207.29489</v>
      </c>
      <c r="W26" s="19" t="str">
        <f t="shared" si="16"/>
        <v>8.8824675</v>
      </c>
      <c r="X26" s="19" t="str">
        <f t="shared" si="17"/>
        <v>29.608225</v>
      </c>
    </row>
    <row r="27">
      <c r="A27" s="1" t="s">
        <v>186</v>
      </c>
      <c r="B27" s="1">
        <v>200.0</v>
      </c>
      <c r="C27" s="1">
        <v>10000.0</v>
      </c>
      <c r="D27" s="1">
        <v>50.0</v>
      </c>
      <c r="E27" s="1" t="s">
        <v>49</v>
      </c>
      <c r="F27" s="1" t="s">
        <v>14</v>
      </c>
      <c r="G27" s="2">
        <v>1.0E-9</v>
      </c>
      <c r="H27" s="1">
        <v>200.0</v>
      </c>
      <c r="I27" s="1" t="s">
        <v>157</v>
      </c>
      <c r="K27" s="1">
        <v>1.6318895E7</v>
      </c>
      <c r="L27" s="1">
        <v>8898436.0</v>
      </c>
      <c r="M27" s="1">
        <v>402870.0</v>
      </c>
      <c r="N27" s="1">
        <v>1.2675798E7</v>
      </c>
      <c r="O27" t="str">
        <f t="shared" ref="O27:R27" si="53">(K27/200)/1000</f>
        <v>81.594475</v>
      </c>
      <c r="P27" t="str">
        <f t="shared" si="53"/>
        <v>44.49218</v>
      </c>
      <c r="Q27" t="str">
        <f t="shared" si="53"/>
        <v>2.01435</v>
      </c>
      <c r="R27" t="str">
        <f t="shared" si="53"/>
        <v>63.37899</v>
      </c>
      <c r="S27" t="str">
        <f t="shared" ref="S27:U27" si="54">(O27/1000)</f>
        <v>0.081594475</v>
      </c>
      <c r="T27" t="str">
        <f t="shared" si="54"/>
        <v>0.04449218</v>
      </c>
      <c r="U27" t="str">
        <f t="shared" si="54"/>
        <v>0.00201435</v>
      </c>
      <c r="V27" t="str">
        <f t="shared" si="26"/>
        <v>63.37899</v>
      </c>
      <c r="W27" s="19" t="str">
        <f t="shared" si="16"/>
        <v>1.6318895</v>
      </c>
      <c r="X27" s="19" t="str">
        <f t="shared" si="17"/>
        <v>5.439631667</v>
      </c>
    </row>
    <row r="28">
      <c r="A28" s="1" t="s">
        <v>186</v>
      </c>
      <c r="B28" s="1">
        <v>200.0</v>
      </c>
      <c r="C28" s="1">
        <v>20000.0</v>
      </c>
      <c r="D28" s="1">
        <v>50.0</v>
      </c>
      <c r="E28" s="1" t="s">
        <v>49</v>
      </c>
      <c r="F28" s="1" t="s">
        <v>14</v>
      </c>
      <c r="G28" s="2">
        <v>1.0E-9</v>
      </c>
      <c r="H28" s="1">
        <v>200.0</v>
      </c>
      <c r="I28" s="1" t="s">
        <v>158</v>
      </c>
      <c r="K28" s="1">
        <v>3.2806548E7</v>
      </c>
      <c r="L28" s="1">
        <v>1.5342756E7</v>
      </c>
      <c r="M28" s="1">
        <v>771644.0</v>
      </c>
      <c r="N28" s="1">
        <v>2.1056238E7</v>
      </c>
      <c r="O28" t="str">
        <f t="shared" ref="O28:R28" si="55">(K28/200)/1000</f>
        <v>164.03274</v>
      </c>
      <c r="P28" t="str">
        <f t="shared" si="55"/>
        <v>76.71378</v>
      </c>
      <c r="Q28" t="str">
        <f t="shared" si="55"/>
        <v>3.85822</v>
      </c>
      <c r="R28" t="str">
        <f t="shared" si="55"/>
        <v>105.28119</v>
      </c>
      <c r="S28" t="str">
        <f t="shared" ref="S28:U28" si="56">(O28/1000)</f>
        <v>0.16403274</v>
      </c>
      <c r="T28" t="str">
        <f t="shared" si="56"/>
        <v>0.07671378</v>
      </c>
      <c r="U28" t="str">
        <f t="shared" si="56"/>
        <v>0.00385822</v>
      </c>
      <c r="V28" t="str">
        <f t="shared" si="26"/>
        <v>105.28119</v>
      </c>
      <c r="W28" s="19" t="str">
        <f t="shared" si="16"/>
        <v>3.2806548</v>
      </c>
      <c r="X28" s="19" t="str">
        <f t="shared" si="17"/>
        <v>10.935516</v>
      </c>
    </row>
    <row r="29">
      <c r="A29" s="1" t="s">
        <v>186</v>
      </c>
      <c r="B29" s="1">
        <v>200.0</v>
      </c>
      <c r="C29" s="1">
        <v>30000.0</v>
      </c>
      <c r="D29" s="1">
        <v>50.0</v>
      </c>
      <c r="E29" s="1" t="s">
        <v>49</v>
      </c>
      <c r="F29" s="1" t="s">
        <v>14</v>
      </c>
      <c r="G29" s="2">
        <v>1.0E-9</v>
      </c>
      <c r="H29" s="1">
        <v>200.0</v>
      </c>
      <c r="I29" s="1" t="s">
        <v>159</v>
      </c>
      <c r="K29" s="1">
        <v>4.7473966E7</v>
      </c>
      <c r="L29" s="1">
        <v>2.182032E7</v>
      </c>
      <c r="M29" s="1">
        <v>1123254.0</v>
      </c>
      <c r="N29" s="1">
        <v>3.04309E7</v>
      </c>
      <c r="O29" t="str">
        <f t="shared" ref="O29:R29" si="57">(K29/200)/1000</f>
        <v>237.36983</v>
      </c>
      <c r="P29" t="str">
        <f t="shared" si="57"/>
        <v>109.1016</v>
      </c>
      <c r="Q29" t="str">
        <f t="shared" si="57"/>
        <v>5.61627</v>
      </c>
      <c r="R29" t="str">
        <f t="shared" si="57"/>
        <v>152.1545</v>
      </c>
      <c r="S29" t="str">
        <f t="shared" ref="S29:U29" si="58">(O29/1000)</f>
        <v>0.23736983</v>
      </c>
      <c r="T29" t="str">
        <f t="shared" si="58"/>
        <v>0.1091016</v>
      </c>
      <c r="U29" t="str">
        <f t="shared" si="58"/>
        <v>0.00561627</v>
      </c>
      <c r="V29" t="str">
        <f t="shared" si="26"/>
        <v>152.1545</v>
      </c>
      <c r="W29" s="19" t="str">
        <f t="shared" si="16"/>
        <v>4.7473966</v>
      </c>
      <c r="X29" s="19" t="str">
        <f t="shared" si="17"/>
        <v>15.82465533</v>
      </c>
    </row>
    <row r="30">
      <c r="A30" s="1" t="s">
        <v>186</v>
      </c>
      <c r="B30" s="1">
        <v>200.0</v>
      </c>
      <c r="C30" s="1">
        <v>40000.0</v>
      </c>
      <c r="D30" s="1">
        <v>50.0</v>
      </c>
      <c r="E30" s="1" t="s">
        <v>49</v>
      </c>
      <c r="F30" s="1" t="s">
        <v>14</v>
      </c>
      <c r="G30" s="2">
        <v>1.0E-9</v>
      </c>
      <c r="H30" s="1">
        <v>200.0</v>
      </c>
      <c r="I30" s="1" t="s">
        <v>161</v>
      </c>
      <c r="K30" s="1">
        <v>6.3510097E7</v>
      </c>
      <c r="L30" s="1">
        <v>2.8549233E7</v>
      </c>
      <c r="M30" s="1">
        <v>1478547.0</v>
      </c>
      <c r="N30" s="1">
        <v>3.8843916E7</v>
      </c>
      <c r="O30" t="str">
        <f t="shared" ref="O30:R30" si="59">(K30/200)/1000</f>
        <v>317.550485</v>
      </c>
      <c r="P30" t="str">
        <f t="shared" si="59"/>
        <v>142.746165</v>
      </c>
      <c r="Q30" t="str">
        <f t="shared" si="59"/>
        <v>7.392735</v>
      </c>
      <c r="R30" t="str">
        <f t="shared" si="59"/>
        <v>194.21958</v>
      </c>
      <c r="S30" t="str">
        <f t="shared" ref="S30:U30" si="60">(O30/1000)</f>
        <v>0.317550485</v>
      </c>
      <c r="T30" t="str">
        <f t="shared" si="60"/>
        <v>0.142746165</v>
      </c>
      <c r="U30" t="str">
        <f t="shared" si="60"/>
        <v>0.007392735</v>
      </c>
      <c r="V30" t="str">
        <f t="shared" si="26"/>
        <v>194.21958</v>
      </c>
      <c r="W30" s="19" t="str">
        <f t="shared" si="16"/>
        <v>6.3510097</v>
      </c>
      <c r="X30" s="19" t="str">
        <f t="shared" si="17"/>
        <v>21.17003233</v>
      </c>
    </row>
    <row r="31">
      <c r="A31" s="1" t="s">
        <v>186</v>
      </c>
      <c r="B31" s="1">
        <v>200.0</v>
      </c>
      <c r="C31" s="1">
        <v>50000.0</v>
      </c>
      <c r="D31" s="1">
        <v>50.0</v>
      </c>
      <c r="E31" s="1" t="s">
        <v>49</v>
      </c>
      <c r="F31" s="1" t="s">
        <v>14</v>
      </c>
      <c r="G31" s="2">
        <v>1.0E-9</v>
      </c>
      <c r="H31" s="1">
        <v>200.0</v>
      </c>
      <c r="I31" s="1" t="s">
        <v>160</v>
      </c>
      <c r="K31" s="1">
        <v>7.9413183E7</v>
      </c>
      <c r="L31" s="1">
        <v>3.5354042E7</v>
      </c>
      <c r="M31" s="1">
        <v>1815000.0</v>
      </c>
      <c r="N31" s="1">
        <v>4.6547375E7</v>
      </c>
      <c r="O31" t="str">
        <f t="shared" ref="O31:R31" si="61">(K31/200)/1000</f>
        <v>397.065915</v>
      </c>
      <c r="P31" t="str">
        <f t="shared" si="61"/>
        <v>176.77021</v>
      </c>
      <c r="Q31" t="str">
        <f t="shared" si="61"/>
        <v>9.075</v>
      </c>
      <c r="R31" t="str">
        <f t="shared" si="61"/>
        <v>232.736875</v>
      </c>
      <c r="S31" t="str">
        <f t="shared" ref="S31:U31" si="62">(O31/1000)</f>
        <v>0.397065915</v>
      </c>
      <c r="T31" t="str">
        <f t="shared" si="62"/>
        <v>0.17677021</v>
      </c>
      <c r="U31" t="str">
        <f t="shared" si="62"/>
        <v>0.009075</v>
      </c>
      <c r="V31" t="str">
        <f t="shared" si="26"/>
        <v>232.736875</v>
      </c>
      <c r="W31" s="19" t="str">
        <f t="shared" si="16"/>
        <v>7.9413183</v>
      </c>
      <c r="X31" s="19" t="str">
        <f t="shared" si="17"/>
        <v>26.471061</v>
      </c>
    </row>
    <row r="32">
      <c r="A32" s="22" t="s">
        <v>186</v>
      </c>
      <c r="B32" s="22">
        <v>200.0</v>
      </c>
      <c r="C32" s="22">
        <v>60000.0</v>
      </c>
      <c r="D32" s="22">
        <v>50.0</v>
      </c>
      <c r="E32" s="22" t="s">
        <v>49</v>
      </c>
      <c r="F32" s="22" t="s">
        <v>14</v>
      </c>
      <c r="G32" s="23">
        <v>1.0E-9</v>
      </c>
      <c r="H32" s="22">
        <v>200.0</v>
      </c>
      <c r="I32" s="22" t="s">
        <v>187</v>
      </c>
      <c r="J32" s="24"/>
      <c r="K32" s="22">
        <v>9.2756886E7</v>
      </c>
      <c r="L32" s="22">
        <v>3.7730606E7</v>
      </c>
      <c r="M32" s="22">
        <v>2214746.0</v>
      </c>
      <c r="N32" s="22">
        <v>5.5540581E7</v>
      </c>
      <c r="O32" s="26" t="str">
        <f t="shared" ref="O32:R32" si="63">(K32/200)/1000</f>
        <v>463.78443</v>
      </c>
      <c r="P32" s="26" t="str">
        <f t="shared" si="63"/>
        <v>188.65303</v>
      </c>
      <c r="Q32" s="26" t="str">
        <f t="shared" si="63"/>
        <v>11.07373</v>
      </c>
      <c r="R32" s="26" t="str">
        <f t="shared" si="63"/>
        <v>277.702905</v>
      </c>
      <c r="S32" s="24"/>
      <c r="T32" s="24"/>
      <c r="U32" s="24"/>
      <c r="V32" s="24"/>
      <c r="W32" s="26" t="str">
        <f t="shared" si="16"/>
        <v>9.2756886</v>
      </c>
      <c r="X32" s="26" t="str">
        <f t="shared" si="17"/>
        <v>30.918962</v>
      </c>
      <c r="Y32" s="24"/>
      <c r="Z32" s="24"/>
      <c r="AA32" s="24"/>
    </row>
    <row r="33">
      <c r="A33" s="22" t="s">
        <v>186</v>
      </c>
      <c r="B33" s="22">
        <v>200.0</v>
      </c>
      <c r="C33" s="22">
        <v>70000.0</v>
      </c>
      <c r="D33" s="22">
        <v>50.0</v>
      </c>
      <c r="E33" s="22" t="s">
        <v>49</v>
      </c>
      <c r="F33" s="22" t="s">
        <v>14</v>
      </c>
      <c r="G33" s="23">
        <v>1.0E-9</v>
      </c>
      <c r="H33" s="22">
        <v>200.0</v>
      </c>
      <c r="I33" s="22" t="s">
        <v>188</v>
      </c>
      <c r="J33" s="24"/>
      <c r="K33" s="22">
        <v>1.07502072E8</v>
      </c>
      <c r="L33" s="22">
        <v>4.312102E7</v>
      </c>
      <c r="M33" s="22">
        <v>2508348.0</v>
      </c>
      <c r="N33" s="22">
        <v>6.0859489E7</v>
      </c>
      <c r="O33" s="26" t="str">
        <f t="shared" ref="O33:R33" si="64">(K33/200)/1000</f>
        <v>537.51036</v>
      </c>
      <c r="P33" s="26" t="str">
        <f t="shared" si="64"/>
        <v>215.6051</v>
      </c>
      <c r="Q33" s="26" t="str">
        <f t="shared" si="64"/>
        <v>12.54174</v>
      </c>
      <c r="R33" s="26" t="str">
        <f t="shared" si="64"/>
        <v>304.297445</v>
      </c>
      <c r="S33" s="24"/>
      <c r="T33" s="24"/>
      <c r="U33" s="24"/>
      <c r="V33" s="24"/>
      <c r="W33" s="26" t="str">
        <f t="shared" si="16"/>
        <v>10.7502072</v>
      </c>
      <c r="X33" s="26" t="str">
        <f t="shared" si="17"/>
        <v>35.834024</v>
      </c>
      <c r="Y33" s="24"/>
      <c r="Z33" s="24"/>
      <c r="AA33" s="24"/>
    </row>
    <row r="34">
      <c r="A34" s="22" t="s">
        <v>186</v>
      </c>
      <c r="B34" s="22">
        <v>200.0</v>
      </c>
      <c r="C34" s="22">
        <v>80000.0</v>
      </c>
      <c r="D34" s="22">
        <v>50.0</v>
      </c>
      <c r="E34" s="22" t="s">
        <v>49</v>
      </c>
      <c r="F34" s="22" t="s">
        <v>14</v>
      </c>
      <c r="G34" s="23">
        <v>1.0E-9</v>
      </c>
      <c r="H34" s="22">
        <v>200.0</v>
      </c>
      <c r="I34" s="22" t="s">
        <v>189</v>
      </c>
      <c r="J34" s="24"/>
      <c r="K34" s="22">
        <v>1.22094169E8</v>
      </c>
      <c r="L34" s="22">
        <v>4.821229E7</v>
      </c>
      <c r="M34" s="22">
        <v>2836829.0</v>
      </c>
      <c r="N34" s="22">
        <v>6.7760738E7</v>
      </c>
      <c r="O34" s="26" t="str">
        <f t="shared" ref="O34:R34" si="65">(K34/200)/1000</f>
        <v>610.470845</v>
      </c>
      <c r="P34" s="26" t="str">
        <f t="shared" si="65"/>
        <v>241.06145</v>
      </c>
      <c r="Q34" s="26" t="str">
        <f t="shared" si="65"/>
        <v>14.184145</v>
      </c>
      <c r="R34" s="26" t="str">
        <f t="shared" si="65"/>
        <v>338.80369</v>
      </c>
      <c r="S34" s="24"/>
      <c r="T34" s="24"/>
      <c r="U34" s="24"/>
      <c r="V34" s="24"/>
      <c r="W34" s="26" t="str">
        <f t="shared" si="16"/>
        <v>12.2094169</v>
      </c>
      <c r="X34" s="26" t="str">
        <f t="shared" si="17"/>
        <v>40.69805633</v>
      </c>
      <c r="Y34" s="24"/>
      <c r="Z34" s="24"/>
      <c r="AA34" s="24"/>
    </row>
    <row r="35">
      <c r="A35" s="22" t="s">
        <v>186</v>
      </c>
      <c r="B35" s="22">
        <v>200.0</v>
      </c>
      <c r="C35" s="22">
        <v>90000.0</v>
      </c>
      <c r="D35" s="22">
        <v>50.0</v>
      </c>
      <c r="E35" s="22" t="s">
        <v>49</v>
      </c>
      <c r="F35" s="22" t="s">
        <v>14</v>
      </c>
      <c r="G35" s="23">
        <v>1.0E-9</v>
      </c>
      <c r="H35" s="22">
        <v>200.0</v>
      </c>
      <c r="I35" s="22" t="s">
        <v>190</v>
      </c>
      <c r="J35" s="24"/>
      <c r="K35" s="22">
        <v>1.3843168E8</v>
      </c>
      <c r="L35" s="22">
        <v>5.4150742E7</v>
      </c>
      <c r="M35" s="22">
        <v>3273933.0</v>
      </c>
      <c r="N35" s="22">
        <v>7.9199025E7</v>
      </c>
      <c r="O35" s="26" t="str">
        <f t="shared" ref="O35:R35" si="66">(K35/200)/1000</f>
        <v>692.1584</v>
      </c>
      <c r="P35" s="26" t="str">
        <f t="shared" si="66"/>
        <v>270.75371</v>
      </c>
      <c r="Q35" s="26" t="str">
        <f t="shared" si="66"/>
        <v>16.369665</v>
      </c>
      <c r="R35" s="26" t="str">
        <f t="shared" si="66"/>
        <v>395.995125</v>
      </c>
      <c r="S35" s="24"/>
      <c r="T35" s="24"/>
      <c r="U35" s="24"/>
      <c r="V35" s="24"/>
      <c r="W35" s="26" t="str">
        <f t="shared" si="16"/>
        <v>13.843168</v>
      </c>
      <c r="X35" s="26" t="str">
        <f t="shared" si="17"/>
        <v>46.14389333</v>
      </c>
      <c r="Y35" s="24"/>
      <c r="Z35" s="24"/>
      <c r="AA35" s="24"/>
    </row>
    <row r="36">
      <c r="A36" s="22" t="s">
        <v>186</v>
      </c>
      <c r="B36" s="22">
        <v>200.0</v>
      </c>
      <c r="C36" s="22">
        <v>100000.0</v>
      </c>
      <c r="D36" s="22">
        <v>50.0</v>
      </c>
      <c r="E36" s="22" t="s">
        <v>49</v>
      </c>
      <c r="F36" s="22" t="s">
        <v>14</v>
      </c>
      <c r="G36" s="23">
        <v>1.0E-9</v>
      </c>
      <c r="H36" s="22">
        <v>200.0</v>
      </c>
      <c r="I36" s="22" t="s">
        <v>191</v>
      </c>
      <c r="J36" s="24"/>
      <c r="K36" s="22">
        <v>1.50715241E8</v>
      </c>
      <c r="L36" s="22">
        <v>5.9568974E7</v>
      </c>
      <c r="M36" s="22">
        <v>3440069.0</v>
      </c>
      <c r="N36" s="22">
        <v>8.0609886E7</v>
      </c>
      <c r="O36" s="26" t="str">
        <f t="shared" ref="O36:R36" si="67">(K36/200)/1000</f>
        <v>753.576205</v>
      </c>
      <c r="P36" s="26" t="str">
        <f t="shared" si="67"/>
        <v>297.84487</v>
      </c>
      <c r="Q36" s="26" t="str">
        <f t="shared" si="67"/>
        <v>17.200345</v>
      </c>
      <c r="R36" s="26" t="str">
        <f t="shared" si="67"/>
        <v>403.04943</v>
      </c>
      <c r="S36" s="24"/>
      <c r="T36" s="24"/>
      <c r="U36" s="24"/>
      <c r="V36" s="24"/>
      <c r="W36" s="26" t="str">
        <f t="shared" si="16"/>
        <v>15.0715241</v>
      </c>
      <c r="X36" s="26" t="str">
        <f t="shared" si="17"/>
        <v>50.23841367</v>
      </c>
      <c r="Y36" s="24"/>
      <c r="Z36" s="24"/>
      <c r="AA36" s="24"/>
    </row>
    <row r="37">
      <c r="A37" s="1" t="s">
        <v>192</v>
      </c>
      <c r="B37" s="1">
        <v>200.0</v>
      </c>
      <c r="C37" s="1">
        <v>10000.0</v>
      </c>
      <c r="D37" s="1">
        <v>20.0</v>
      </c>
      <c r="E37" s="1" t="s">
        <v>49</v>
      </c>
      <c r="F37" s="1" t="s">
        <v>14</v>
      </c>
      <c r="G37" s="2">
        <v>1.0E-9</v>
      </c>
      <c r="H37" s="1">
        <v>200.0</v>
      </c>
      <c r="I37" s="1" t="s">
        <v>193</v>
      </c>
      <c r="K37" s="1">
        <v>1.165666E7</v>
      </c>
      <c r="L37" s="1">
        <v>3108370.0</v>
      </c>
      <c r="M37" s="1">
        <v>858644.0</v>
      </c>
      <c r="N37" s="16">
        <v>8610173.0</v>
      </c>
      <c r="O37" t="str">
        <f t="shared" ref="O37:R37" si="68">(K37/200)/1000</f>
        <v>58.2833</v>
      </c>
      <c r="P37" t="str">
        <f t="shared" si="68"/>
        <v>15.54185</v>
      </c>
      <c r="Q37" t="str">
        <f t="shared" si="68"/>
        <v>4.29322</v>
      </c>
      <c r="R37" t="str">
        <f t="shared" si="68"/>
        <v>43.050865</v>
      </c>
      <c r="W37" s="19" t="str">
        <f t="shared" si="16"/>
        <v>2.914165</v>
      </c>
      <c r="X37" s="19" t="str">
        <f t="shared" si="17"/>
        <v>9.713883333</v>
      </c>
    </row>
    <row r="38">
      <c r="A38" s="1" t="s">
        <v>192</v>
      </c>
      <c r="B38" s="1">
        <v>200.0</v>
      </c>
      <c r="C38" s="1">
        <v>20000.0</v>
      </c>
      <c r="D38" s="1">
        <v>20.0</v>
      </c>
      <c r="E38" s="1" t="s">
        <v>49</v>
      </c>
      <c r="F38" s="1" t="s">
        <v>14</v>
      </c>
      <c r="G38" s="2">
        <v>1.0E-9</v>
      </c>
      <c r="H38" s="1">
        <v>200.0</v>
      </c>
      <c r="I38" s="1" t="s">
        <v>194</v>
      </c>
      <c r="K38" s="1">
        <v>2.023928E7</v>
      </c>
      <c r="L38" s="1">
        <v>5525967.0</v>
      </c>
      <c r="M38" s="1">
        <v>1382708.0</v>
      </c>
      <c r="N38" s="16">
        <v>1.2914834E7</v>
      </c>
      <c r="O38" t="str">
        <f t="shared" ref="O38:R38" si="69">(K38/200)/1000</f>
        <v>101.1964</v>
      </c>
      <c r="P38" t="str">
        <f t="shared" si="69"/>
        <v>27.629835</v>
      </c>
      <c r="Q38" t="str">
        <f t="shared" si="69"/>
        <v>6.91354</v>
      </c>
      <c r="R38" t="str">
        <f t="shared" si="69"/>
        <v>64.57417</v>
      </c>
      <c r="W38" s="19" t="str">
        <f t="shared" si="16"/>
        <v>5.05982</v>
      </c>
      <c r="X38" s="19" t="str">
        <f t="shared" si="17"/>
        <v>16.86606667</v>
      </c>
    </row>
    <row r="39">
      <c r="A39" s="1" t="s">
        <v>192</v>
      </c>
      <c r="B39" s="1">
        <v>200.0</v>
      </c>
      <c r="C39" s="1">
        <v>30000.0</v>
      </c>
      <c r="D39" s="1">
        <v>20.0</v>
      </c>
      <c r="E39" s="1" t="s">
        <v>49</v>
      </c>
      <c r="F39" s="1" t="s">
        <v>14</v>
      </c>
      <c r="G39" s="2">
        <v>1.0E-9</v>
      </c>
      <c r="H39" s="1">
        <v>200.0</v>
      </c>
      <c r="I39" s="1" t="s">
        <v>195</v>
      </c>
      <c r="K39" s="1">
        <v>3.2062268E7</v>
      </c>
      <c r="L39" s="1">
        <v>7955586.0</v>
      </c>
      <c r="M39" s="1">
        <v>2174957.0</v>
      </c>
      <c r="N39" s="16">
        <v>1.9346769E7</v>
      </c>
      <c r="O39" t="str">
        <f t="shared" ref="O39:R39" si="70">(K39/200)/1000</f>
        <v>160.31134</v>
      </c>
      <c r="P39" t="str">
        <f t="shared" si="70"/>
        <v>39.77793</v>
      </c>
      <c r="Q39" t="str">
        <f t="shared" si="70"/>
        <v>10.874785</v>
      </c>
      <c r="R39" t="str">
        <f t="shared" si="70"/>
        <v>96.733845</v>
      </c>
      <c r="W39" s="19" t="str">
        <f t="shared" si="16"/>
        <v>8.015567</v>
      </c>
      <c r="X39" s="19" t="str">
        <f t="shared" si="17"/>
        <v>26.71855667</v>
      </c>
    </row>
    <row r="40">
      <c r="A40" s="1" t="s">
        <v>192</v>
      </c>
      <c r="B40" s="1">
        <v>200.0</v>
      </c>
      <c r="C40" s="1">
        <v>40000.0</v>
      </c>
      <c r="D40" s="1">
        <v>20.0</v>
      </c>
      <c r="E40" s="1" t="s">
        <v>49</v>
      </c>
      <c r="F40" s="1" t="s">
        <v>14</v>
      </c>
      <c r="G40" s="2">
        <v>1.0E-9</v>
      </c>
      <c r="H40" s="1">
        <v>200.0</v>
      </c>
      <c r="I40" s="1" t="s">
        <v>196</v>
      </c>
      <c r="K40" s="1">
        <v>4.2277911E7</v>
      </c>
      <c r="L40" s="1">
        <v>1.0777571E7</v>
      </c>
      <c r="M40" s="1">
        <v>2807077.0</v>
      </c>
      <c r="N40" s="1">
        <v>2.4581282E7</v>
      </c>
      <c r="O40" t="str">
        <f t="shared" ref="O40:R40" si="71">(K40/200)/1000</f>
        <v>211.389555</v>
      </c>
      <c r="P40" t="str">
        <f t="shared" si="71"/>
        <v>53.887855</v>
      </c>
      <c r="Q40" t="str">
        <f t="shared" si="71"/>
        <v>14.035385</v>
      </c>
      <c r="R40" t="str">
        <f t="shared" si="71"/>
        <v>122.90641</v>
      </c>
      <c r="W40" s="19" t="str">
        <f t="shared" si="16"/>
        <v>10.56947775</v>
      </c>
      <c r="X40" s="19" t="str">
        <f t="shared" si="17"/>
        <v>35.2315925</v>
      </c>
    </row>
    <row r="41">
      <c r="A41" s="1" t="s">
        <v>192</v>
      </c>
      <c r="B41" s="1">
        <v>200.0</v>
      </c>
      <c r="C41" s="1">
        <v>50000.0</v>
      </c>
      <c r="D41" s="1">
        <v>20.0</v>
      </c>
      <c r="E41" s="1" t="s">
        <v>49</v>
      </c>
      <c r="F41" s="1" t="s">
        <v>14</v>
      </c>
      <c r="G41" s="2">
        <v>1.0E-9</v>
      </c>
      <c r="H41" s="1">
        <v>200.0</v>
      </c>
      <c r="I41" s="1" t="s">
        <v>197</v>
      </c>
      <c r="K41" s="1">
        <v>5.5495366E7</v>
      </c>
      <c r="L41" s="1">
        <v>1.3137264E7</v>
      </c>
      <c r="M41" s="1">
        <v>3769744.0</v>
      </c>
      <c r="N41" s="1">
        <v>3.2954407E7</v>
      </c>
      <c r="O41" t="str">
        <f t="shared" ref="O41:R41" si="72">(K41/200)/1000</f>
        <v>277.47683</v>
      </c>
      <c r="P41" t="str">
        <f t="shared" si="72"/>
        <v>65.68632</v>
      </c>
      <c r="Q41" t="str">
        <f t="shared" si="72"/>
        <v>18.84872</v>
      </c>
      <c r="R41" t="str">
        <f t="shared" si="72"/>
        <v>164.772035</v>
      </c>
      <c r="W41" s="19" t="str">
        <f t="shared" si="16"/>
        <v>13.8738415</v>
      </c>
      <c r="X41" s="19" t="str">
        <f t="shared" si="17"/>
        <v>46.24613833</v>
      </c>
    </row>
    <row r="42">
      <c r="A42" s="27" t="s">
        <v>198</v>
      </c>
      <c r="B42" s="27">
        <v>200.0</v>
      </c>
      <c r="C42" s="27">
        <v>10000.0</v>
      </c>
      <c r="D42" s="27">
        <v>60.0</v>
      </c>
      <c r="E42" s="27" t="s">
        <v>49</v>
      </c>
      <c r="F42" s="27" t="s">
        <v>14</v>
      </c>
      <c r="G42" s="28">
        <v>1.0E-9</v>
      </c>
      <c r="H42" s="27">
        <v>200.0</v>
      </c>
      <c r="I42" s="27" t="s">
        <v>199</v>
      </c>
      <c r="J42" s="29"/>
      <c r="K42" s="27">
        <v>1.8102692E7</v>
      </c>
      <c r="L42" s="27">
        <v>9035007.0</v>
      </c>
      <c r="M42" s="27">
        <v>366260.0</v>
      </c>
      <c r="N42" s="27">
        <v>1.2841153E7</v>
      </c>
      <c r="O42" s="29"/>
      <c r="P42" s="29"/>
      <c r="Q42" s="29"/>
      <c r="R42" s="29"/>
      <c r="S42" s="29"/>
      <c r="T42" s="29"/>
      <c r="U42" s="29"/>
      <c r="V42" s="29"/>
      <c r="W42" s="29"/>
      <c r="X42" s="29"/>
      <c r="Y42" s="29"/>
      <c r="Z42" s="29"/>
      <c r="AA42" s="29"/>
    </row>
    <row r="43">
      <c r="A43" s="1" t="s">
        <v>198</v>
      </c>
      <c r="B43" s="1">
        <v>200.0</v>
      </c>
      <c r="C43" s="1">
        <v>20000.0</v>
      </c>
      <c r="D43" s="1">
        <v>60.0</v>
      </c>
      <c r="E43" s="1" t="s">
        <v>49</v>
      </c>
      <c r="F43" s="1" t="s">
        <v>14</v>
      </c>
      <c r="G43" s="2">
        <v>1.0E-9</v>
      </c>
      <c r="H43" s="1">
        <v>200.0</v>
      </c>
      <c r="I43" s="1" t="s">
        <v>200</v>
      </c>
      <c r="K43" s="1">
        <v>3.5146531E7</v>
      </c>
      <c r="L43" s="1">
        <v>1.6068892E7</v>
      </c>
      <c r="M43" s="1">
        <v>698898.0</v>
      </c>
      <c r="N43" s="1">
        <v>2.2076926E7</v>
      </c>
    </row>
    <row r="44">
      <c r="A44" s="1" t="s">
        <v>198</v>
      </c>
      <c r="B44" s="1">
        <v>200.0</v>
      </c>
      <c r="C44" s="1">
        <v>30000.0</v>
      </c>
      <c r="D44" s="1">
        <v>60.0</v>
      </c>
      <c r="E44" s="1" t="s">
        <v>49</v>
      </c>
      <c r="F44" s="1" t="s">
        <v>14</v>
      </c>
      <c r="G44" s="2">
        <v>1.0E-9</v>
      </c>
      <c r="H44" s="1">
        <v>200.0</v>
      </c>
      <c r="I44" s="1" t="s">
        <v>201</v>
      </c>
      <c r="K44" s="1">
        <v>5.2954532E7</v>
      </c>
      <c r="L44" s="1">
        <v>2.4014861E7</v>
      </c>
      <c r="M44" s="1">
        <v>1027794.0</v>
      </c>
      <c r="N44" s="1">
        <v>3.2643141E7</v>
      </c>
    </row>
    <row r="45">
      <c r="A45" s="1" t="s">
        <v>198</v>
      </c>
      <c r="B45" s="1">
        <v>200.0</v>
      </c>
      <c r="C45" s="1">
        <v>40000.0</v>
      </c>
      <c r="D45" s="1">
        <v>60.0</v>
      </c>
      <c r="E45" s="1" t="s">
        <v>49</v>
      </c>
      <c r="F45" s="1" t="s">
        <v>14</v>
      </c>
      <c r="G45" s="2">
        <v>1.0E-9</v>
      </c>
      <c r="H45" s="1">
        <v>200.0</v>
      </c>
      <c r="I45" s="1" t="s">
        <v>202</v>
      </c>
      <c r="K45" s="1">
        <v>6.9622936E7</v>
      </c>
      <c r="L45" s="1">
        <v>3.1134125E7</v>
      </c>
      <c r="M45" s="1">
        <v>1350444.0</v>
      </c>
      <c r="N45" s="1">
        <v>4.2432028E7</v>
      </c>
    </row>
    <row r="46">
      <c r="A46" s="1" t="s">
        <v>198</v>
      </c>
      <c r="B46" s="1">
        <v>200.0</v>
      </c>
      <c r="C46" s="1">
        <v>50000.0</v>
      </c>
      <c r="D46" s="1">
        <v>60.0</v>
      </c>
      <c r="E46" s="1" t="s">
        <v>49</v>
      </c>
      <c r="F46" s="1" t="s">
        <v>14</v>
      </c>
      <c r="G46" s="2">
        <v>1.0E-9</v>
      </c>
      <c r="H46" s="1">
        <v>200.0</v>
      </c>
      <c r="I46" s="1" t="s">
        <v>203</v>
      </c>
      <c r="K46" s="1">
        <v>8.8007784E7</v>
      </c>
      <c r="L46" s="1">
        <v>3.9012045E7</v>
      </c>
      <c r="M46" s="1">
        <v>1685842.0</v>
      </c>
      <c r="N46" s="1">
        <v>5.199941E7</v>
      </c>
    </row>
    <row r="47">
      <c r="A47" s="1" t="s">
        <v>198</v>
      </c>
      <c r="B47" s="1">
        <v>200.0</v>
      </c>
      <c r="C47" s="1">
        <v>60000.0</v>
      </c>
      <c r="D47" s="1">
        <v>60.0</v>
      </c>
      <c r="E47" s="1" t="s">
        <v>49</v>
      </c>
      <c r="F47" s="1" t="s">
        <v>14</v>
      </c>
      <c r="G47" s="2">
        <v>1.0E-9</v>
      </c>
      <c r="H47" s="1">
        <v>200.0</v>
      </c>
      <c r="I47" s="1" t="s">
        <v>204</v>
      </c>
      <c r="K47" s="1">
        <v>1.05855859E8</v>
      </c>
      <c r="L47" s="1">
        <v>4.7692467E7</v>
      </c>
      <c r="M47" s="1">
        <v>2014101.0</v>
      </c>
      <c r="N47" s="1">
        <v>6.2501988E7</v>
      </c>
    </row>
    <row r="48">
      <c r="A48" s="1" t="s">
        <v>198</v>
      </c>
      <c r="B48" s="1">
        <v>200.0</v>
      </c>
      <c r="C48" s="1">
        <v>70000.0</v>
      </c>
      <c r="D48" s="1">
        <v>60.0</v>
      </c>
      <c r="E48" s="1" t="s">
        <v>49</v>
      </c>
      <c r="F48" s="1" t="s">
        <v>14</v>
      </c>
      <c r="G48" s="2">
        <v>1.0E-9</v>
      </c>
      <c r="H48" s="1">
        <v>200.0</v>
      </c>
      <c r="I48" s="1" t="s">
        <v>205</v>
      </c>
      <c r="K48" s="1">
        <v>1.21196954E8</v>
      </c>
      <c r="L48" s="1">
        <v>5.2962428E7</v>
      </c>
      <c r="M48" s="1">
        <v>2300751.0</v>
      </c>
      <c r="N48" s="1">
        <v>6.9621018E7</v>
      </c>
    </row>
    <row r="49">
      <c r="A49" s="1" t="s">
        <v>198</v>
      </c>
      <c r="B49" s="1">
        <v>200.0</v>
      </c>
      <c r="C49" s="1">
        <v>80000.0</v>
      </c>
      <c r="D49" s="1">
        <v>60.0</v>
      </c>
      <c r="E49" s="1" t="s">
        <v>49</v>
      </c>
      <c r="F49" s="1" t="s">
        <v>14</v>
      </c>
      <c r="G49" s="2">
        <v>1.0E-9</v>
      </c>
      <c r="H49" s="1">
        <v>200.0</v>
      </c>
      <c r="I49" s="1" t="s">
        <v>206</v>
      </c>
      <c r="K49" s="1">
        <v>1.39638112E8</v>
      </c>
      <c r="L49" s="1">
        <v>6.0225474E7</v>
      </c>
      <c r="M49" s="1">
        <v>2684241.0</v>
      </c>
      <c r="N49" s="1">
        <v>8.1421843E7</v>
      </c>
    </row>
    <row r="50">
      <c r="A50" s="1" t="s">
        <v>198</v>
      </c>
      <c r="B50" s="1">
        <v>200.0</v>
      </c>
      <c r="C50" s="1">
        <v>90000.0</v>
      </c>
      <c r="D50" s="1">
        <v>60.0</v>
      </c>
      <c r="E50" s="1" t="s">
        <v>49</v>
      </c>
      <c r="F50" s="1" t="s">
        <v>14</v>
      </c>
      <c r="G50" s="2">
        <v>1.0E-9</v>
      </c>
      <c r="H50" s="1">
        <v>200.0</v>
      </c>
      <c r="I50" s="1" t="s">
        <v>207</v>
      </c>
      <c r="K50" s="1">
        <v>1.56932788E8</v>
      </c>
      <c r="L50" s="1">
        <v>7.3505842E7</v>
      </c>
      <c r="M50" s="1">
        <v>2998023.0</v>
      </c>
      <c r="N50" s="1">
        <v>9.6222561E7</v>
      </c>
    </row>
    <row r="51">
      <c r="A51" s="1" t="s">
        <v>198</v>
      </c>
      <c r="B51" s="1">
        <v>200.0</v>
      </c>
      <c r="C51" s="1">
        <v>100000.0</v>
      </c>
      <c r="D51" s="1">
        <v>60.0</v>
      </c>
      <c r="E51" s="1" t="s">
        <v>49</v>
      </c>
      <c r="F51" s="1" t="s">
        <v>14</v>
      </c>
      <c r="G51" s="2">
        <v>1.0E-9</v>
      </c>
      <c r="H51" s="1">
        <v>200.0</v>
      </c>
      <c r="I51" s="1" t="s">
        <v>208</v>
      </c>
      <c r="K51" s="1">
        <v>1.73228381E8</v>
      </c>
      <c r="L51" s="1">
        <v>7.9436928E7</v>
      </c>
      <c r="M51" s="1">
        <v>3270521.0</v>
      </c>
      <c r="N51" s="1">
        <v>1.02188454E8</v>
      </c>
    </row>
    <row r="52">
      <c r="A52" s="27" t="s">
        <v>209</v>
      </c>
      <c r="B52" s="27">
        <v>200.0</v>
      </c>
      <c r="C52" s="27">
        <v>60000.0</v>
      </c>
      <c r="D52" s="27">
        <v>70.0</v>
      </c>
      <c r="E52" s="27" t="s">
        <v>49</v>
      </c>
      <c r="F52" s="27" t="s">
        <v>14</v>
      </c>
      <c r="G52" s="28">
        <v>1.0E-9</v>
      </c>
      <c r="H52" s="27">
        <v>200.0</v>
      </c>
      <c r="I52" s="27" t="s">
        <v>210</v>
      </c>
      <c r="J52" s="29"/>
      <c r="K52" s="27">
        <v>1.14681345E8</v>
      </c>
      <c r="L52" s="27">
        <v>5.7794567E7</v>
      </c>
      <c r="M52" s="27">
        <v>1860855.0</v>
      </c>
      <c r="N52" s="27">
        <v>7.3127615E7</v>
      </c>
      <c r="O52" s="29"/>
      <c r="P52" s="29"/>
      <c r="Q52" s="29"/>
      <c r="R52" s="29"/>
      <c r="S52" s="29"/>
      <c r="T52" s="29"/>
      <c r="U52" s="29"/>
      <c r="V52" s="29"/>
      <c r="W52" s="29"/>
      <c r="X52" s="29"/>
      <c r="Y52" s="29"/>
      <c r="Z52" s="29"/>
      <c r="AA52" s="29"/>
    </row>
    <row r="53">
      <c r="A53" s="1" t="s">
        <v>209</v>
      </c>
      <c r="B53" s="1">
        <v>200.0</v>
      </c>
      <c r="C53" s="1">
        <v>70000.0</v>
      </c>
      <c r="D53" s="1">
        <v>70.0</v>
      </c>
      <c r="E53" s="1" t="s">
        <v>49</v>
      </c>
      <c r="F53" s="1" t="s">
        <v>14</v>
      </c>
      <c r="G53" s="2">
        <v>1.0E-9</v>
      </c>
      <c r="H53" s="1">
        <v>200.0</v>
      </c>
      <c r="I53" s="1" t="s">
        <v>211</v>
      </c>
      <c r="K53" s="1">
        <v>1.34022532E8</v>
      </c>
      <c r="L53" s="1">
        <v>7.1348155E7</v>
      </c>
      <c r="M53" s="1">
        <v>2178284.0</v>
      </c>
      <c r="N53" s="1">
        <v>8.9562868E7</v>
      </c>
    </row>
    <row r="54">
      <c r="A54" s="1" t="s">
        <v>209</v>
      </c>
      <c r="B54" s="1">
        <v>200.0</v>
      </c>
      <c r="C54" s="1">
        <v>80000.0</v>
      </c>
      <c r="D54" s="1">
        <v>70.0</v>
      </c>
      <c r="E54" s="1" t="s">
        <v>49</v>
      </c>
      <c r="F54" s="1" t="s">
        <v>14</v>
      </c>
      <c r="G54" s="2">
        <v>1.0E-9</v>
      </c>
      <c r="H54" s="1">
        <v>200.0</v>
      </c>
      <c r="I54" s="1" t="s">
        <v>212</v>
      </c>
      <c r="K54" s="1">
        <v>1.52026519E8</v>
      </c>
      <c r="L54" s="1">
        <v>7.9681829E7</v>
      </c>
      <c r="M54" s="1">
        <v>2459414.0</v>
      </c>
      <c r="N54" s="1">
        <v>9.9560338E7</v>
      </c>
    </row>
    <row r="55">
      <c r="A55" s="1" t="s">
        <v>209</v>
      </c>
      <c r="B55" s="1">
        <v>200.0</v>
      </c>
      <c r="C55" s="1">
        <v>90000.0</v>
      </c>
      <c r="D55" s="1">
        <v>70.0</v>
      </c>
      <c r="E55" s="1" t="s">
        <v>49</v>
      </c>
      <c r="F55" s="1" t="s">
        <v>14</v>
      </c>
      <c r="G55" s="2">
        <v>1.0E-9</v>
      </c>
      <c r="H55" s="1">
        <v>200.0</v>
      </c>
      <c r="I55" s="1" t="s">
        <v>213</v>
      </c>
      <c r="K55" s="1">
        <v>1.70781547E8</v>
      </c>
      <c r="L55" s="1">
        <v>8.8255887E7</v>
      </c>
      <c r="M55" s="1">
        <v>2763543.0</v>
      </c>
      <c r="N55" s="1">
        <v>1.10645762E8</v>
      </c>
    </row>
    <row r="56">
      <c r="A56" s="1" t="s">
        <v>209</v>
      </c>
      <c r="B56" s="1">
        <v>200.0</v>
      </c>
      <c r="C56" s="1">
        <v>100000.0</v>
      </c>
      <c r="D56" s="1">
        <v>70.0</v>
      </c>
      <c r="E56" s="1" t="s">
        <v>49</v>
      </c>
      <c r="F56" s="1" t="s">
        <v>14</v>
      </c>
      <c r="G56" s="2">
        <v>1.0E-9</v>
      </c>
      <c r="H56" s="1">
        <v>200.0</v>
      </c>
      <c r="I56" s="1" t="s">
        <v>214</v>
      </c>
      <c r="K56" s="1">
        <v>1.90109869E8</v>
      </c>
      <c r="L56" s="1">
        <v>9.5148795E7</v>
      </c>
      <c r="M56" s="1">
        <v>3064177.0</v>
      </c>
      <c r="N56" s="1">
        <v>1.1924755E8</v>
      </c>
    </row>
    <row r="57">
      <c r="A57" s="27" t="s">
        <v>215</v>
      </c>
      <c r="B57" s="27">
        <v>200.0</v>
      </c>
      <c r="C57" s="27">
        <v>10000.0</v>
      </c>
      <c r="D57" s="27">
        <v>80.0</v>
      </c>
      <c r="E57" s="27" t="s">
        <v>49</v>
      </c>
      <c r="F57" s="27" t="s">
        <v>14</v>
      </c>
      <c r="G57" s="28">
        <v>1.0E-9</v>
      </c>
      <c r="H57" s="27">
        <v>200.0</v>
      </c>
      <c r="I57" s="27" t="s">
        <v>216</v>
      </c>
      <c r="J57" s="29"/>
      <c r="K57" s="27">
        <v>2.2164431E7</v>
      </c>
      <c r="L57" s="27">
        <v>1.3492448E7</v>
      </c>
      <c r="M57" s="27">
        <v>341604.0</v>
      </c>
      <c r="N57" s="27">
        <v>1.8553953E7</v>
      </c>
      <c r="O57" s="29"/>
      <c r="P57" s="29"/>
      <c r="Q57" s="29"/>
      <c r="R57" s="29"/>
      <c r="S57" s="29"/>
      <c r="T57" s="29"/>
      <c r="U57" s="29"/>
      <c r="V57" s="29"/>
      <c r="W57" s="29"/>
      <c r="X57" s="29"/>
      <c r="Y57" s="29"/>
      <c r="Z57" s="29"/>
      <c r="AA57" s="29"/>
    </row>
    <row r="58">
      <c r="A58" s="1" t="s">
        <v>215</v>
      </c>
      <c r="B58" s="1">
        <v>200.0</v>
      </c>
      <c r="C58" s="1">
        <v>20000.0</v>
      </c>
      <c r="D58" s="1">
        <v>80.0</v>
      </c>
      <c r="E58" s="1" t="s">
        <v>49</v>
      </c>
      <c r="F58" s="1" t="s">
        <v>14</v>
      </c>
      <c r="G58" s="2">
        <v>1.0E-9</v>
      </c>
      <c r="H58" s="1">
        <v>200.0</v>
      </c>
      <c r="I58" s="1" t="s">
        <v>217</v>
      </c>
      <c r="K58" s="1">
        <v>4.351637E7</v>
      </c>
      <c r="L58" s="1">
        <v>2.3471186E7</v>
      </c>
      <c r="M58" s="1">
        <v>637245.0</v>
      </c>
      <c r="N58" s="1">
        <v>3.0819671E7</v>
      </c>
    </row>
    <row r="59">
      <c r="A59" s="1" t="s">
        <v>215</v>
      </c>
      <c r="B59" s="1">
        <v>200.0</v>
      </c>
      <c r="C59" s="1">
        <v>30000.0</v>
      </c>
      <c r="D59" s="1">
        <v>80.0</v>
      </c>
      <c r="E59" s="1" t="s">
        <v>49</v>
      </c>
      <c r="F59" s="1" t="s">
        <v>14</v>
      </c>
      <c r="G59" s="2">
        <v>1.0E-9</v>
      </c>
      <c r="H59" s="1">
        <v>200.0</v>
      </c>
      <c r="I59" s="1" t="s">
        <v>218</v>
      </c>
      <c r="K59" s="1">
        <v>6.4490579E7</v>
      </c>
      <c r="L59" s="1">
        <v>3.4161647E7</v>
      </c>
      <c r="M59" s="1">
        <v>932519.0</v>
      </c>
      <c r="N59" s="1">
        <v>4.4145952E7</v>
      </c>
    </row>
    <row r="60">
      <c r="A60" s="1" t="s">
        <v>215</v>
      </c>
      <c r="B60" s="1">
        <v>200.0</v>
      </c>
      <c r="C60" s="1">
        <v>40000.0</v>
      </c>
      <c r="D60" s="1">
        <v>80.0</v>
      </c>
      <c r="E60" s="1" t="s">
        <v>49</v>
      </c>
      <c r="F60" s="1" t="s">
        <v>14</v>
      </c>
      <c r="G60" s="2">
        <v>1.0E-9</v>
      </c>
      <c r="H60" s="1">
        <v>200.0</v>
      </c>
      <c r="I60" s="1" t="s">
        <v>219</v>
      </c>
      <c r="K60" s="1">
        <v>8.537206E7</v>
      </c>
      <c r="L60" s="1">
        <v>4.4916023E7</v>
      </c>
      <c r="M60" s="1">
        <v>1230938.0</v>
      </c>
      <c r="N60" s="1">
        <v>5.7895629E7</v>
      </c>
    </row>
    <row r="61">
      <c r="A61" s="1" t="s">
        <v>215</v>
      </c>
      <c r="B61" s="1">
        <v>200.0</v>
      </c>
      <c r="C61" s="1">
        <v>50000.0</v>
      </c>
      <c r="D61" s="1">
        <v>80.0</v>
      </c>
      <c r="E61" s="1" t="s">
        <v>49</v>
      </c>
      <c r="F61" s="1" t="s">
        <v>14</v>
      </c>
      <c r="G61" s="2">
        <v>1.0E-9</v>
      </c>
      <c r="H61" s="1">
        <v>200.0</v>
      </c>
      <c r="I61" s="1" t="s">
        <v>220</v>
      </c>
      <c r="K61" s="1">
        <v>1.06422892E8</v>
      </c>
      <c r="L61" s="1">
        <v>5.6984474E7</v>
      </c>
      <c r="M61" s="1">
        <v>1514318.0</v>
      </c>
      <c r="N61" s="1">
        <v>7.1480938E7</v>
      </c>
    </row>
    <row r="62">
      <c r="A62" s="1" t="s">
        <v>215</v>
      </c>
      <c r="B62" s="1">
        <v>200.0</v>
      </c>
      <c r="C62" s="1">
        <v>60000.0</v>
      </c>
      <c r="D62" s="1">
        <v>80.0</v>
      </c>
      <c r="E62" s="1" t="s">
        <v>49</v>
      </c>
      <c r="F62" s="1" t="s">
        <v>14</v>
      </c>
      <c r="G62" s="2">
        <v>1.0E-9</v>
      </c>
      <c r="H62" s="1">
        <v>200.0</v>
      </c>
      <c r="I62" s="1" t="s">
        <v>221</v>
      </c>
      <c r="K62" s="1">
        <v>1.27331314E8</v>
      </c>
      <c r="L62" s="1">
        <v>6.6206253E7</v>
      </c>
      <c r="M62" s="1">
        <v>1803907.0</v>
      </c>
      <c r="N62" s="1">
        <v>8.2944161E7</v>
      </c>
    </row>
    <row r="63">
      <c r="A63" s="1" t="s">
        <v>215</v>
      </c>
      <c r="B63" s="1">
        <v>200.0</v>
      </c>
      <c r="C63" s="1">
        <v>70000.0</v>
      </c>
      <c r="D63" s="1">
        <v>80.0</v>
      </c>
      <c r="E63" s="1" t="s">
        <v>49</v>
      </c>
      <c r="F63" s="1" t="s">
        <v>14</v>
      </c>
      <c r="G63" s="2">
        <v>1.0E-9</v>
      </c>
      <c r="H63" s="1">
        <v>200.0</v>
      </c>
      <c r="I63" s="1" t="s">
        <v>222</v>
      </c>
      <c r="K63" s="1">
        <v>1.47898824E8</v>
      </c>
      <c r="L63" s="1">
        <v>7.9255922E7</v>
      </c>
      <c r="M63" s="1">
        <v>2085716.0</v>
      </c>
      <c r="N63" s="1">
        <v>9.7959237E7</v>
      </c>
    </row>
    <row r="64">
      <c r="A64" s="1" t="s">
        <v>215</v>
      </c>
      <c r="B64" s="1">
        <v>200.0</v>
      </c>
      <c r="C64" s="1">
        <v>80000.0</v>
      </c>
      <c r="D64" s="1">
        <v>80.0</v>
      </c>
      <c r="E64" s="1" t="s">
        <v>49</v>
      </c>
      <c r="F64" s="1" t="s">
        <v>14</v>
      </c>
      <c r="G64" s="2">
        <v>1.0E-9</v>
      </c>
      <c r="H64" s="1">
        <v>200.0</v>
      </c>
      <c r="I64" s="1" t="s">
        <v>223</v>
      </c>
      <c r="K64" s="1">
        <v>1.67994546E8</v>
      </c>
      <c r="L64" s="1">
        <v>8.7142972E7</v>
      </c>
      <c r="M64" s="1">
        <v>2348544.0</v>
      </c>
      <c r="N64" s="1">
        <v>1.06684333E8</v>
      </c>
    </row>
    <row r="65">
      <c r="A65" s="1" t="s">
        <v>215</v>
      </c>
      <c r="B65" s="1">
        <v>200.0</v>
      </c>
      <c r="C65" s="1">
        <v>90000.0</v>
      </c>
      <c r="D65" s="1">
        <v>80.0</v>
      </c>
      <c r="E65" s="1" t="s">
        <v>49</v>
      </c>
      <c r="F65" s="1" t="s">
        <v>14</v>
      </c>
      <c r="G65" s="2">
        <v>1.0E-9</v>
      </c>
      <c r="H65" s="1">
        <v>200.0</v>
      </c>
      <c r="I65" s="1" t="s">
        <v>224</v>
      </c>
      <c r="K65" s="1">
        <v>1.89409185E8</v>
      </c>
      <c r="L65" s="1">
        <v>9.8157411E7</v>
      </c>
      <c r="M65" s="1">
        <v>2663544.0</v>
      </c>
      <c r="N65" s="1">
        <v>1.21530479E8</v>
      </c>
    </row>
    <row r="66">
      <c r="A66" s="1" t="s">
        <v>215</v>
      </c>
      <c r="B66" s="1">
        <v>200.0</v>
      </c>
      <c r="C66" s="1">
        <v>100000.0</v>
      </c>
      <c r="D66" s="1">
        <v>80.0</v>
      </c>
      <c r="E66" s="1" t="s">
        <v>49</v>
      </c>
      <c r="F66" s="1" t="s">
        <v>14</v>
      </c>
      <c r="G66" s="2">
        <v>1.0E-9</v>
      </c>
      <c r="H66" s="1">
        <v>200.0</v>
      </c>
      <c r="I66" s="1" t="s">
        <v>225</v>
      </c>
      <c r="K66" s="1">
        <v>2.09747138E8</v>
      </c>
      <c r="L66" s="1">
        <v>1.16768511E8</v>
      </c>
      <c r="M66" s="1">
        <v>2924952.0</v>
      </c>
      <c r="N66" s="1">
        <v>1.40711452E8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14"/>
  </cols>
  <sheetData>
    <row r="1">
      <c r="A1" s="15" t="s">
        <v>0</v>
      </c>
      <c r="B1" s="15" t="s">
        <v>1</v>
      </c>
      <c r="C1" s="15" t="s">
        <v>2</v>
      </c>
      <c r="D1" s="15" t="s">
        <v>3</v>
      </c>
      <c r="E1" s="15" t="s">
        <v>4</v>
      </c>
      <c r="F1" s="15" t="s">
        <v>5</v>
      </c>
      <c r="G1" s="15" t="s">
        <v>6</v>
      </c>
      <c r="H1" s="15" t="s">
        <v>7</v>
      </c>
      <c r="I1" s="15" t="s">
        <v>8</v>
      </c>
      <c r="J1" s="15" t="s">
        <v>9</v>
      </c>
      <c r="K1" s="15" t="s">
        <v>144</v>
      </c>
      <c r="L1" s="15" t="s">
        <v>145</v>
      </c>
      <c r="M1" s="15" t="s">
        <v>146</v>
      </c>
      <c r="N1" s="15"/>
      <c r="P1" s="15" t="s">
        <v>10</v>
      </c>
      <c r="Q1" s="15" t="s">
        <v>11</v>
      </c>
      <c r="R1" s="15" t="s">
        <v>12</v>
      </c>
      <c r="S1" s="15" t="s">
        <v>48</v>
      </c>
    </row>
    <row r="2" hidden="1">
      <c r="A2" s="1"/>
      <c r="B2" s="1">
        <v>200.0</v>
      </c>
      <c r="C2" s="1">
        <v>10000.0</v>
      </c>
      <c r="D2" s="1">
        <v>50.0</v>
      </c>
      <c r="E2" s="1" t="s">
        <v>49</v>
      </c>
      <c r="F2" s="1" t="s">
        <v>14</v>
      </c>
      <c r="G2" s="2">
        <v>1.0E-9</v>
      </c>
      <c r="H2" s="1">
        <v>200.0</v>
      </c>
      <c r="I2" s="1" t="s">
        <v>157</v>
      </c>
      <c r="J2" s="1" t="s">
        <v>24</v>
      </c>
      <c r="K2" s="16">
        <v>1.6318895E7</v>
      </c>
      <c r="L2" s="6">
        <v>8898436.0</v>
      </c>
      <c r="M2" s="14">
        <v>402870.0</v>
      </c>
      <c r="N2" s="14"/>
      <c r="O2" s="1" t="s">
        <v>226</v>
      </c>
    </row>
    <row r="3" hidden="1">
      <c r="B3" s="1">
        <v>200.0</v>
      </c>
      <c r="C3" s="1">
        <v>20000.0</v>
      </c>
      <c r="D3" s="1">
        <v>50.0</v>
      </c>
      <c r="E3" s="1" t="s">
        <v>49</v>
      </c>
      <c r="F3" s="1" t="s">
        <v>14</v>
      </c>
      <c r="G3" s="2">
        <v>1.0E-9</v>
      </c>
      <c r="H3" s="1">
        <v>200.0</v>
      </c>
      <c r="I3" s="16" t="s">
        <v>158</v>
      </c>
      <c r="J3" s="1" t="s">
        <v>24</v>
      </c>
      <c r="K3" s="6">
        <v>3.2806548E7</v>
      </c>
      <c r="L3" s="6">
        <v>1.5342756E7</v>
      </c>
      <c r="M3" s="14">
        <v>771644.0</v>
      </c>
      <c r="N3" s="14"/>
      <c r="O3" s="1" t="s">
        <v>227</v>
      </c>
    </row>
    <row r="4" hidden="1">
      <c r="B4" s="1">
        <v>200.0</v>
      </c>
      <c r="C4" s="1">
        <v>30000.0</v>
      </c>
      <c r="D4" s="1">
        <v>50.0</v>
      </c>
      <c r="E4" s="1" t="s">
        <v>49</v>
      </c>
      <c r="F4" s="1" t="s">
        <v>14</v>
      </c>
      <c r="G4" s="2">
        <v>1.0E-9</v>
      </c>
      <c r="H4" s="1">
        <v>200.0</v>
      </c>
      <c r="I4" s="1" t="s">
        <v>159</v>
      </c>
      <c r="K4" s="1">
        <v>4.7473966E7</v>
      </c>
      <c r="L4" s="1">
        <v>2.182032E7</v>
      </c>
      <c r="M4" s="1">
        <v>1123254.0</v>
      </c>
      <c r="N4" s="1"/>
      <c r="O4" s="1" t="s">
        <v>228</v>
      </c>
    </row>
    <row r="5" hidden="1">
      <c r="B5" s="1">
        <v>200.0</v>
      </c>
      <c r="C5" s="1">
        <v>50000.0</v>
      </c>
      <c r="D5" s="1">
        <v>50.0</v>
      </c>
      <c r="E5" s="1" t="s">
        <v>49</v>
      </c>
      <c r="F5" s="1" t="s">
        <v>14</v>
      </c>
      <c r="G5" s="2">
        <v>1.0E-9</v>
      </c>
      <c r="H5" s="1">
        <v>200.0</v>
      </c>
      <c r="I5" s="1" t="s">
        <v>160</v>
      </c>
      <c r="K5" s="1">
        <v>7.9413183E7</v>
      </c>
      <c r="L5" s="1">
        <v>3.5354042E7</v>
      </c>
      <c r="M5" s="1">
        <v>1815000.0</v>
      </c>
      <c r="N5" s="1"/>
      <c r="O5" s="1" t="s">
        <v>229</v>
      </c>
    </row>
    <row r="6" hidden="1">
      <c r="B6" s="1">
        <v>200.0</v>
      </c>
      <c r="C6" s="1">
        <v>40000.0</v>
      </c>
      <c r="D6" s="1">
        <v>50.0</v>
      </c>
      <c r="E6" s="1" t="s">
        <v>49</v>
      </c>
      <c r="F6" s="1" t="s">
        <v>14</v>
      </c>
      <c r="G6" s="2">
        <v>1.0E-9</v>
      </c>
      <c r="H6" s="1">
        <v>200.0</v>
      </c>
      <c r="I6" s="1" t="s">
        <v>161</v>
      </c>
      <c r="K6" s="1">
        <v>6.3510097E7</v>
      </c>
      <c r="L6" s="1">
        <v>2.8549233E7</v>
      </c>
      <c r="M6" s="1">
        <v>1478547.0</v>
      </c>
      <c r="N6" s="1"/>
      <c r="O6" s="1" t="s">
        <v>230</v>
      </c>
    </row>
    <row r="7">
      <c r="A7" s="1" t="s">
        <v>162</v>
      </c>
      <c r="B7" s="1">
        <v>200.0</v>
      </c>
      <c r="C7" s="1">
        <v>10000.0</v>
      </c>
      <c r="D7" s="1">
        <v>10.0</v>
      </c>
      <c r="E7" s="1" t="s">
        <v>49</v>
      </c>
      <c r="F7" s="1" t="s">
        <v>14</v>
      </c>
      <c r="G7" s="2">
        <v>1.0E-9</v>
      </c>
      <c r="H7" s="1">
        <v>200.0</v>
      </c>
      <c r="I7" s="1" t="s">
        <v>163</v>
      </c>
      <c r="K7" s="1">
        <v>7801465.0</v>
      </c>
      <c r="L7" s="1">
        <v>1292554.0</v>
      </c>
      <c r="M7" s="1">
        <v>960436.0</v>
      </c>
      <c r="N7" s="1">
        <v>3088176.0</v>
      </c>
      <c r="O7" s="1" t="s">
        <v>231</v>
      </c>
    </row>
    <row r="8">
      <c r="A8" s="1" t="s">
        <v>162</v>
      </c>
      <c r="B8" s="1">
        <v>200.0</v>
      </c>
      <c r="C8" s="1">
        <v>20000.0</v>
      </c>
      <c r="D8" s="1">
        <v>10.0</v>
      </c>
      <c r="E8" s="1" t="s">
        <v>49</v>
      </c>
      <c r="F8" s="1" t="s">
        <v>14</v>
      </c>
      <c r="G8" s="2">
        <v>1.0E-9</v>
      </c>
      <c r="H8" s="1">
        <v>200.0</v>
      </c>
      <c r="I8" s="1" t="s">
        <v>164</v>
      </c>
      <c r="K8" s="1">
        <v>1.5560515E7</v>
      </c>
      <c r="L8" s="1">
        <v>2630027.0</v>
      </c>
      <c r="M8" s="1">
        <v>1901281.0</v>
      </c>
      <c r="N8" s="1">
        <v>6052041.0</v>
      </c>
      <c r="O8" s="1" t="s">
        <v>232</v>
      </c>
    </row>
    <row r="9">
      <c r="A9" s="1" t="s">
        <v>162</v>
      </c>
      <c r="B9" s="1">
        <v>200.0</v>
      </c>
      <c r="C9" s="1">
        <v>30000.0</v>
      </c>
      <c r="D9" s="1">
        <v>10.0</v>
      </c>
      <c r="E9" s="1" t="s">
        <v>49</v>
      </c>
      <c r="F9" s="1" t="s">
        <v>14</v>
      </c>
      <c r="G9" s="2">
        <v>1.0E-9</v>
      </c>
      <c r="H9" s="1">
        <v>200.0</v>
      </c>
      <c r="I9" s="16" t="s">
        <v>165</v>
      </c>
      <c r="K9" s="1">
        <v>3.0365506E7</v>
      </c>
      <c r="L9" s="1">
        <v>3857269.0</v>
      </c>
      <c r="M9" s="1">
        <v>3865616.0</v>
      </c>
      <c r="N9" s="1">
        <v>1.2104578E7</v>
      </c>
      <c r="O9" s="1" t="s">
        <v>233</v>
      </c>
    </row>
    <row r="10">
      <c r="A10" s="1" t="s">
        <v>162</v>
      </c>
      <c r="B10" s="1">
        <v>200.0</v>
      </c>
      <c r="C10" s="1">
        <v>40000.0</v>
      </c>
      <c r="D10" s="1">
        <v>10.0</v>
      </c>
      <c r="E10" s="1" t="s">
        <v>49</v>
      </c>
      <c r="F10" s="1" t="s">
        <v>14</v>
      </c>
      <c r="G10" s="2">
        <v>1.0E-9</v>
      </c>
      <c r="H10" s="1">
        <v>200.0</v>
      </c>
      <c r="I10" s="16" t="s">
        <v>166</v>
      </c>
      <c r="K10" s="1">
        <v>3.1318771E7</v>
      </c>
      <c r="L10" s="1">
        <v>4968256.0</v>
      </c>
      <c r="M10" s="1">
        <v>3740803.0</v>
      </c>
      <c r="N10" s="1">
        <v>1.0995094E7</v>
      </c>
      <c r="O10" s="1" t="s">
        <v>234</v>
      </c>
    </row>
    <row r="11">
      <c r="A11" s="17" t="s">
        <v>162</v>
      </c>
      <c r="B11" s="17">
        <v>200.0</v>
      </c>
      <c r="C11" s="17">
        <v>50000.0</v>
      </c>
      <c r="D11" s="17">
        <v>10.0</v>
      </c>
      <c r="E11" s="17" t="s">
        <v>49</v>
      </c>
      <c r="F11" s="17" t="s">
        <v>14</v>
      </c>
      <c r="G11" s="18">
        <v>1.0E-9</v>
      </c>
      <c r="H11" s="17">
        <v>200.0</v>
      </c>
      <c r="I11" s="21" t="s">
        <v>167</v>
      </c>
      <c r="J11" s="20"/>
      <c r="K11" s="17">
        <v>3.8203214E7</v>
      </c>
      <c r="L11" s="17">
        <v>6236984.0</v>
      </c>
      <c r="M11" s="17">
        <v>4602185.0</v>
      </c>
      <c r="N11" s="16">
        <v>1.3981263E7</v>
      </c>
      <c r="O11" s="21" t="s">
        <v>235</v>
      </c>
    </row>
    <row r="12">
      <c r="A12" s="1" t="s">
        <v>168</v>
      </c>
      <c r="B12" s="1">
        <v>200.0</v>
      </c>
      <c r="C12" s="1">
        <v>10000.0</v>
      </c>
      <c r="D12" s="1">
        <v>20.0</v>
      </c>
      <c r="E12" s="1" t="s">
        <v>49</v>
      </c>
      <c r="F12" s="1" t="s">
        <v>14</v>
      </c>
      <c r="G12" s="2">
        <v>1.0E-9</v>
      </c>
      <c r="H12" s="1">
        <v>200.0</v>
      </c>
      <c r="I12" s="1" t="s">
        <v>169</v>
      </c>
      <c r="K12" s="1">
        <v>1.0741103E7</v>
      </c>
      <c r="L12" s="1">
        <v>3112024.0</v>
      </c>
      <c r="M12" s="1">
        <v>742552.0</v>
      </c>
      <c r="N12" s="1"/>
      <c r="O12" s="1" t="s">
        <v>236</v>
      </c>
    </row>
    <row r="13">
      <c r="A13" s="1" t="s">
        <v>168</v>
      </c>
      <c r="B13" s="1">
        <v>200.0</v>
      </c>
      <c r="C13" s="1">
        <v>20000.0</v>
      </c>
      <c r="D13" s="1">
        <v>20.0</v>
      </c>
      <c r="E13" s="1" t="s">
        <v>49</v>
      </c>
      <c r="F13" s="1" t="s">
        <v>14</v>
      </c>
      <c r="G13" s="2">
        <v>1.0E-9</v>
      </c>
      <c r="H13" s="1">
        <v>200.0</v>
      </c>
      <c r="I13" s="1" t="s">
        <v>170</v>
      </c>
      <c r="K13" s="1">
        <v>2.0922391E7</v>
      </c>
      <c r="L13" s="1">
        <v>5551572.0</v>
      </c>
      <c r="M13" s="1">
        <v>1665880.0</v>
      </c>
      <c r="N13" s="1"/>
      <c r="O13" s="1" t="s">
        <v>237</v>
      </c>
    </row>
    <row r="14">
      <c r="A14" s="1" t="s">
        <v>168</v>
      </c>
      <c r="B14" s="1">
        <v>200.0</v>
      </c>
      <c r="C14" s="1">
        <v>30000.0</v>
      </c>
      <c r="D14" s="1">
        <v>20.0</v>
      </c>
      <c r="E14" s="1" t="s">
        <v>49</v>
      </c>
      <c r="F14" s="1" t="s">
        <v>14</v>
      </c>
      <c r="G14" s="2">
        <v>1.0E-9</v>
      </c>
      <c r="H14" s="1">
        <v>200.0</v>
      </c>
      <c r="I14" s="1" t="s">
        <v>171</v>
      </c>
      <c r="K14" s="1">
        <v>3.006154E7</v>
      </c>
      <c r="L14" s="1">
        <v>8828632.0</v>
      </c>
      <c r="M14" s="1">
        <v>1863164.0</v>
      </c>
      <c r="N14" s="1"/>
      <c r="O14" s="1" t="s">
        <v>238</v>
      </c>
    </row>
    <row r="15">
      <c r="A15" s="1" t="s">
        <v>168</v>
      </c>
      <c r="B15" s="1">
        <v>200.0</v>
      </c>
      <c r="C15" s="1">
        <v>40000.0</v>
      </c>
      <c r="D15" s="1">
        <v>20.0</v>
      </c>
      <c r="E15" s="1" t="s">
        <v>49</v>
      </c>
      <c r="F15" s="1" t="s">
        <v>14</v>
      </c>
      <c r="G15" s="2">
        <v>1.0E-9</v>
      </c>
      <c r="H15" s="1">
        <v>200.0</v>
      </c>
      <c r="I15" s="1" t="s">
        <v>172</v>
      </c>
      <c r="K15" s="1">
        <v>3.4163983E7</v>
      </c>
      <c r="L15" s="1">
        <v>1.0704716E7</v>
      </c>
      <c r="M15" s="1">
        <v>2369609.0</v>
      </c>
      <c r="N15" s="1"/>
      <c r="O15" s="1" t="s">
        <v>239</v>
      </c>
    </row>
    <row r="16">
      <c r="A16" s="1" t="s">
        <v>168</v>
      </c>
      <c r="B16" s="1">
        <v>200.0</v>
      </c>
      <c r="C16" s="1">
        <v>50000.0</v>
      </c>
      <c r="D16" s="1">
        <v>20.0</v>
      </c>
      <c r="E16" s="1" t="s">
        <v>49</v>
      </c>
      <c r="F16" s="1" t="s">
        <v>14</v>
      </c>
      <c r="G16" s="2">
        <v>1.0E-9</v>
      </c>
      <c r="H16" s="1">
        <v>200.0</v>
      </c>
      <c r="I16" s="1" t="s">
        <v>173</v>
      </c>
      <c r="K16" s="1">
        <v>6.0919805E7</v>
      </c>
      <c r="L16" s="1">
        <v>1.3226245E7</v>
      </c>
      <c r="M16" s="1">
        <v>4407425.0</v>
      </c>
      <c r="N16" s="1"/>
      <c r="O16" s="1" t="s">
        <v>240</v>
      </c>
    </row>
    <row r="17">
      <c r="A17" s="1" t="s">
        <v>174</v>
      </c>
      <c r="B17" s="1">
        <v>200.0</v>
      </c>
      <c r="C17" s="1">
        <v>10000.0</v>
      </c>
      <c r="D17" s="1">
        <v>20.0</v>
      </c>
      <c r="E17" s="1" t="s">
        <v>49</v>
      </c>
      <c r="F17" s="1" t="s">
        <v>14</v>
      </c>
      <c r="G17" s="2">
        <v>1.0E-9</v>
      </c>
      <c r="H17" s="1">
        <v>200.0</v>
      </c>
      <c r="I17" s="1" t="s">
        <v>175</v>
      </c>
      <c r="K17" s="1">
        <v>1.2835485E7</v>
      </c>
      <c r="L17" s="1">
        <v>5058565.0</v>
      </c>
      <c r="M17" s="1">
        <v>586374.0</v>
      </c>
      <c r="N17" s="1"/>
      <c r="O17" s="1" t="s">
        <v>241</v>
      </c>
    </row>
    <row r="18">
      <c r="A18" s="1" t="s">
        <v>174</v>
      </c>
      <c r="B18" s="1">
        <v>200.0</v>
      </c>
      <c r="C18" s="1">
        <v>20000.0</v>
      </c>
      <c r="D18" s="1">
        <v>20.0</v>
      </c>
      <c r="E18" s="1" t="s">
        <v>49</v>
      </c>
      <c r="F18" s="1" t="s">
        <v>14</v>
      </c>
      <c r="G18" s="2">
        <v>1.0E-9</v>
      </c>
      <c r="H18" s="1">
        <v>200.0</v>
      </c>
      <c r="I18" s="1" t="s">
        <v>176</v>
      </c>
      <c r="K18" s="1">
        <v>2.495293E7</v>
      </c>
      <c r="L18" s="1">
        <v>8767432.0</v>
      </c>
      <c r="M18" s="1">
        <v>1089812.0</v>
      </c>
      <c r="N18" s="1"/>
      <c r="O18" s="1" t="s">
        <v>242</v>
      </c>
    </row>
    <row r="19">
      <c r="A19" s="1" t="s">
        <v>174</v>
      </c>
      <c r="B19" s="1">
        <v>200.0</v>
      </c>
      <c r="C19" s="1">
        <v>30000.0</v>
      </c>
      <c r="D19" s="1">
        <v>20.0</v>
      </c>
      <c r="E19" s="1" t="s">
        <v>49</v>
      </c>
      <c r="F19" s="1" t="s">
        <v>14</v>
      </c>
      <c r="G19" s="2">
        <v>1.0E-9</v>
      </c>
      <c r="H19" s="1">
        <v>200.0</v>
      </c>
      <c r="I19" s="1" t="s">
        <v>243</v>
      </c>
      <c r="K19" s="1">
        <v>3.9231745E7</v>
      </c>
      <c r="L19" s="1">
        <v>1.2993091E7</v>
      </c>
      <c r="M19" s="1">
        <v>1809712.0</v>
      </c>
      <c r="N19" s="1"/>
      <c r="O19" s="1" t="s">
        <v>244</v>
      </c>
    </row>
    <row r="20">
      <c r="A20" s="1" t="s">
        <v>174</v>
      </c>
      <c r="B20" s="1">
        <v>200.0</v>
      </c>
      <c r="C20" s="1">
        <v>40000.0</v>
      </c>
      <c r="D20" s="1">
        <v>20.0</v>
      </c>
      <c r="E20" s="1" t="s">
        <v>49</v>
      </c>
      <c r="F20" s="1" t="s">
        <v>14</v>
      </c>
      <c r="G20" s="2">
        <v>1.0E-9</v>
      </c>
      <c r="H20" s="1">
        <v>200.0</v>
      </c>
      <c r="I20" s="1" t="s">
        <v>245</v>
      </c>
      <c r="K20" s="1">
        <v>4.9699677E7</v>
      </c>
      <c r="L20" s="1">
        <v>1.6586753E7</v>
      </c>
      <c r="M20" s="1">
        <v>1887198.0</v>
      </c>
      <c r="N20" s="1"/>
      <c r="O20" s="1" t="s">
        <v>246</v>
      </c>
    </row>
    <row r="21">
      <c r="A21" s="1" t="s">
        <v>174</v>
      </c>
      <c r="B21" s="1">
        <v>200.0</v>
      </c>
      <c r="C21" s="1">
        <v>50000.0</v>
      </c>
      <c r="D21" s="1">
        <v>20.0</v>
      </c>
      <c r="E21" s="1" t="s">
        <v>49</v>
      </c>
      <c r="F21" s="1" t="s">
        <v>14</v>
      </c>
      <c r="G21" s="2">
        <v>1.0E-9</v>
      </c>
      <c r="H21" s="1">
        <v>200.0</v>
      </c>
      <c r="I21" s="1" t="s">
        <v>247</v>
      </c>
      <c r="K21" s="1">
        <v>6.6183319E7</v>
      </c>
      <c r="L21" s="1">
        <v>2.061323E7</v>
      </c>
      <c r="M21" s="1">
        <v>2794418.0</v>
      </c>
      <c r="N21" s="1"/>
      <c r="O21" s="1" t="s">
        <v>248</v>
      </c>
    </row>
    <row r="22">
      <c r="A22" s="1" t="s">
        <v>180</v>
      </c>
      <c r="B22" s="1">
        <v>200.0</v>
      </c>
      <c r="C22" s="1">
        <v>10000.0</v>
      </c>
      <c r="D22" s="1">
        <v>20.0</v>
      </c>
      <c r="E22" s="1" t="s">
        <v>49</v>
      </c>
      <c r="F22" s="1" t="s">
        <v>14</v>
      </c>
      <c r="G22" s="2">
        <v>1.0E-9</v>
      </c>
      <c r="H22" s="1">
        <v>200.0</v>
      </c>
      <c r="I22" s="1" t="s">
        <v>181</v>
      </c>
      <c r="K22" s="1">
        <v>1.5577998E7</v>
      </c>
      <c r="L22" s="1">
        <v>6768554.0</v>
      </c>
      <c r="M22" s="1">
        <v>494371.0</v>
      </c>
      <c r="N22" s="1"/>
      <c r="O22" s="1" t="s">
        <v>249</v>
      </c>
    </row>
    <row r="23">
      <c r="A23" s="1" t="s">
        <v>180</v>
      </c>
      <c r="B23" s="1">
        <v>200.0</v>
      </c>
      <c r="C23" s="1">
        <v>20000.0</v>
      </c>
      <c r="D23" s="1">
        <v>20.0</v>
      </c>
      <c r="E23" s="1" t="s">
        <v>49</v>
      </c>
      <c r="F23" s="1" t="s">
        <v>14</v>
      </c>
      <c r="G23" s="2">
        <v>1.0E-9</v>
      </c>
      <c r="H23" s="1">
        <v>200.0</v>
      </c>
      <c r="I23" s="1" t="s">
        <v>182</v>
      </c>
      <c r="K23" s="1">
        <v>3.0041235E7</v>
      </c>
      <c r="L23" s="1">
        <v>1.1932051E7</v>
      </c>
      <c r="M23" s="1">
        <v>943551.0</v>
      </c>
      <c r="N23" s="1"/>
      <c r="O23" s="1" t="s">
        <v>250</v>
      </c>
    </row>
    <row r="24">
      <c r="A24" s="1" t="s">
        <v>180</v>
      </c>
      <c r="B24" s="1">
        <v>200.0</v>
      </c>
      <c r="C24" s="1">
        <v>30000.0</v>
      </c>
      <c r="D24" s="1">
        <v>20.0</v>
      </c>
      <c r="E24" s="1" t="s">
        <v>49</v>
      </c>
      <c r="F24" s="1" t="s">
        <v>14</v>
      </c>
      <c r="G24" s="2">
        <v>1.0E-9</v>
      </c>
      <c r="H24" s="1">
        <v>200.0</v>
      </c>
      <c r="I24" s="1" t="s">
        <v>183</v>
      </c>
      <c r="K24" s="1">
        <v>4.4668621E7</v>
      </c>
      <c r="L24" s="1">
        <v>1.7344868E7</v>
      </c>
      <c r="M24" s="1">
        <v>1392156.0</v>
      </c>
      <c r="N24" s="1"/>
      <c r="O24" s="1" t="s">
        <v>251</v>
      </c>
    </row>
    <row r="25">
      <c r="A25" s="1" t="s">
        <v>180</v>
      </c>
      <c r="B25" s="1">
        <v>200.0</v>
      </c>
      <c r="C25" s="1">
        <v>40000.0</v>
      </c>
      <c r="D25" s="1">
        <v>20.0</v>
      </c>
      <c r="E25" s="1" t="s">
        <v>49</v>
      </c>
      <c r="F25" s="1" t="s">
        <v>14</v>
      </c>
      <c r="G25" s="2">
        <v>1.0E-9</v>
      </c>
      <c r="H25" s="1">
        <v>200.0</v>
      </c>
      <c r="I25" s="1" t="s">
        <v>184</v>
      </c>
      <c r="K25" s="1">
        <v>5.7819357E7</v>
      </c>
      <c r="L25" s="1">
        <v>2.2645078E7</v>
      </c>
      <c r="M25" s="1">
        <v>1793342.0</v>
      </c>
      <c r="N25" s="1"/>
      <c r="O25" s="1" t="s">
        <v>252</v>
      </c>
    </row>
    <row r="26">
      <c r="A26" s="1" t="s">
        <v>180</v>
      </c>
      <c r="B26" s="1">
        <v>200.0</v>
      </c>
      <c r="C26" s="1">
        <v>50000.0</v>
      </c>
      <c r="D26" s="1">
        <v>20.0</v>
      </c>
      <c r="E26" s="1" t="s">
        <v>49</v>
      </c>
      <c r="F26" s="1" t="s">
        <v>14</v>
      </c>
      <c r="G26" s="2">
        <v>1.0E-9</v>
      </c>
      <c r="H26" s="1">
        <v>200.0</v>
      </c>
      <c r="I26" s="1" t="s">
        <v>185</v>
      </c>
      <c r="K26" s="1">
        <v>7.105974E7</v>
      </c>
      <c r="L26" s="1">
        <v>2.7799963E7</v>
      </c>
      <c r="M26" s="1">
        <v>2120838.0</v>
      </c>
      <c r="N26" s="1"/>
      <c r="O26" s="1" t="s">
        <v>253</v>
      </c>
    </row>
    <row r="27">
      <c r="A27" s="1" t="s">
        <v>186</v>
      </c>
      <c r="B27" s="1">
        <v>200.0</v>
      </c>
      <c r="C27" s="1">
        <v>10000.0</v>
      </c>
      <c r="D27" s="1">
        <v>20.0</v>
      </c>
      <c r="E27" s="1" t="s">
        <v>49</v>
      </c>
      <c r="F27" s="1" t="s">
        <v>14</v>
      </c>
      <c r="G27" s="2">
        <v>1.0E-9</v>
      </c>
      <c r="H27" s="1">
        <v>200.0</v>
      </c>
      <c r="I27" s="1" t="s">
        <v>157</v>
      </c>
      <c r="K27" s="1">
        <v>1.6318895E7</v>
      </c>
      <c r="L27" s="1">
        <v>8898436.0</v>
      </c>
      <c r="M27" s="1">
        <v>402870.0</v>
      </c>
      <c r="N27" s="1"/>
      <c r="O27" s="1" t="s">
        <v>226</v>
      </c>
    </row>
    <row r="28">
      <c r="A28" s="1" t="s">
        <v>186</v>
      </c>
      <c r="B28" s="1">
        <v>200.0</v>
      </c>
      <c r="C28" s="1">
        <v>20000.0</v>
      </c>
      <c r="D28" s="1">
        <v>20.0</v>
      </c>
      <c r="E28" s="1" t="s">
        <v>49</v>
      </c>
      <c r="F28" s="1" t="s">
        <v>14</v>
      </c>
      <c r="G28" s="2">
        <v>1.0E-9</v>
      </c>
      <c r="H28" s="1">
        <v>200.0</v>
      </c>
      <c r="I28" s="1" t="s">
        <v>158</v>
      </c>
      <c r="K28" s="1">
        <v>3.2806548E7</v>
      </c>
      <c r="L28" s="1">
        <v>1.5342756E7</v>
      </c>
      <c r="M28" s="1">
        <v>771644.0</v>
      </c>
      <c r="N28" s="1"/>
      <c r="O28" s="1" t="s">
        <v>227</v>
      </c>
    </row>
    <row r="29">
      <c r="A29" s="1" t="s">
        <v>186</v>
      </c>
      <c r="B29" s="1">
        <v>200.0</v>
      </c>
      <c r="C29" s="1">
        <v>30000.0</v>
      </c>
      <c r="D29" s="1">
        <v>20.0</v>
      </c>
      <c r="E29" s="1" t="s">
        <v>49</v>
      </c>
      <c r="F29" s="1" t="s">
        <v>14</v>
      </c>
      <c r="G29" s="2">
        <v>1.0E-9</v>
      </c>
      <c r="H29" s="1">
        <v>200.0</v>
      </c>
      <c r="I29" s="1" t="s">
        <v>159</v>
      </c>
      <c r="K29" s="1">
        <v>4.7473966E7</v>
      </c>
      <c r="L29" s="1">
        <v>2.182032E7</v>
      </c>
      <c r="M29" s="1">
        <v>1123254.0</v>
      </c>
      <c r="N29" s="1"/>
      <c r="O29" s="1" t="s">
        <v>228</v>
      </c>
    </row>
    <row r="30">
      <c r="A30" s="1" t="s">
        <v>186</v>
      </c>
      <c r="B30" s="1">
        <v>200.0</v>
      </c>
      <c r="C30" s="1">
        <v>40000.0</v>
      </c>
      <c r="D30" s="1">
        <v>20.0</v>
      </c>
      <c r="E30" s="1" t="s">
        <v>49</v>
      </c>
      <c r="F30" s="1" t="s">
        <v>14</v>
      </c>
      <c r="G30" s="2">
        <v>1.0E-9</v>
      </c>
      <c r="H30" s="1">
        <v>200.0</v>
      </c>
      <c r="I30" s="1" t="s">
        <v>161</v>
      </c>
      <c r="K30" s="1">
        <v>6.3510097E7</v>
      </c>
      <c r="L30" s="1">
        <v>2.8549233E7</v>
      </c>
      <c r="M30" s="1">
        <v>1478547.0</v>
      </c>
      <c r="N30" s="1"/>
      <c r="O30" s="1" t="s">
        <v>230</v>
      </c>
    </row>
    <row r="31">
      <c r="A31" s="1" t="s">
        <v>186</v>
      </c>
      <c r="B31" s="1">
        <v>200.0</v>
      </c>
      <c r="C31" s="1">
        <v>50000.0</v>
      </c>
      <c r="D31" s="1">
        <v>20.0</v>
      </c>
      <c r="E31" s="1" t="s">
        <v>49</v>
      </c>
      <c r="F31" s="1" t="s">
        <v>14</v>
      </c>
      <c r="G31" s="2">
        <v>1.0E-9</v>
      </c>
      <c r="H31" s="1">
        <v>200.0</v>
      </c>
      <c r="I31" s="1" t="s">
        <v>160</v>
      </c>
      <c r="K31" s="1">
        <v>7.9413183E7</v>
      </c>
      <c r="L31" s="1">
        <v>3.5354042E7</v>
      </c>
      <c r="M31" s="1">
        <v>1815000.0</v>
      </c>
      <c r="N31" s="1"/>
      <c r="O31" s="1" t="s">
        <v>229</v>
      </c>
    </row>
    <row r="32">
      <c r="A32" s="1" t="s">
        <v>254</v>
      </c>
      <c r="B32" s="1">
        <v>200.0</v>
      </c>
      <c r="C32" s="1">
        <v>10000.0</v>
      </c>
      <c r="D32" s="1">
        <v>20.0</v>
      </c>
      <c r="E32" s="1" t="s">
        <v>49</v>
      </c>
      <c r="F32" s="1" t="s">
        <v>14</v>
      </c>
      <c r="G32" s="2">
        <v>1.0E-9</v>
      </c>
      <c r="H32" s="1">
        <v>200.0</v>
      </c>
      <c r="I32" s="1" t="s">
        <v>193</v>
      </c>
      <c r="K32" s="1">
        <v>1.165666E7</v>
      </c>
      <c r="L32" s="1">
        <v>3108370.0</v>
      </c>
      <c r="M32" s="1">
        <v>858644.0</v>
      </c>
      <c r="N32" s="1"/>
      <c r="O32" s="1" t="s">
        <v>255</v>
      </c>
    </row>
    <row r="33">
      <c r="A33" s="1" t="s">
        <v>254</v>
      </c>
      <c r="B33" s="1">
        <v>200.0</v>
      </c>
      <c r="C33" s="1">
        <v>20000.0</v>
      </c>
      <c r="D33" s="1">
        <v>20.0</v>
      </c>
      <c r="E33" s="1" t="s">
        <v>49</v>
      </c>
      <c r="F33" s="1" t="s">
        <v>14</v>
      </c>
      <c r="G33" s="2">
        <v>1.0E-9</v>
      </c>
      <c r="H33" s="1">
        <v>200.0</v>
      </c>
      <c r="I33" s="1" t="s">
        <v>194</v>
      </c>
      <c r="K33" s="1">
        <v>2.023928E7</v>
      </c>
      <c r="L33" s="1">
        <v>5525967.0</v>
      </c>
      <c r="M33" s="1">
        <v>1382708.0</v>
      </c>
      <c r="N33" s="1"/>
      <c r="O33" s="1" t="s">
        <v>256</v>
      </c>
    </row>
    <row r="34">
      <c r="A34" s="1" t="s">
        <v>254</v>
      </c>
      <c r="B34" s="1">
        <v>200.0</v>
      </c>
      <c r="C34" s="1">
        <v>30000.0</v>
      </c>
      <c r="D34" s="1">
        <v>20.0</v>
      </c>
      <c r="E34" s="1" t="s">
        <v>49</v>
      </c>
      <c r="F34" s="1" t="s">
        <v>14</v>
      </c>
      <c r="G34" s="2">
        <v>1.0E-9</v>
      </c>
      <c r="H34" s="1">
        <v>200.0</v>
      </c>
      <c r="I34" s="1" t="s">
        <v>195</v>
      </c>
      <c r="K34" s="1">
        <v>3.2062268E7</v>
      </c>
      <c r="L34" s="1">
        <v>7955586.0</v>
      </c>
      <c r="M34" s="1">
        <v>2174957.0</v>
      </c>
      <c r="N34" s="1"/>
      <c r="O34" s="1" t="s">
        <v>257</v>
      </c>
    </row>
    <row r="35">
      <c r="A35" s="1" t="s">
        <v>254</v>
      </c>
      <c r="B35" s="1">
        <v>200.0</v>
      </c>
      <c r="C35" s="1">
        <v>40000.0</v>
      </c>
      <c r="D35" s="1">
        <v>20.0</v>
      </c>
      <c r="E35" s="1" t="s">
        <v>49</v>
      </c>
      <c r="F35" s="1" t="s">
        <v>14</v>
      </c>
      <c r="G35" s="2">
        <v>1.0E-9</v>
      </c>
      <c r="H35" s="1">
        <v>200.0</v>
      </c>
      <c r="I35" s="1" t="s">
        <v>196</v>
      </c>
      <c r="K35" s="1">
        <v>4.2277911E7</v>
      </c>
      <c r="L35" s="1">
        <v>1.0777571E7</v>
      </c>
      <c r="M35" s="1">
        <v>2807077.0</v>
      </c>
      <c r="N35" s="1"/>
      <c r="O35" s="1" t="s">
        <v>258</v>
      </c>
    </row>
    <row r="36">
      <c r="A36" s="1" t="s">
        <v>254</v>
      </c>
      <c r="B36" s="1">
        <v>200.0</v>
      </c>
      <c r="C36" s="1">
        <v>50000.0</v>
      </c>
      <c r="D36" s="1">
        <v>20.0</v>
      </c>
      <c r="E36" s="1" t="s">
        <v>49</v>
      </c>
      <c r="F36" s="1" t="s">
        <v>14</v>
      </c>
      <c r="G36" s="2">
        <v>1.0E-9</v>
      </c>
      <c r="H36" s="1">
        <v>200.0</v>
      </c>
      <c r="I36" s="1" t="s">
        <v>197</v>
      </c>
      <c r="K36" s="1">
        <v>5.5495366E7</v>
      </c>
      <c r="L36" s="1">
        <v>1.3137264E7</v>
      </c>
      <c r="M36" s="1">
        <v>3769744.0</v>
      </c>
      <c r="N36" s="1"/>
      <c r="O36" s="1" t="s">
        <v>259</v>
      </c>
    </row>
    <row r="38">
      <c r="A38" s="1">
        <v>70.0</v>
      </c>
      <c r="B38" s="1">
        <v>200.0</v>
      </c>
      <c r="C38" s="1">
        <v>50000.0</v>
      </c>
      <c r="D38" s="1">
        <v>70.0</v>
      </c>
      <c r="E38" s="1" t="s">
        <v>49</v>
      </c>
      <c r="F38" s="1" t="s">
        <v>14</v>
      </c>
      <c r="G38" s="2">
        <v>1.0E-9</v>
      </c>
      <c r="H38" s="1">
        <v>200.0</v>
      </c>
      <c r="I38" s="1" t="s">
        <v>260</v>
      </c>
      <c r="K38" s="1">
        <v>1.04231851E8</v>
      </c>
      <c r="L38" s="1">
        <v>5.0636443E7</v>
      </c>
      <c r="M38" s="1">
        <v>2075214.0</v>
      </c>
      <c r="N38" s="1">
        <v>9.1434795E7</v>
      </c>
      <c r="O38" s="1" t="s">
        <v>261</v>
      </c>
    </row>
    <row r="39">
      <c r="A39" s="1" t="s">
        <v>262</v>
      </c>
      <c r="B39" s="1">
        <v>200.0</v>
      </c>
      <c r="C39" s="1">
        <v>50000.0</v>
      </c>
      <c r="D39" s="1">
        <v>70.0</v>
      </c>
      <c r="E39" s="1" t="s">
        <v>49</v>
      </c>
      <c r="F39" s="1" t="s">
        <v>14</v>
      </c>
      <c r="G39" s="2">
        <v>1.0E-9</v>
      </c>
      <c r="H39" s="1">
        <v>200.0</v>
      </c>
      <c r="I39" s="1" t="s">
        <v>263</v>
      </c>
      <c r="K39" s="1">
        <v>9.6731296E7</v>
      </c>
      <c r="L39" s="1">
        <v>5.0310473E7</v>
      </c>
      <c r="M39" s="1">
        <v>1587750.0</v>
      </c>
      <c r="N39" s="1">
        <v>6.451377E7</v>
      </c>
      <c r="O39" s="1" t="s">
        <v>264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hidden="1" min="5" max="8"/>
    <col hidden="1" min="10" max="10"/>
    <col customWidth="1" hidden="1" min="11" max="11" width="31.29"/>
    <col customWidth="1" hidden="1" min="12" max="12" width="32.57"/>
    <col customWidth="1" hidden="1" min="13" max="13" width="37.0"/>
    <col customWidth="1" hidden="1" min="14" max="14" width="34.0"/>
    <col customWidth="1" min="15" max="15" width="24.29"/>
    <col customWidth="1" min="16" max="16" width="17.86"/>
    <col customWidth="1" min="17" max="17" width="39.57"/>
    <col customWidth="1" min="18" max="18" width="22.86"/>
    <col customWidth="1" min="22" max="22" width="44.86"/>
    <col customWidth="1" min="23" max="23" width="35.0"/>
  </cols>
  <sheetData>
    <row r="1">
      <c r="A1" s="15" t="s">
        <v>0</v>
      </c>
      <c r="B1" s="15" t="s">
        <v>1</v>
      </c>
      <c r="C1" s="15" t="s">
        <v>2</v>
      </c>
      <c r="D1" s="15" t="s">
        <v>3</v>
      </c>
      <c r="E1" s="15" t="s">
        <v>4</v>
      </c>
      <c r="F1" s="15" t="s">
        <v>5</v>
      </c>
      <c r="G1" s="15" t="s">
        <v>6</v>
      </c>
      <c r="H1" s="15" t="s">
        <v>7</v>
      </c>
      <c r="I1" s="15" t="s">
        <v>8</v>
      </c>
      <c r="J1" s="15" t="s">
        <v>9</v>
      </c>
      <c r="K1" s="15" t="s">
        <v>144</v>
      </c>
      <c r="L1" s="15" t="s">
        <v>145</v>
      </c>
      <c r="M1" s="15" t="s">
        <v>146</v>
      </c>
      <c r="N1" s="15" t="s">
        <v>147</v>
      </c>
      <c r="O1" s="15" t="s">
        <v>265</v>
      </c>
      <c r="P1" s="15" t="s">
        <v>266</v>
      </c>
      <c r="Q1" s="15" t="s">
        <v>267</v>
      </c>
      <c r="R1" s="15" t="s">
        <v>268</v>
      </c>
      <c r="S1" s="1" t="s">
        <v>269</v>
      </c>
      <c r="T1" s="15" t="s">
        <v>270</v>
      </c>
      <c r="U1" s="1" t="s">
        <v>271</v>
      </c>
      <c r="V1" s="1" t="s">
        <v>272</v>
      </c>
      <c r="W1" s="1" t="s">
        <v>273</v>
      </c>
    </row>
    <row r="2" hidden="1">
      <c r="A2" s="1"/>
      <c r="B2" s="1">
        <v>200.0</v>
      </c>
      <c r="C2" s="1">
        <v>10000.0</v>
      </c>
      <c r="D2" s="1">
        <v>50.0</v>
      </c>
      <c r="E2" s="1" t="s">
        <v>49</v>
      </c>
      <c r="F2" s="1" t="s">
        <v>14</v>
      </c>
      <c r="G2" s="2">
        <v>1.0E-9</v>
      </c>
      <c r="H2" s="1">
        <v>200.0</v>
      </c>
      <c r="I2" s="1" t="s">
        <v>157</v>
      </c>
      <c r="J2" s="1" t="s">
        <v>24</v>
      </c>
      <c r="K2" s="16">
        <v>1.6318895E7</v>
      </c>
      <c r="L2" s="6">
        <v>8898436.0</v>
      </c>
      <c r="M2" s="14">
        <v>402870.0</v>
      </c>
    </row>
    <row r="3" hidden="1">
      <c r="B3" s="1">
        <v>200.0</v>
      </c>
      <c r="C3" s="1">
        <v>20000.0</v>
      </c>
      <c r="D3" s="1">
        <v>50.0</v>
      </c>
      <c r="E3" s="1" t="s">
        <v>49</v>
      </c>
      <c r="F3" s="1" t="s">
        <v>14</v>
      </c>
      <c r="G3" s="2">
        <v>1.0E-9</v>
      </c>
      <c r="H3" s="1">
        <v>200.0</v>
      </c>
      <c r="I3" s="16" t="s">
        <v>158</v>
      </c>
      <c r="J3" s="1" t="s">
        <v>24</v>
      </c>
      <c r="K3" s="6">
        <v>3.2806548E7</v>
      </c>
      <c r="L3" s="6">
        <v>1.5342756E7</v>
      </c>
      <c r="M3" s="14">
        <v>771644.0</v>
      </c>
      <c r="N3" s="1"/>
    </row>
    <row r="4" hidden="1">
      <c r="B4" s="1">
        <v>200.0</v>
      </c>
      <c r="C4" s="1">
        <v>30000.0</v>
      </c>
      <c r="D4" s="1">
        <v>50.0</v>
      </c>
      <c r="E4" s="1" t="s">
        <v>49</v>
      </c>
      <c r="F4" s="1" t="s">
        <v>14</v>
      </c>
      <c r="G4" s="2">
        <v>1.0E-9</v>
      </c>
      <c r="H4" s="1">
        <v>200.0</v>
      </c>
      <c r="I4" s="1" t="s">
        <v>159</v>
      </c>
      <c r="K4" s="1">
        <v>4.7473966E7</v>
      </c>
      <c r="L4" s="1">
        <v>2.182032E7</v>
      </c>
      <c r="M4" s="1">
        <v>1123254.0</v>
      </c>
      <c r="N4" s="1"/>
    </row>
    <row r="5" hidden="1">
      <c r="B5" s="1">
        <v>200.0</v>
      </c>
      <c r="C5" s="1">
        <v>50000.0</v>
      </c>
      <c r="D5" s="1">
        <v>50.0</v>
      </c>
      <c r="E5" s="1" t="s">
        <v>49</v>
      </c>
      <c r="F5" s="1" t="s">
        <v>14</v>
      </c>
      <c r="G5" s="2">
        <v>1.0E-9</v>
      </c>
      <c r="H5" s="1">
        <v>200.0</v>
      </c>
      <c r="I5" s="1" t="s">
        <v>160</v>
      </c>
      <c r="K5" s="1">
        <v>7.9413183E7</v>
      </c>
      <c r="L5" s="1">
        <v>3.5354042E7</v>
      </c>
      <c r="M5" s="1">
        <v>1815000.0</v>
      </c>
      <c r="N5" s="1"/>
    </row>
    <row r="6" hidden="1">
      <c r="B6" s="1">
        <v>200.0</v>
      </c>
      <c r="C6" s="1">
        <v>40000.0</v>
      </c>
      <c r="D6" s="1">
        <v>50.0</v>
      </c>
      <c r="E6" s="1" t="s">
        <v>49</v>
      </c>
      <c r="F6" s="1" t="s">
        <v>14</v>
      </c>
      <c r="G6" s="2">
        <v>1.0E-9</v>
      </c>
      <c r="H6" s="1">
        <v>200.0</v>
      </c>
      <c r="I6" s="1" t="s">
        <v>161</v>
      </c>
      <c r="K6" s="1">
        <v>6.3510097E7</v>
      </c>
      <c r="L6" s="1">
        <v>2.8549233E7</v>
      </c>
      <c r="M6" s="1">
        <v>1478547.0</v>
      </c>
      <c r="N6" s="1"/>
    </row>
    <row r="7">
      <c r="A7" s="17" t="s">
        <v>162</v>
      </c>
      <c r="B7" s="17">
        <v>200.0</v>
      </c>
      <c r="C7" s="17">
        <v>10000.0</v>
      </c>
      <c r="D7" s="17">
        <v>10.0</v>
      </c>
      <c r="E7" s="17" t="s">
        <v>49</v>
      </c>
      <c r="F7" s="17" t="s">
        <v>14</v>
      </c>
      <c r="G7" s="18">
        <v>1.0E-9</v>
      </c>
      <c r="H7" s="17">
        <v>200.0</v>
      </c>
      <c r="I7" s="1" t="s">
        <v>163</v>
      </c>
      <c r="K7" s="1">
        <v>7801465.0</v>
      </c>
      <c r="L7" s="1">
        <v>1292554.0</v>
      </c>
      <c r="M7" s="1">
        <v>960436.0</v>
      </c>
      <c r="N7" s="1">
        <v>3088176.0</v>
      </c>
      <c r="O7" t="str">
        <f t="shared" ref="O7:O86" si="1">((K7/1000)/(D7-1))/60</f>
        <v>14.44715741</v>
      </c>
      <c r="P7" t="str">
        <f t="shared" ref="P7:P86" si="2">((L7/1000)/D7)/60</f>
        <v>2.154256667</v>
      </c>
      <c r="Q7" t="str">
        <f t="shared" ref="Q7:Q86" si="3">R7-O7</f>
        <v>1.560109259</v>
      </c>
      <c r="R7" t="str">
        <f t="shared" ref="R7:R86" si="4">(M7/1000)/60</f>
        <v>16.00726667</v>
      </c>
      <c r="S7" t="str">
        <f t="shared" ref="S7:S86" si="5">(O7/(P7+O7+Q7))*100</f>
        <v>79.54815872</v>
      </c>
      <c r="T7" t="str">
        <f t="shared" ref="T7:T86" si="6">((N7/1000)/60)/(D7-1)</f>
        <v>5.718844444</v>
      </c>
      <c r="U7" t="str">
        <f t="shared" ref="U7:U86" si="7">(T7*60)/200</f>
        <v>1.715653333</v>
      </c>
      <c r="V7" t="str">
        <f t="shared" ref="V7:V86" si="8">(((Q7*60*1000)/B7)*D7)/C7</f>
        <v>0.4680327778</v>
      </c>
      <c r="W7" t="str">
        <f t="shared" ref="W7:W86" si="9">(((O7*60*1000)/B7)*D7)/C7</f>
        <v>4.334147222</v>
      </c>
    </row>
    <row r="8">
      <c r="A8" s="17" t="s">
        <v>162</v>
      </c>
      <c r="B8" s="17">
        <v>200.0</v>
      </c>
      <c r="C8" s="17">
        <v>20000.0</v>
      </c>
      <c r="D8" s="17">
        <v>10.0</v>
      </c>
      <c r="E8" s="17" t="s">
        <v>49</v>
      </c>
      <c r="F8" s="17" t="s">
        <v>14</v>
      </c>
      <c r="G8" s="18">
        <v>1.0E-9</v>
      </c>
      <c r="H8" s="17">
        <v>200.0</v>
      </c>
      <c r="I8" s="1" t="s">
        <v>164</v>
      </c>
      <c r="K8" s="1">
        <v>1.5560515E7</v>
      </c>
      <c r="L8" s="1">
        <v>2630027.0</v>
      </c>
      <c r="M8" s="1">
        <v>1901281.0</v>
      </c>
      <c r="N8" s="1">
        <v>6052041.0</v>
      </c>
      <c r="O8" t="str">
        <f t="shared" si="1"/>
        <v>28.81576852</v>
      </c>
      <c r="P8" t="str">
        <f t="shared" si="2"/>
        <v>4.383378333</v>
      </c>
      <c r="Q8" t="str">
        <f t="shared" si="3"/>
        <v>2.872248148</v>
      </c>
      <c r="R8" t="str">
        <f t="shared" si="4"/>
        <v>31.68801667</v>
      </c>
      <c r="S8" t="str">
        <f t="shared" si="5"/>
        <v>79.88537321</v>
      </c>
      <c r="T8" t="str">
        <f t="shared" si="6"/>
        <v>11.20748333</v>
      </c>
      <c r="U8" t="str">
        <f t="shared" si="7"/>
        <v>3.362245</v>
      </c>
      <c r="V8" t="str">
        <f t="shared" si="8"/>
        <v>0.4308372222</v>
      </c>
      <c r="W8" t="str">
        <f t="shared" si="9"/>
        <v>4.322365278</v>
      </c>
    </row>
    <row r="9">
      <c r="A9" s="17" t="s">
        <v>162</v>
      </c>
      <c r="B9" s="17">
        <v>200.0</v>
      </c>
      <c r="C9" s="17">
        <v>30000.0</v>
      </c>
      <c r="D9" s="17">
        <v>10.0</v>
      </c>
      <c r="E9" s="17" t="s">
        <v>49</v>
      </c>
      <c r="F9" s="17" t="s">
        <v>14</v>
      </c>
      <c r="G9" s="18">
        <v>1.0E-9</v>
      </c>
      <c r="H9" s="17">
        <v>200.0</v>
      </c>
      <c r="I9" s="16" t="s">
        <v>274</v>
      </c>
      <c r="K9" s="1">
        <v>2.2086475E7</v>
      </c>
      <c r="L9" s="1">
        <v>3681590.0</v>
      </c>
      <c r="M9" s="1">
        <v>2627851.0</v>
      </c>
      <c r="N9" s="1">
        <v>7834010.0</v>
      </c>
      <c r="O9" t="str">
        <f t="shared" si="1"/>
        <v>40.90087963</v>
      </c>
      <c r="P9" t="str">
        <f t="shared" si="2"/>
        <v>6.135983333</v>
      </c>
      <c r="Q9" t="str">
        <f t="shared" si="3"/>
        <v>2.896637037</v>
      </c>
      <c r="R9" t="str">
        <f t="shared" si="4"/>
        <v>43.79751667</v>
      </c>
      <c r="S9" t="str">
        <f t="shared" si="5"/>
        <v>81.91070049</v>
      </c>
      <c r="T9" t="str">
        <f t="shared" si="6"/>
        <v>14.50742593</v>
      </c>
      <c r="U9" t="str">
        <f t="shared" si="7"/>
        <v>4.352227778</v>
      </c>
      <c r="V9" t="str">
        <f t="shared" si="8"/>
        <v>0.2896637037</v>
      </c>
      <c r="W9" t="str">
        <f t="shared" si="9"/>
        <v>4.090087963</v>
      </c>
    </row>
    <row r="10">
      <c r="A10" s="17" t="s">
        <v>162</v>
      </c>
      <c r="B10" s="17">
        <v>200.0</v>
      </c>
      <c r="C10" s="17">
        <v>40000.0</v>
      </c>
      <c r="D10" s="17">
        <v>10.0</v>
      </c>
      <c r="E10" s="17" t="s">
        <v>49</v>
      </c>
      <c r="F10" s="17" t="s">
        <v>14</v>
      </c>
      <c r="G10" s="18">
        <v>1.0E-9</v>
      </c>
      <c r="H10" s="17">
        <v>200.0</v>
      </c>
      <c r="I10" s="16" t="s">
        <v>166</v>
      </c>
      <c r="K10" s="1">
        <v>3.1318771E7</v>
      </c>
      <c r="L10" s="1">
        <v>4968256.0</v>
      </c>
      <c r="M10" s="1">
        <v>3740803.0</v>
      </c>
      <c r="N10" s="1">
        <v>1.0995094E7</v>
      </c>
      <c r="O10" t="str">
        <f t="shared" si="1"/>
        <v>57.99772407</v>
      </c>
      <c r="P10" t="str">
        <f t="shared" si="2"/>
        <v>8.280426667</v>
      </c>
      <c r="Q10" t="str">
        <f t="shared" si="3"/>
        <v>4.348992593</v>
      </c>
      <c r="R10" t="str">
        <f t="shared" si="4"/>
        <v>62.34671667</v>
      </c>
      <c r="S10" t="str">
        <f t="shared" si="5"/>
        <v>82.11817913</v>
      </c>
      <c r="T10" t="str">
        <f t="shared" si="6"/>
        <v>20.36128519</v>
      </c>
      <c r="U10" t="str">
        <f t="shared" si="7"/>
        <v>6.108385556</v>
      </c>
      <c r="V10" t="str">
        <f t="shared" si="8"/>
        <v>0.3261744444</v>
      </c>
      <c r="W10" t="str">
        <f t="shared" si="9"/>
        <v>4.349829306</v>
      </c>
    </row>
    <row r="11">
      <c r="A11" s="17" t="s">
        <v>162</v>
      </c>
      <c r="B11" s="17">
        <v>200.0</v>
      </c>
      <c r="C11" s="17">
        <v>50000.0</v>
      </c>
      <c r="D11" s="17">
        <v>10.0</v>
      </c>
      <c r="E11" s="17" t="s">
        <v>49</v>
      </c>
      <c r="F11" s="17" t="s">
        <v>14</v>
      </c>
      <c r="G11" s="18">
        <v>1.0E-9</v>
      </c>
      <c r="H11" s="17">
        <v>200.0</v>
      </c>
      <c r="I11" s="21" t="s">
        <v>167</v>
      </c>
      <c r="J11" s="20"/>
      <c r="K11" s="17">
        <v>3.8203214E7</v>
      </c>
      <c r="L11" s="17">
        <v>6236984.0</v>
      </c>
      <c r="M11" s="17">
        <v>4602185.0</v>
      </c>
      <c r="N11" s="16">
        <v>1.3981263E7</v>
      </c>
      <c r="O11" t="str">
        <f t="shared" si="1"/>
        <v>70.74669259</v>
      </c>
      <c r="P11" t="str">
        <f t="shared" si="2"/>
        <v>10.39497333</v>
      </c>
      <c r="Q11" t="str">
        <f t="shared" si="3"/>
        <v>5.956390741</v>
      </c>
      <c r="R11" t="str">
        <f t="shared" si="4"/>
        <v>76.70308333</v>
      </c>
      <c r="S11" t="str">
        <f t="shared" si="5"/>
        <v>81.22648805</v>
      </c>
      <c r="T11" t="str">
        <f t="shared" si="6"/>
        <v>25.89122778</v>
      </c>
      <c r="U11" t="str">
        <f t="shared" si="7"/>
        <v>7.767368333</v>
      </c>
      <c r="V11" t="str">
        <f t="shared" si="8"/>
        <v>0.3573834444</v>
      </c>
      <c r="W11" t="str">
        <f t="shared" si="9"/>
        <v>4.244801556</v>
      </c>
    </row>
    <row r="12">
      <c r="A12" s="1" t="s">
        <v>168</v>
      </c>
      <c r="B12" s="1">
        <v>200.0</v>
      </c>
      <c r="C12" s="1">
        <v>10000.0</v>
      </c>
      <c r="D12" s="1">
        <v>20.0</v>
      </c>
      <c r="E12" s="1" t="s">
        <v>49</v>
      </c>
      <c r="F12" s="1" t="s">
        <v>14</v>
      </c>
      <c r="G12" s="2">
        <v>1.0E-9</v>
      </c>
      <c r="H12" s="1">
        <v>200.0</v>
      </c>
      <c r="I12" s="1" t="s">
        <v>169</v>
      </c>
      <c r="K12" s="1">
        <v>1.0741103E7</v>
      </c>
      <c r="L12" s="1">
        <v>3112024.0</v>
      </c>
      <c r="M12" s="1">
        <v>742552.0</v>
      </c>
      <c r="N12" s="16">
        <v>7211548.0</v>
      </c>
      <c r="O12" t="str">
        <f t="shared" si="1"/>
        <v>9.422020175</v>
      </c>
      <c r="P12" t="str">
        <f t="shared" si="2"/>
        <v>2.593353333</v>
      </c>
      <c r="Q12" t="str">
        <f t="shared" si="3"/>
        <v>2.953846491</v>
      </c>
      <c r="R12" t="str">
        <f t="shared" si="4"/>
        <v>12.37586667</v>
      </c>
      <c r="S12" t="str">
        <f t="shared" si="5"/>
        <v>62.94262611</v>
      </c>
      <c r="T12" t="str">
        <f t="shared" si="6"/>
        <v>6.325919298</v>
      </c>
      <c r="U12" t="str">
        <f t="shared" si="7"/>
        <v>1.897775789</v>
      </c>
      <c r="V12" t="str">
        <f t="shared" si="8"/>
        <v>1.772307895</v>
      </c>
      <c r="W12" t="str">
        <f t="shared" si="9"/>
        <v>5.653212105</v>
      </c>
    </row>
    <row r="13">
      <c r="A13" s="1" t="s">
        <v>168</v>
      </c>
      <c r="B13" s="1">
        <v>200.0</v>
      </c>
      <c r="C13" s="1">
        <v>20000.0</v>
      </c>
      <c r="D13" s="1">
        <v>20.0</v>
      </c>
      <c r="E13" s="1" t="s">
        <v>49</v>
      </c>
      <c r="F13" s="1" t="s">
        <v>14</v>
      </c>
      <c r="G13" s="2">
        <v>1.0E-9</v>
      </c>
      <c r="H13" s="1">
        <v>200.0</v>
      </c>
      <c r="I13" s="1" t="s">
        <v>170</v>
      </c>
      <c r="K13" s="1">
        <v>2.0922391E7</v>
      </c>
      <c r="L13" s="1">
        <v>5551572.0</v>
      </c>
      <c r="M13" s="1">
        <v>1665880.0</v>
      </c>
      <c r="N13" s="16">
        <v>1.7910897E7</v>
      </c>
      <c r="O13" t="str">
        <f t="shared" si="1"/>
        <v>18.35297456</v>
      </c>
      <c r="P13" t="str">
        <f t="shared" si="2"/>
        <v>4.62631</v>
      </c>
      <c r="Q13" t="str">
        <f t="shared" si="3"/>
        <v>9.411692105</v>
      </c>
      <c r="R13" t="str">
        <f t="shared" si="4"/>
        <v>27.76466667</v>
      </c>
      <c r="S13" t="str">
        <f t="shared" si="5"/>
        <v>56.66076312</v>
      </c>
      <c r="T13" t="str">
        <f t="shared" si="6"/>
        <v>15.71131316</v>
      </c>
      <c r="U13" t="str">
        <f t="shared" si="7"/>
        <v>4.713393947</v>
      </c>
      <c r="V13" t="str">
        <f t="shared" si="8"/>
        <v>2.823507632</v>
      </c>
      <c r="W13" t="str">
        <f t="shared" si="9"/>
        <v>5.505892368</v>
      </c>
    </row>
    <row r="14">
      <c r="A14" s="1" t="s">
        <v>168</v>
      </c>
      <c r="B14" s="1">
        <v>200.0</v>
      </c>
      <c r="C14" s="1">
        <v>30000.0</v>
      </c>
      <c r="D14" s="1">
        <v>20.0</v>
      </c>
      <c r="E14" s="1" t="s">
        <v>49</v>
      </c>
      <c r="F14" s="1" t="s">
        <v>14</v>
      </c>
      <c r="G14" s="2">
        <v>1.0E-9</v>
      </c>
      <c r="H14" s="1">
        <v>200.0</v>
      </c>
      <c r="I14" s="1" t="s">
        <v>171</v>
      </c>
      <c r="K14" s="1">
        <v>3.006154E7</v>
      </c>
      <c r="L14" s="1">
        <v>8828632.0</v>
      </c>
      <c r="M14" s="1">
        <v>1863164.0</v>
      </c>
      <c r="N14" s="16">
        <v>1.5974356E7</v>
      </c>
      <c r="O14" t="str">
        <f t="shared" si="1"/>
        <v>26.36977193</v>
      </c>
      <c r="P14" t="str">
        <f t="shared" si="2"/>
        <v>7.357193333</v>
      </c>
      <c r="Q14" t="str">
        <f t="shared" si="3"/>
        <v>4.682961404</v>
      </c>
      <c r="R14" t="str">
        <f t="shared" si="4"/>
        <v>31.05273333</v>
      </c>
      <c r="S14" t="str">
        <f t="shared" si="5"/>
        <v>68.65353365</v>
      </c>
      <c r="T14" t="str">
        <f t="shared" si="6"/>
        <v>14.01259298</v>
      </c>
      <c r="U14" t="str">
        <f t="shared" si="7"/>
        <v>4.203777895</v>
      </c>
      <c r="V14" t="str">
        <f t="shared" si="8"/>
        <v>0.9365922807</v>
      </c>
      <c r="W14" t="str">
        <f t="shared" si="9"/>
        <v>5.273954386</v>
      </c>
    </row>
    <row r="15">
      <c r="A15" s="1" t="s">
        <v>168</v>
      </c>
      <c r="B15" s="1">
        <v>200.0</v>
      </c>
      <c r="C15" s="1">
        <v>40000.0</v>
      </c>
      <c r="D15" s="1">
        <v>20.0</v>
      </c>
      <c r="E15" s="1" t="s">
        <v>49</v>
      </c>
      <c r="F15" s="1" t="s">
        <v>14</v>
      </c>
      <c r="G15" s="2">
        <v>1.0E-9</v>
      </c>
      <c r="H15" s="1">
        <v>200.0</v>
      </c>
      <c r="I15" s="1" t="s">
        <v>172</v>
      </c>
      <c r="K15" s="1">
        <v>3.4163983E7</v>
      </c>
      <c r="L15" s="1">
        <v>1.0704716E7</v>
      </c>
      <c r="M15" s="1">
        <v>2369609.0</v>
      </c>
      <c r="N15" s="16">
        <v>2.3868534E7</v>
      </c>
      <c r="O15" t="str">
        <f t="shared" si="1"/>
        <v>29.96840614</v>
      </c>
      <c r="P15" t="str">
        <f t="shared" si="2"/>
        <v>8.920596667</v>
      </c>
      <c r="Q15" t="str">
        <f t="shared" si="3"/>
        <v>9.525077193</v>
      </c>
      <c r="R15" t="str">
        <f t="shared" si="4"/>
        <v>39.49348333</v>
      </c>
      <c r="S15" t="str">
        <f t="shared" si="5"/>
        <v>61.90018718</v>
      </c>
      <c r="T15" t="str">
        <f t="shared" si="6"/>
        <v>20.93731053</v>
      </c>
      <c r="U15" t="str">
        <f t="shared" si="7"/>
        <v>6.281193158</v>
      </c>
      <c r="V15" t="str">
        <f t="shared" si="8"/>
        <v>1.428761579</v>
      </c>
      <c r="W15" t="str">
        <f t="shared" si="9"/>
        <v>4.495260921</v>
      </c>
    </row>
    <row r="16">
      <c r="A16" s="1" t="s">
        <v>168</v>
      </c>
      <c r="B16" s="1">
        <v>200.0</v>
      </c>
      <c r="C16" s="1">
        <v>50000.0</v>
      </c>
      <c r="D16" s="1">
        <v>20.0</v>
      </c>
      <c r="E16" s="1" t="s">
        <v>49</v>
      </c>
      <c r="F16" s="1" t="s">
        <v>14</v>
      </c>
      <c r="G16" s="2">
        <v>1.0E-9</v>
      </c>
      <c r="H16" s="1">
        <v>200.0</v>
      </c>
      <c r="I16" s="1" t="s">
        <v>173</v>
      </c>
      <c r="K16" s="1">
        <v>6.0919805E7</v>
      </c>
      <c r="L16" s="1">
        <v>1.3226245E7</v>
      </c>
      <c r="M16" s="1">
        <v>4407425.0</v>
      </c>
      <c r="N16" s="16">
        <v>4.0373212E7</v>
      </c>
      <c r="O16" t="str">
        <f t="shared" si="1"/>
        <v>53.43842544</v>
      </c>
      <c r="P16" t="str">
        <f t="shared" si="2"/>
        <v>11.02187083</v>
      </c>
      <c r="Q16" t="str">
        <f t="shared" si="3"/>
        <v>20.01865789</v>
      </c>
      <c r="R16" t="str">
        <f t="shared" si="4"/>
        <v>73.45708333</v>
      </c>
      <c r="S16" t="str">
        <f t="shared" si="5"/>
        <v>63.25649502</v>
      </c>
      <c r="T16" t="str">
        <f t="shared" si="6"/>
        <v>35.41509825</v>
      </c>
      <c r="U16" t="str">
        <f t="shared" si="7"/>
        <v>10.62452947</v>
      </c>
      <c r="V16" t="str">
        <f t="shared" si="8"/>
        <v>2.402238947</v>
      </c>
      <c r="W16" t="str">
        <f t="shared" si="9"/>
        <v>6.412611053</v>
      </c>
    </row>
    <row r="17">
      <c r="A17" s="1" t="s">
        <v>174</v>
      </c>
      <c r="B17" s="1">
        <v>200.0</v>
      </c>
      <c r="C17" s="1">
        <v>10000.0</v>
      </c>
      <c r="D17" s="1">
        <v>30.0</v>
      </c>
      <c r="E17" s="1" t="s">
        <v>49</v>
      </c>
      <c r="F17" s="1" t="s">
        <v>14</v>
      </c>
      <c r="G17" s="2">
        <v>1.0E-9</v>
      </c>
      <c r="H17" s="1">
        <v>200.0</v>
      </c>
      <c r="I17" s="1" t="s">
        <v>175</v>
      </c>
      <c r="K17" s="1">
        <v>1.2835485E7</v>
      </c>
      <c r="L17" s="1">
        <v>5058565.0</v>
      </c>
      <c r="M17" s="1">
        <v>586374.0</v>
      </c>
      <c r="N17" s="16">
        <v>9803421.0</v>
      </c>
      <c r="O17" t="str">
        <f t="shared" si="1"/>
        <v>7.376715517</v>
      </c>
      <c r="P17" t="str">
        <f t="shared" si="2"/>
        <v>2.810313889</v>
      </c>
      <c r="Q17" t="str">
        <f t="shared" si="3"/>
        <v>2.396184483</v>
      </c>
      <c r="R17" t="str">
        <f t="shared" si="4"/>
        <v>9.7729</v>
      </c>
      <c r="S17" t="str">
        <f t="shared" si="5"/>
        <v>58.62346124</v>
      </c>
      <c r="T17" t="str">
        <f t="shared" si="6"/>
        <v>5.63415</v>
      </c>
      <c r="U17" t="str">
        <f t="shared" si="7"/>
        <v>1.690245</v>
      </c>
      <c r="V17" t="str">
        <f t="shared" si="8"/>
        <v>2.156566034</v>
      </c>
      <c r="W17" t="str">
        <f t="shared" si="9"/>
        <v>6.639043966</v>
      </c>
    </row>
    <row r="18">
      <c r="A18" s="1" t="s">
        <v>174</v>
      </c>
      <c r="B18" s="1">
        <v>200.0</v>
      </c>
      <c r="C18" s="1">
        <v>20000.0</v>
      </c>
      <c r="D18" s="1">
        <v>30.0</v>
      </c>
      <c r="E18" s="1" t="s">
        <v>49</v>
      </c>
      <c r="F18" s="1" t="s">
        <v>14</v>
      </c>
      <c r="G18" s="2">
        <v>1.0E-9</v>
      </c>
      <c r="H18" s="1">
        <v>200.0</v>
      </c>
      <c r="I18" s="1" t="s">
        <v>176</v>
      </c>
      <c r="K18" s="1">
        <v>2.495293E7</v>
      </c>
      <c r="L18" s="1">
        <v>8767432.0</v>
      </c>
      <c r="M18" s="1">
        <v>1089812.0</v>
      </c>
      <c r="N18" s="16">
        <v>1.6478754E7</v>
      </c>
      <c r="O18" t="str">
        <f t="shared" si="1"/>
        <v>14.34076437</v>
      </c>
      <c r="P18" t="str">
        <f t="shared" si="2"/>
        <v>4.870795556</v>
      </c>
      <c r="Q18" t="str">
        <f t="shared" si="3"/>
        <v>3.822768966</v>
      </c>
      <c r="R18" t="str">
        <f t="shared" si="4"/>
        <v>18.16353333</v>
      </c>
      <c r="S18" t="str">
        <f t="shared" si="5"/>
        <v>62.25822526</v>
      </c>
      <c r="T18" t="str">
        <f t="shared" si="6"/>
        <v>9.470548276</v>
      </c>
      <c r="U18" t="str">
        <f t="shared" si="7"/>
        <v>2.841164483</v>
      </c>
      <c r="V18" t="str">
        <f t="shared" si="8"/>
        <v>1.720246034</v>
      </c>
      <c r="W18" t="str">
        <f t="shared" si="9"/>
        <v>6.453343966</v>
      </c>
    </row>
    <row r="19">
      <c r="A19" s="22" t="s">
        <v>174</v>
      </c>
      <c r="B19" s="22">
        <v>200.0</v>
      </c>
      <c r="C19" s="22">
        <v>30000.0</v>
      </c>
      <c r="D19" s="22">
        <v>30.0</v>
      </c>
      <c r="E19" s="22" t="s">
        <v>49</v>
      </c>
      <c r="F19" s="22" t="s">
        <v>14</v>
      </c>
      <c r="G19" s="23">
        <v>1.0E-9</v>
      </c>
      <c r="H19" s="22">
        <v>200.0</v>
      </c>
      <c r="I19" s="22" t="s">
        <v>177</v>
      </c>
      <c r="J19" s="24"/>
      <c r="K19" s="22">
        <v>4.2142793E7</v>
      </c>
      <c r="L19" s="22">
        <v>1.2954889E7</v>
      </c>
      <c r="M19" s="22">
        <v>1725304.0</v>
      </c>
      <c r="N19" s="25">
        <v>2.2503425E7</v>
      </c>
      <c r="O19" t="str">
        <f t="shared" si="1"/>
        <v>24.21999598</v>
      </c>
      <c r="P19" t="str">
        <f t="shared" si="2"/>
        <v>7.197160556</v>
      </c>
      <c r="Q19" t="str">
        <f t="shared" si="3"/>
        <v>4.53507069</v>
      </c>
      <c r="R19" t="str">
        <f t="shared" si="4"/>
        <v>28.75506667</v>
      </c>
      <c r="S19" t="str">
        <f t="shared" si="5"/>
        <v>67.36716429</v>
      </c>
      <c r="T19" t="str">
        <f t="shared" si="6"/>
        <v>12.93300287</v>
      </c>
      <c r="U19" t="str">
        <f t="shared" si="7"/>
        <v>3.879900862</v>
      </c>
      <c r="V19" t="str">
        <f t="shared" si="8"/>
        <v>1.360521207</v>
      </c>
      <c r="W19" t="str">
        <f t="shared" si="9"/>
        <v>7.265998793</v>
      </c>
    </row>
    <row r="20">
      <c r="A20" s="27" t="s">
        <v>174</v>
      </c>
      <c r="B20" s="27">
        <v>200.0</v>
      </c>
      <c r="C20" s="27">
        <v>40000.0</v>
      </c>
      <c r="D20" s="27">
        <v>30.0</v>
      </c>
      <c r="E20" s="27" t="s">
        <v>49</v>
      </c>
      <c r="F20" s="27" t="s">
        <v>14</v>
      </c>
      <c r="G20" s="28">
        <v>1.0E-9</v>
      </c>
      <c r="H20" s="27">
        <v>200.0</v>
      </c>
      <c r="I20" s="27" t="s">
        <v>178</v>
      </c>
      <c r="J20" s="29"/>
      <c r="K20" s="27">
        <v>5.2254889E7</v>
      </c>
      <c r="L20" s="27">
        <v>1.6988225E7</v>
      </c>
      <c r="M20" s="27">
        <v>2090940.0</v>
      </c>
      <c r="N20" s="27">
        <v>2.7380654E7</v>
      </c>
      <c r="O20" t="str">
        <f t="shared" si="1"/>
        <v>30.0315454</v>
      </c>
      <c r="P20" t="str">
        <f t="shared" si="2"/>
        <v>9.437902778</v>
      </c>
      <c r="Q20" t="str">
        <f t="shared" si="3"/>
        <v>4.817454598</v>
      </c>
      <c r="R20" t="str">
        <f t="shared" si="4"/>
        <v>34.849</v>
      </c>
      <c r="S20" t="str">
        <f t="shared" si="5"/>
        <v>67.81134719</v>
      </c>
      <c r="T20" t="str">
        <f t="shared" si="6"/>
        <v>15.73600805</v>
      </c>
      <c r="U20" t="str">
        <f t="shared" si="7"/>
        <v>4.720802414</v>
      </c>
      <c r="V20" t="str">
        <f t="shared" si="8"/>
        <v>1.083927284</v>
      </c>
      <c r="W20" t="str">
        <f t="shared" si="9"/>
        <v>6.757097716</v>
      </c>
    </row>
    <row r="21">
      <c r="A21" s="31" t="s">
        <v>174</v>
      </c>
      <c r="B21" s="31">
        <v>200.0</v>
      </c>
      <c r="C21" s="31">
        <v>50000.0</v>
      </c>
      <c r="D21" s="31">
        <v>30.0</v>
      </c>
      <c r="E21" s="31" t="s">
        <v>49</v>
      </c>
      <c r="F21" s="31" t="s">
        <v>14</v>
      </c>
      <c r="G21" s="32">
        <v>1.0E-9</v>
      </c>
      <c r="H21" s="31">
        <v>200.0</v>
      </c>
      <c r="I21" s="31" t="s">
        <v>179</v>
      </c>
      <c r="J21" s="33"/>
      <c r="K21" s="31">
        <v>6.6183319E7</v>
      </c>
      <c r="L21" s="31">
        <v>2.061323E7</v>
      </c>
      <c r="M21" s="31">
        <v>2794418.0</v>
      </c>
      <c r="N21" s="34">
        <v>3.8176459E7</v>
      </c>
      <c r="O21" t="str">
        <f t="shared" si="1"/>
        <v>38.03639023</v>
      </c>
      <c r="P21" s="35" t="str">
        <f t="shared" si="2"/>
        <v>11.45179444</v>
      </c>
      <c r="Q21" s="35" t="str">
        <f t="shared" si="3"/>
        <v>8.537243103</v>
      </c>
      <c r="R21" s="35" t="str">
        <f t="shared" si="4"/>
        <v>46.57363333</v>
      </c>
      <c r="S21" s="35" t="str">
        <f t="shared" si="5"/>
        <v>65.55124484</v>
      </c>
      <c r="T21" t="str">
        <f t="shared" si="6"/>
        <v>21.94049368</v>
      </c>
      <c r="U21" t="str">
        <f t="shared" si="7"/>
        <v>6.582148103</v>
      </c>
      <c r="V21" t="str">
        <f t="shared" si="8"/>
        <v>1.536703759</v>
      </c>
      <c r="W21" t="str">
        <f t="shared" si="9"/>
        <v>6.846550241</v>
      </c>
      <c r="X21" s="33"/>
      <c r="Y21" s="33"/>
      <c r="Z21" s="33"/>
      <c r="AA21" s="33"/>
    </row>
    <row r="22">
      <c r="A22" s="36" t="s">
        <v>174</v>
      </c>
      <c r="B22" s="36">
        <v>200.0</v>
      </c>
      <c r="C22" s="36">
        <v>60000.0</v>
      </c>
      <c r="D22" s="36">
        <v>30.0</v>
      </c>
      <c r="E22" s="36" t="s">
        <v>49</v>
      </c>
      <c r="F22" s="36" t="s">
        <v>14</v>
      </c>
      <c r="G22" s="37">
        <v>1.0E-9</v>
      </c>
      <c r="H22" s="36">
        <v>200.0</v>
      </c>
      <c r="I22" s="36" t="s">
        <v>275</v>
      </c>
      <c r="J22" s="38"/>
      <c r="K22" s="36">
        <v>7.4535534E7</v>
      </c>
      <c r="L22" s="36">
        <v>2.3760452E7</v>
      </c>
      <c r="M22" s="36">
        <v>2973158.0</v>
      </c>
      <c r="N22" s="39">
        <v>3.8299966E7</v>
      </c>
      <c r="O22" t="str">
        <f t="shared" si="1"/>
        <v>42.83651379</v>
      </c>
      <c r="P22" s="40" t="str">
        <f t="shared" si="2"/>
        <v>13.20025111</v>
      </c>
      <c r="Q22" s="40" t="str">
        <f t="shared" si="3"/>
        <v>6.71611954</v>
      </c>
      <c r="R22" s="40" t="str">
        <f t="shared" si="4"/>
        <v>49.55263333</v>
      </c>
      <c r="S22" s="40" t="str">
        <f t="shared" si="5"/>
        <v>68.2622228</v>
      </c>
      <c r="T22" t="str">
        <f t="shared" si="6"/>
        <v>22.01147471</v>
      </c>
      <c r="U22" t="str">
        <f t="shared" si="7"/>
        <v>6.603442414</v>
      </c>
      <c r="V22" t="str">
        <f t="shared" si="8"/>
        <v>1.007417931</v>
      </c>
      <c r="W22" t="str">
        <f t="shared" si="9"/>
        <v>6.425477069</v>
      </c>
      <c r="X22" s="38"/>
      <c r="Y22" s="38"/>
      <c r="Z22" s="38"/>
      <c r="AA22" s="38"/>
    </row>
    <row r="23">
      <c r="A23" s="36" t="s">
        <v>174</v>
      </c>
      <c r="B23" s="36">
        <v>200.0</v>
      </c>
      <c r="C23" s="36">
        <v>70000.0</v>
      </c>
      <c r="D23" s="36">
        <v>30.0</v>
      </c>
      <c r="E23" s="36" t="s">
        <v>49</v>
      </c>
      <c r="F23" s="36" t="s">
        <v>14</v>
      </c>
      <c r="G23" s="37">
        <v>1.0E-9</v>
      </c>
      <c r="H23" s="36">
        <v>200.0</v>
      </c>
      <c r="I23" s="36" t="s">
        <v>276</v>
      </c>
      <c r="J23" s="38"/>
      <c r="K23" s="36">
        <v>8.6814807E7</v>
      </c>
      <c r="L23" s="36">
        <v>2.7730683E7</v>
      </c>
      <c r="M23" s="36">
        <v>3495473.0</v>
      </c>
      <c r="N23" s="39">
        <v>4.564216E7</v>
      </c>
      <c r="O23" t="str">
        <f t="shared" si="1"/>
        <v>49.89356724</v>
      </c>
      <c r="P23" s="40" t="str">
        <f t="shared" si="2"/>
        <v>15.405935</v>
      </c>
      <c r="Q23" s="40" t="str">
        <f t="shared" si="3"/>
        <v>8.364316092</v>
      </c>
      <c r="R23" s="40" t="str">
        <f t="shared" si="4"/>
        <v>58.25788333</v>
      </c>
      <c r="S23" s="40" t="str">
        <f t="shared" si="5"/>
        <v>67.73144316</v>
      </c>
      <c r="T23" t="str">
        <f t="shared" si="6"/>
        <v>26.23112644</v>
      </c>
      <c r="U23" t="str">
        <f t="shared" si="7"/>
        <v>7.869337931</v>
      </c>
      <c r="V23" t="str">
        <f t="shared" si="8"/>
        <v>1.075412069</v>
      </c>
      <c r="W23" t="str">
        <f t="shared" si="9"/>
        <v>6.414887217</v>
      </c>
      <c r="X23" s="38"/>
      <c r="Y23" s="38"/>
      <c r="Z23" s="38"/>
      <c r="AA23" s="38"/>
    </row>
    <row r="24">
      <c r="A24" s="36" t="s">
        <v>174</v>
      </c>
      <c r="B24" s="36">
        <v>200.0</v>
      </c>
      <c r="C24" s="36">
        <v>80000.0</v>
      </c>
      <c r="D24" s="36">
        <v>30.0</v>
      </c>
      <c r="E24" s="36" t="s">
        <v>49</v>
      </c>
      <c r="F24" s="36" t="s">
        <v>14</v>
      </c>
      <c r="G24" s="37">
        <v>1.0E-9</v>
      </c>
      <c r="H24" s="36">
        <v>200.0</v>
      </c>
      <c r="I24" s="36" t="s">
        <v>277</v>
      </c>
      <c r="J24" s="38"/>
      <c r="K24" s="36">
        <v>9.603612E7</v>
      </c>
      <c r="L24" s="36">
        <v>3.1191116E7</v>
      </c>
      <c r="M24" s="36">
        <v>3960950.0</v>
      </c>
      <c r="N24" s="39">
        <v>5.3828132E7</v>
      </c>
      <c r="O24" t="str">
        <f t="shared" si="1"/>
        <v>55.19317241</v>
      </c>
      <c r="P24" s="40" t="str">
        <f t="shared" si="2"/>
        <v>17.32839778</v>
      </c>
      <c r="Q24" s="40" t="str">
        <f t="shared" si="3"/>
        <v>10.82266092</v>
      </c>
      <c r="R24" s="40" t="str">
        <f t="shared" si="4"/>
        <v>66.01583333</v>
      </c>
      <c r="S24" s="40" t="str">
        <f t="shared" si="5"/>
        <v>66.22314667</v>
      </c>
      <c r="T24" t="str">
        <f t="shared" si="6"/>
        <v>30.93570805</v>
      </c>
      <c r="U24" t="str">
        <f t="shared" si="7"/>
        <v>9.280712414</v>
      </c>
      <c r="V24" t="str">
        <f t="shared" si="8"/>
        <v>1.217549353</v>
      </c>
      <c r="W24" t="str">
        <f t="shared" si="9"/>
        <v>6.209231897</v>
      </c>
      <c r="X24" s="38"/>
      <c r="Y24" s="38"/>
      <c r="Z24" s="38"/>
      <c r="AA24" s="38"/>
    </row>
    <row r="25">
      <c r="A25" s="36" t="s">
        <v>174</v>
      </c>
      <c r="B25" s="36">
        <v>200.0</v>
      </c>
      <c r="C25" s="36">
        <v>90000.0</v>
      </c>
      <c r="D25" s="36">
        <v>30.0</v>
      </c>
      <c r="E25" s="36" t="s">
        <v>49</v>
      </c>
      <c r="F25" s="36" t="s">
        <v>14</v>
      </c>
      <c r="G25" s="37">
        <v>1.0E-9</v>
      </c>
      <c r="H25" s="36">
        <v>200.0</v>
      </c>
      <c r="I25" s="36" t="s">
        <v>278</v>
      </c>
      <c r="J25" s="38"/>
      <c r="K25" s="36">
        <v>1.0867149E8</v>
      </c>
      <c r="L25" s="36">
        <v>3.4682832E7</v>
      </c>
      <c r="M25" s="36">
        <v>4473659.0</v>
      </c>
      <c r="N25" s="39">
        <v>6.0022858E7</v>
      </c>
      <c r="O25" t="str">
        <f t="shared" si="1"/>
        <v>62.45487931</v>
      </c>
      <c r="P25" s="40" t="str">
        <f t="shared" si="2"/>
        <v>19.26824</v>
      </c>
      <c r="Q25" s="40" t="str">
        <f t="shared" si="3"/>
        <v>12.10610402</v>
      </c>
      <c r="R25" s="40" t="str">
        <f t="shared" si="4"/>
        <v>74.56098333</v>
      </c>
      <c r="S25" s="40" t="str">
        <f t="shared" si="5"/>
        <v>66.56228954</v>
      </c>
      <c r="T25" t="str">
        <f t="shared" si="6"/>
        <v>34.4958954</v>
      </c>
      <c r="U25" t="str">
        <f t="shared" si="7"/>
        <v>10.34876862</v>
      </c>
      <c r="V25" t="str">
        <f t="shared" si="8"/>
        <v>1.210610402</v>
      </c>
      <c r="W25" t="str">
        <f t="shared" si="9"/>
        <v>6.245487931</v>
      </c>
      <c r="X25" s="38"/>
      <c r="Y25" s="38"/>
      <c r="Z25" s="38"/>
      <c r="AA25" s="38"/>
    </row>
    <row r="26">
      <c r="A26" s="36" t="s">
        <v>174</v>
      </c>
      <c r="B26" s="36">
        <v>200.0</v>
      </c>
      <c r="C26" s="36">
        <v>100000.0</v>
      </c>
      <c r="D26" s="36">
        <v>30.0</v>
      </c>
      <c r="E26" s="36" t="s">
        <v>49</v>
      </c>
      <c r="F26" s="36" t="s">
        <v>14</v>
      </c>
      <c r="G26" s="37">
        <v>1.0E-9</v>
      </c>
      <c r="H26" s="36">
        <v>200.0</v>
      </c>
      <c r="I26" s="36" t="s">
        <v>279</v>
      </c>
      <c r="J26" s="38"/>
      <c r="K26" s="36">
        <v>1.24768404E8</v>
      </c>
      <c r="L26" s="36">
        <v>3.8427158E7</v>
      </c>
      <c r="M26" s="36">
        <v>5286679.0</v>
      </c>
      <c r="N26" s="39">
        <v>7.2057493E7</v>
      </c>
      <c r="O26" t="str">
        <f t="shared" si="1"/>
        <v>71.70597931</v>
      </c>
      <c r="P26" s="40" t="str">
        <f t="shared" si="2"/>
        <v>21.34842111</v>
      </c>
      <c r="Q26" s="40" t="str">
        <f t="shared" si="3"/>
        <v>16.40533736</v>
      </c>
      <c r="R26" s="40" t="str">
        <f t="shared" si="4"/>
        <v>88.11131667</v>
      </c>
      <c r="S26" s="40" t="str">
        <f t="shared" si="5"/>
        <v>65.50899972</v>
      </c>
      <c r="T26" t="str">
        <f t="shared" si="6"/>
        <v>41.4123523</v>
      </c>
      <c r="U26" t="str">
        <f t="shared" si="7"/>
        <v>12.42370569</v>
      </c>
      <c r="V26" t="str">
        <f t="shared" si="8"/>
        <v>1.476480362</v>
      </c>
      <c r="W26" t="str">
        <f t="shared" si="9"/>
        <v>6.453538138</v>
      </c>
      <c r="X26" s="38"/>
      <c r="Y26" s="38"/>
      <c r="Z26" s="38"/>
      <c r="AA26" s="38"/>
    </row>
    <row r="27">
      <c r="A27" s="1" t="s">
        <v>180</v>
      </c>
      <c r="B27" s="1">
        <v>200.0</v>
      </c>
      <c r="C27" s="1">
        <v>10000.0</v>
      </c>
      <c r="D27" s="1">
        <v>40.0</v>
      </c>
      <c r="E27" s="1" t="s">
        <v>49</v>
      </c>
      <c r="F27" s="1" t="s">
        <v>14</v>
      </c>
      <c r="G27" s="2">
        <v>1.0E-9</v>
      </c>
      <c r="H27" s="1">
        <v>200.0</v>
      </c>
      <c r="I27" s="1" t="s">
        <v>181</v>
      </c>
      <c r="K27" s="1">
        <v>1.5577998E7</v>
      </c>
      <c r="L27" s="1">
        <v>6768554.0</v>
      </c>
      <c r="M27" s="1">
        <v>494371.0</v>
      </c>
      <c r="N27" s="16">
        <v>1.0932092E7</v>
      </c>
      <c r="O27" t="str">
        <f t="shared" si="1"/>
        <v>6.657264103</v>
      </c>
      <c r="P27" t="str">
        <f t="shared" si="2"/>
        <v>2.820230833</v>
      </c>
      <c r="Q27" t="str">
        <f t="shared" si="3"/>
        <v>1.582252564</v>
      </c>
      <c r="R27" t="str">
        <f t="shared" si="4"/>
        <v>8.239516667</v>
      </c>
      <c r="S27" t="str">
        <f t="shared" si="5"/>
        <v>60.19363555</v>
      </c>
      <c r="T27" t="str">
        <f t="shared" si="6"/>
        <v>4.671834188</v>
      </c>
      <c r="U27" t="str">
        <f t="shared" si="7"/>
        <v>1.401550256</v>
      </c>
      <c r="V27" t="str">
        <f t="shared" si="8"/>
        <v>1.898703077</v>
      </c>
      <c r="W27" t="str">
        <f t="shared" si="9"/>
        <v>7.988716923</v>
      </c>
    </row>
    <row r="28">
      <c r="A28" s="1" t="s">
        <v>180</v>
      </c>
      <c r="B28" s="1">
        <v>200.0</v>
      </c>
      <c r="C28" s="1">
        <v>20000.0</v>
      </c>
      <c r="D28" s="1">
        <v>40.0</v>
      </c>
      <c r="E28" s="1" t="s">
        <v>49</v>
      </c>
      <c r="F28" s="1" t="s">
        <v>14</v>
      </c>
      <c r="G28" s="2">
        <v>1.0E-9</v>
      </c>
      <c r="H28" s="1">
        <v>200.0</v>
      </c>
      <c r="I28" s="1" t="s">
        <v>182</v>
      </c>
      <c r="K28" s="1">
        <v>3.0041235E7</v>
      </c>
      <c r="L28" s="1">
        <v>1.1932051E7</v>
      </c>
      <c r="M28" s="1">
        <v>943551.0</v>
      </c>
      <c r="N28" s="16">
        <v>1.9589484E7</v>
      </c>
      <c r="O28" t="str">
        <f t="shared" si="1"/>
        <v>12.83813462</v>
      </c>
      <c r="P28" t="str">
        <f t="shared" si="2"/>
        <v>4.971687917</v>
      </c>
      <c r="Q28" t="str">
        <f t="shared" si="3"/>
        <v>2.887715385</v>
      </c>
      <c r="R28" t="str">
        <f t="shared" si="4"/>
        <v>15.72585</v>
      </c>
      <c r="S28" t="str">
        <f t="shared" si="5"/>
        <v>62.0273516</v>
      </c>
      <c r="T28" t="str">
        <f t="shared" si="6"/>
        <v>8.371574359</v>
      </c>
      <c r="U28" t="str">
        <f t="shared" si="7"/>
        <v>2.511472308</v>
      </c>
      <c r="V28" t="str">
        <f t="shared" si="8"/>
        <v>1.732629231</v>
      </c>
      <c r="W28" t="str">
        <f t="shared" si="9"/>
        <v>7.702880769</v>
      </c>
    </row>
    <row r="29">
      <c r="A29" s="1" t="s">
        <v>180</v>
      </c>
      <c r="B29" s="1">
        <v>200.0</v>
      </c>
      <c r="C29" s="1">
        <v>30000.0</v>
      </c>
      <c r="D29" s="1">
        <v>40.0</v>
      </c>
      <c r="E29" s="1" t="s">
        <v>49</v>
      </c>
      <c r="F29" s="1" t="s">
        <v>14</v>
      </c>
      <c r="G29" s="2">
        <v>1.0E-9</v>
      </c>
      <c r="H29" s="1">
        <v>200.0</v>
      </c>
      <c r="I29" s="1" t="s">
        <v>183</v>
      </c>
      <c r="K29" s="1">
        <v>4.4668621E7</v>
      </c>
      <c r="L29" s="1">
        <v>1.7344868E7</v>
      </c>
      <c r="M29" s="1">
        <v>1392156.0</v>
      </c>
      <c r="N29" s="1">
        <v>2.8302571E7</v>
      </c>
      <c r="O29" t="str">
        <f t="shared" si="1"/>
        <v>19.08915427</v>
      </c>
      <c r="P29" t="str">
        <f t="shared" si="2"/>
        <v>7.227028333</v>
      </c>
      <c r="Q29" t="str">
        <f t="shared" si="3"/>
        <v>4.113445726</v>
      </c>
      <c r="R29" t="str">
        <f t="shared" si="4"/>
        <v>23.2026</v>
      </c>
      <c r="S29" t="str">
        <f t="shared" si="5"/>
        <v>62.73213088</v>
      </c>
      <c r="T29" t="str">
        <f t="shared" si="6"/>
        <v>12.09511581</v>
      </c>
      <c r="U29" t="str">
        <f t="shared" si="7"/>
        <v>3.628534744</v>
      </c>
      <c r="V29" t="str">
        <f t="shared" si="8"/>
        <v>1.645378291</v>
      </c>
      <c r="W29" t="str">
        <f t="shared" si="9"/>
        <v>7.635661709</v>
      </c>
    </row>
    <row r="30">
      <c r="A30" s="1" t="s">
        <v>180</v>
      </c>
      <c r="B30" s="1">
        <v>200.0</v>
      </c>
      <c r="C30" s="1">
        <v>40000.0</v>
      </c>
      <c r="D30" s="1">
        <v>40.0</v>
      </c>
      <c r="E30" s="1" t="s">
        <v>49</v>
      </c>
      <c r="F30" s="1" t="s">
        <v>14</v>
      </c>
      <c r="G30" s="2">
        <v>1.0E-9</v>
      </c>
      <c r="H30" s="1">
        <v>200.0</v>
      </c>
      <c r="I30" s="1" t="s">
        <v>184</v>
      </c>
      <c r="K30" s="1">
        <v>5.7819357E7</v>
      </c>
      <c r="L30" s="1">
        <v>2.2645078E7</v>
      </c>
      <c r="M30" s="1">
        <v>1793342.0</v>
      </c>
      <c r="N30" s="1">
        <v>3.6458869E7</v>
      </c>
      <c r="O30" t="str">
        <f t="shared" si="1"/>
        <v>24.70912692</v>
      </c>
      <c r="P30" t="str">
        <f t="shared" si="2"/>
        <v>9.435449167</v>
      </c>
      <c r="Q30" t="str">
        <f t="shared" si="3"/>
        <v>5.17990641</v>
      </c>
      <c r="R30" t="str">
        <f t="shared" si="4"/>
        <v>29.88903333</v>
      </c>
      <c r="S30" t="str">
        <f t="shared" si="5"/>
        <v>62.83395318</v>
      </c>
      <c r="T30" t="str">
        <f t="shared" si="6"/>
        <v>15.58071325</v>
      </c>
      <c r="U30" t="str">
        <f t="shared" si="7"/>
        <v>4.674213974</v>
      </c>
      <c r="V30" t="str">
        <f t="shared" si="8"/>
        <v>1.553971923</v>
      </c>
      <c r="W30" t="str">
        <f t="shared" si="9"/>
        <v>7.412738077</v>
      </c>
    </row>
    <row r="31">
      <c r="A31" s="1" t="s">
        <v>180</v>
      </c>
      <c r="B31" s="1">
        <v>200.0</v>
      </c>
      <c r="C31" s="1">
        <v>50000.0</v>
      </c>
      <c r="D31" s="1">
        <v>40.0</v>
      </c>
      <c r="E31" s="1" t="s">
        <v>49</v>
      </c>
      <c r="F31" s="1" t="s">
        <v>14</v>
      </c>
      <c r="G31" s="2">
        <v>1.0E-9</v>
      </c>
      <c r="H31" s="1">
        <v>200.0</v>
      </c>
      <c r="I31" s="1" t="s">
        <v>185</v>
      </c>
      <c r="K31" s="1">
        <v>7.105974E7</v>
      </c>
      <c r="L31" s="1">
        <v>2.7799963E7</v>
      </c>
      <c r="M31" s="1">
        <v>2120838.0</v>
      </c>
      <c r="N31" s="1">
        <v>4.1458978E7</v>
      </c>
      <c r="O31" t="str">
        <f t="shared" si="1"/>
        <v>30.36741026</v>
      </c>
      <c r="P31" t="str">
        <f t="shared" si="2"/>
        <v>11.58331792</v>
      </c>
      <c r="Q31" t="str">
        <f t="shared" si="3"/>
        <v>4.979889744</v>
      </c>
      <c r="R31" t="str">
        <f t="shared" si="4"/>
        <v>35.3473</v>
      </c>
      <c r="S31" t="str">
        <f t="shared" si="5"/>
        <v>64.70703265</v>
      </c>
      <c r="T31" t="str">
        <f t="shared" si="6"/>
        <v>17.71751197</v>
      </c>
      <c r="U31" t="str">
        <f t="shared" si="7"/>
        <v>5.31525359</v>
      </c>
      <c r="V31" t="str">
        <f t="shared" si="8"/>
        <v>1.195173538</v>
      </c>
      <c r="W31" t="str">
        <f t="shared" si="9"/>
        <v>7.288178462</v>
      </c>
    </row>
    <row r="32">
      <c r="A32" s="36" t="s">
        <v>180</v>
      </c>
      <c r="B32" s="36">
        <v>200.0</v>
      </c>
      <c r="C32" s="36">
        <v>60000.0</v>
      </c>
      <c r="D32" s="36">
        <v>40.0</v>
      </c>
      <c r="E32" s="36" t="s">
        <v>49</v>
      </c>
      <c r="F32" s="36" t="s">
        <v>14</v>
      </c>
      <c r="G32" s="37">
        <v>1.0E-9</v>
      </c>
      <c r="H32" s="36">
        <v>200.0</v>
      </c>
      <c r="I32" s="36" t="s">
        <v>280</v>
      </c>
      <c r="J32" s="38"/>
      <c r="K32" s="36">
        <v>7.9773261E7</v>
      </c>
      <c r="L32" s="36">
        <v>3.2612904E7</v>
      </c>
      <c r="M32" s="36">
        <v>2360183.0</v>
      </c>
      <c r="N32" s="36">
        <v>4.7091263E7</v>
      </c>
      <c r="O32" t="str">
        <f t="shared" si="1"/>
        <v>34.09113718</v>
      </c>
      <c r="P32" s="40" t="str">
        <f t="shared" si="2"/>
        <v>13.58871</v>
      </c>
      <c r="Q32" s="40" t="str">
        <f t="shared" si="3"/>
        <v>5.245246154</v>
      </c>
      <c r="R32" s="40" t="str">
        <f t="shared" si="4"/>
        <v>39.33638333</v>
      </c>
      <c r="S32" s="40" t="str">
        <f t="shared" si="5"/>
        <v>64.41393871</v>
      </c>
      <c r="T32" t="str">
        <f t="shared" si="6"/>
        <v>20.12447137</v>
      </c>
      <c r="U32" t="str">
        <f t="shared" si="7"/>
        <v>6.03734141</v>
      </c>
      <c r="V32" t="str">
        <f t="shared" si="8"/>
        <v>1.049049231</v>
      </c>
      <c r="W32" t="str">
        <f t="shared" si="9"/>
        <v>6.818227436</v>
      </c>
      <c r="X32" s="38"/>
      <c r="Y32" s="38"/>
      <c r="Z32" s="38"/>
      <c r="AA32" s="38"/>
    </row>
    <row r="33">
      <c r="A33" s="36" t="s">
        <v>180</v>
      </c>
      <c r="B33" s="36">
        <v>200.0</v>
      </c>
      <c r="C33" s="36">
        <v>70000.0</v>
      </c>
      <c r="D33" s="36">
        <v>40.0</v>
      </c>
      <c r="E33" s="36" t="s">
        <v>49</v>
      </c>
      <c r="F33" s="36" t="s">
        <v>14</v>
      </c>
      <c r="G33" s="37">
        <v>1.0E-9</v>
      </c>
      <c r="H33" s="36">
        <v>200.0</v>
      </c>
      <c r="I33" s="36" t="s">
        <v>281</v>
      </c>
      <c r="J33" s="38"/>
      <c r="K33" s="36">
        <v>9.40628E7</v>
      </c>
      <c r="L33" s="36">
        <v>3.6611212E7</v>
      </c>
      <c r="M33" s="36">
        <v>2752017.0</v>
      </c>
      <c r="N33" s="36">
        <v>5.2466651E7</v>
      </c>
      <c r="O33" t="str">
        <f t="shared" si="1"/>
        <v>40.19777778</v>
      </c>
      <c r="P33" s="40" t="str">
        <f t="shared" si="2"/>
        <v>15.25467167</v>
      </c>
      <c r="Q33" s="40" t="str">
        <f t="shared" si="3"/>
        <v>5.669172222</v>
      </c>
      <c r="R33" s="40" t="str">
        <f t="shared" si="4"/>
        <v>45.86695</v>
      </c>
      <c r="S33" s="40" t="str">
        <f t="shared" si="5"/>
        <v>65.76687051</v>
      </c>
      <c r="T33" t="str">
        <f t="shared" si="6"/>
        <v>22.42164573</v>
      </c>
      <c r="U33" t="str">
        <f t="shared" si="7"/>
        <v>6.726493718</v>
      </c>
      <c r="V33" t="str">
        <f t="shared" si="8"/>
        <v>0.9718580952</v>
      </c>
      <c r="W33" t="str">
        <f t="shared" si="9"/>
        <v>6.891047619</v>
      </c>
      <c r="X33" s="38"/>
      <c r="Y33" s="38"/>
      <c r="Z33" s="38"/>
      <c r="AA33" s="38"/>
    </row>
    <row r="34">
      <c r="A34" s="36" t="s">
        <v>180</v>
      </c>
      <c r="B34" s="36">
        <v>200.0</v>
      </c>
      <c r="C34" s="36">
        <v>80000.0</v>
      </c>
      <c r="D34" s="36">
        <v>40.0</v>
      </c>
      <c r="E34" s="36" t="s">
        <v>49</v>
      </c>
      <c r="F34" s="36" t="s">
        <v>14</v>
      </c>
      <c r="G34" s="37">
        <v>1.0E-9</v>
      </c>
      <c r="H34" s="36">
        <v>200.0</v>
      </c>
      <c r="I34" s="36" t="s">
        <v>282</v>
      </c>
      <c r="J34" s="38"/>
      <c r="K34" s="36">
        <v>1.07662083E8</v>
      </c>
      <c r="L34" s="36">
        <v>4.1870599E7</v>
      </c>
      <c r="M34" s="36">
        <v>3140894.0</v>
      </c>
      <c r="N34" s="36">
        <v>5.9645407E7</v>
      </c>
      <c r="O34" t="str">
        <f t="shared" si="1"/>
        <v>46.00943718</v>
      </c>
      <c r="P34" s="40" t="str">
        <f t="shared" si="2"/>
        <v>17.44608292</v>
      </c>
      <c r="Q34" s="40" t="str">
        <f t="shared" si="3"/>
        <v>6.338796154</v>
      </c>
      <c r="R34" s="40" t="str">
        <f t="shared" si="4"/>
        <v>52.34823333</v>
      </c>
      <c r="S34" s="40" t="str">
        <f t="shared" si="5"/>
        <v>65.92146704</v>
      </c>
      <c r="T34" t="str">
        <f t="shared" si="6"/>
        <v>25.48949017</v>
      </c>
      <c r="U34" t="str">
        <f t="shared" si="7"/>
        <v>7.646847051</v>
      </c>
      <c r="V34" t="str">
        <f t="shared" si="8"/>
        <v>0.9508194231</v>
      </c>
      <c r="W34" t="str">
        <f t="shared" si="9"/>
        <v>6.901415577</v>
      </c>
      <c r="X34" s="38"/>
      <c r="Y34" s="38"/>
      <c r="Z34" s="38"/>
      <c r="AA34" s="38"/>
    </row>
    <row r="35">
      <c r="A35" s="36" t="s">
        <v>180</v>
      </c>
      <c r="B35" s="36">
        <v>200.0</v>
      </c>
      <c r="C35" s="36">
        <v>90000.0</v>
      </c>
      <c r="D35" s="36">
        <v>40.0</v>
      </c>
      <c r="E35" s="36" t="s">
        <v>49</v>
      </c>
      <c r="F35" s="36" t="s">
        <v>14</v>
      </c>
      <c r="G35" s="37">
        <v>1.0E-9</v>
      </c>
      <c r="H35" s="36">
        <v>200.0</v>
      </c>
      <c r="I35" s="36" t="s">
        <v>283</v>
      </c>
      <c r="J35" s="38"/>
      <c r="K35" s="36">
        <v>1.20686733E8</v>
      </c>
      <c r="L35" s="36">
        <v>4.6630538E7</v>
      </c>
      <c r="M35" s="36">
        <v>3526326.0</v>
      </c>
      <c r="N35" s="36">
        <v>6.6786467E7</v>
      </c>
      <c r="O35" t="str">
        <f t="shared" si="1"/>
        <v>51.57552692</v>
      </c>
      <c r="P35" s="40" t="str">
        <f t="shared" si="2"/>
        <v>19.42939083</v>
      </c>
      <c r="Q35" s="40" t="str">
        <f t="shared" si="3"/>
        <v>7.196573077</v>
      </c>
      <c r="R35" s="40" t="str">
        <f t="shared" si="4"/>
        <v>58.7721</v>
      </c>
      <c r="S35" s="40" t="str">
        <f t="shared" si="5"/>
        <v>65.9521019</v>
      </c>
      <c r="T35" t="str">
        <f t="shared" si="6"/>
        <v>28.54122521</v>
      </c>
      <c r="U35" t="str">
        <f t="shared" si="7"/>
        <v>8.562367564</v>
      </c>
      <c r="V35" t="str">
        <f t="shared" si="8"/>
        <v>0.9595430769</v>
      </c>
      <c r="W35" t="str">
        <f t="shared" si="9"/>
        <v>6.876736923</v>
      </c>
      <c r="X35" s="38"/>
      <c r="Y35" s="38"/>
      <c r="Z35" s="38"/>
      <c r="AA35" s="38"/>
    </row>
    <row r="36">
      <c r="A36" s="36" t="s">
        <v>180</v>
      </c>
      <c r="B36" s="36">
        <v>200.0</v>
      </c>
      <c r="C36" s="36">
        <v>100000.0</v>
      </c>
      <c r="D36" s="36">
        <v>40.0</v>
      </c>
      <c r="E36" s="36" t="s">
        <v>49</v>
      </c>
      <c r="F36" s="36" t="s">
        <v>14</v>
      </c>
      <c r="G36" s="37">
        <v>1.0E-9</v>
      </c>
      <c r="H36" s="36">
        <v>200.0</v>
      </c>
      <c r="I36" s="36" t="s">
        <v>284</v>
      </c>
      <c r="J36" s="38"/>
      <c r="K36" s="36">
        <v>1.34518476E8</v>
      </c>
      <c r="L36" s="36">
        <v>5.2324054E7</v>
      </c>
      <c r="M36" s="36">
        <v>3911949.0</v>
      </c>
      <c r="N36" s="36">
        <v>7.4056176E7</v>
      </c>
      <c r="O36" t="str">
        <f t="shared" si="1"/>
        <v>57.48652821</v>
      </c>
      <c r="P36" s="40" t="str">
        <f t="shared" si="2"/>
        <v>21.80168917</v>
      </c>
      <c r="Q36" s="40" t="str">
        <f t="shared" si="3"/>
        <v>7.712621795</v>
      </c>
      <c r="R36" s="40" t="str">
        <f t="shared" si="4"/>
        <v>65.19915</v>
      </c>
      <c r="S36" s="40" t="str">
        <f t="shared" si="5"/>
        <v>66.07583186</v>
      </c>
      <c r="T36" t="str">
        <f t="shared" si="6"/>
        <v>31.64793846</v>
      </c>
      <c r="U36" t="str">
        <f t="shared" si="7"/>
        <v>9.494381538</v>
      </c>
      <c r="V36" t="str">
        <f t="shared" si="8"/>
        <v>0.9255146154</v>
      </c>
      <c r="W36" t="str">
        <f t="shared" si="9"/>
        <v>6.898383385</v>
      </c>
      <c r="X36" s="38"/>
      <c r="Y36" s="38"/>
      <c r="Z36" s="38"/>
      <c r="AA36" s="38"/>
    </row>
    <row r="37">
      <c r="A37" s="1" t="s">
        <v>186</v>
      </c>
      <c r="B37" s="1">
        <v>200.0</v>
      </c>
      <c r="C37" s="1">
        <v>10000.0</v>
      </c>
      <c r="D37" s="1">
        <v>50.0</v>
      </c>
      <c r="E37" s="1" t="s">
        <v>49</v>
      </c>
      <c r="F37" s="1" t="s">
        <v>14</v>
      </c>
      <c r="G37" s="2">
        <v>1.0E-9</v>
      </c>
      <c r="H37" s="1">
        <v>200.0</v>
      </c>
      <c r="I37" s="1" t="s">
        <v>157</v>
      </c>
      <c r="K37" s="1">
        <v>1.6318895E7</v>
      </c>
      <c r="L37" s="1">
        <v>8898436.0</v>
      </c>
      <c r="M37" s="1">
        <v>402870.0</v>
      </c>
      <c r="N37" s="1">
        <v>1.2675798E7</v>
      </c>
      <c r="O37" t="str">
        <f t="shared" si="1"/>
        <v>5.550644558</v>
      </c>
      <c r="P37" t="str">
        <f t="shared" si="2"/>
        <v>2.966145333</v>
      </c>
      <c r="Q37" t="str">
        <f t="shared" si="3"/>
        <v>1.163855442</v>
      </c>
      <c r="R37" t="str">
        <f t="shared" si="4"/>
        <v>6.7145</v>
      </c>
      <c r="S37" t="str">
        <f t="shared" si="5"/>
        <v>57.3375469</v>
      </c>
      <c r="T37" t="str">
        <f t="shared" si="6"/>
        <v>4.311495918</v>
      </c>
      <c r="U37" t="str">
        <f t="shared" si="7"/>
        <v>1.293448776</v>
      </c>
      <c r="V37" t="str">
        <f t="shared" si="8"/>
        <v>1.745783163</v>
      </c>
      <c r="W37" t="str">
        <f t="shared" si="9"/>
        <v>8.325966837</v>
      </c>
    </row>
    <row r="38">
      <c r="A38" s="1" t="s">
        <v>186</v>
      </c>
      <c r="B38" s="1">
        <v>200.0</v>
      </c>
      <c r="C38" s="1">
        <v>20000.0</v>
      </c>
      <c r="D38" s="1">
        <v>50.0</v>
      </c>
      <c r="E38" s="1" t="s">
        <v>49</v>
      </c>
      <c r="F38" s="1" t="s">
        <v>14</v>
      </c>
      <c r="G38" s="2">
        <v>1.0E-9</v>
      </c>
      <c r="H38" s="1">
        <v>200.0</v>
      </c>
      <c r="I38" s="1" t="s">
        <v>158</v>
      </c>
      <c r="K38" s="1">
        <v>3.2806548E7</v>
      </c>
      <c r="L38" s="1">
        <v>1.5342756E7</v>
      </c>
      <c r="M38" s="1">
        <v>771644.0</v>
      </c>
      <c r="N38" s="1">
        <v>2.1056238E7</v>
      </c>
      <c r="O38" t="str">
        <f t="shared" si="1"/>
        <v>11.1586898</v>
      </c>
      <c r="P38" t="str">
        <f t="shared" si="2"/>
        <v>5.114252</v>
      </c>
      <c r="Q38" t="str">
        <f t="shared" si="3"/>
        <v>1.702043537</v>
      </c>
      <c r="R38" t="str">
        <f t="shared" si="4"/>
        <v>12.86073333</v>
      </c>
      <c r="S38" t="str">
        <f t="shared" si="5"/>
        <v>62.07899249</v>
      </c>
      <c r="T38" t="str">
        <f t="shared" si="6"/>
        <v>7.161985714</v>
      </c>
      <c r="U38" t="str">
        <f t="shared" si="7"/>
        <v>2.148595714</v>
      </c>
      <c r="V38" t="str">
        <f t="shared" si="8"/>
        <v>1.276532653</v>
      </c>
      <c r="W38" t="str">
        <f t="shared" si="9"/>
        <v>8.369017347</v>
      </c>
    </row>
    <row r="39">
      <c r="A39" s="1" t="s">
        <v>186</v>
      </c>
      <c r="B39" s="1">
        <v>200.0</v>
      </c>
      <c r="C39" s="1">
        <v>30000.0</v>
      </c>
      <c r="D39" s="1">
        <v>50.0</v>
      </c>
      <c r="E39" s="1" t="s">
        <v>49</v>
      </c>
      <c r="F39" s="1" t="s">
        <v>14</v>
      </c>
      <c r="G39" s="2">
        <v>1.0E-9</v>
      </c>
      <c r="H39" s="1">
        <v>200.0</v>
      </c>
      <c r="I39" s="1" t="s">
        <v>159</v>
      </c>
      <c r="K39" s="1">
        <v>4.7473966E7</v>
      </c>
      <c r="L39" s="1">
        <v>2.182032E7</v>
      </c>
      <c r="M39" s="1">
        <v>1123254.0</v>
      </c>
      <c r="N39" s="1">
        <v>3.04309E7</v>
      </c>
      <c r="O39" t="str">
        <f t="shared" si="1"/>
        <v>16.14760748</v>
      </c>
      <c r="P39" t="str">
        <f t="shared" si="2"/>
        <v>7.27344</v>
      </c>
      <c r="Q39" t="str">
        <f t="shared" si="3"/>
        <v>2.573292517</v>
      </c>
      <c r="R39" t="str">
        <f t="shared" si="4"/>
        <v>18.7209</v>
      </c>
      <c r="S39" t="str">
        <f t="shared" si="5"/>
        <v>62.11970561</v>
      </c>
      <c r="T39" t="str">
        <f t="shared" si="6"/>
        <v>10.35064626</v>
      </c>
      <c r="U39" t="str">
        <f t="shared" si="7"/>
        <v>3.105193878</v>
      </c>
      <c r="V39" t="str">
        <f t="shared" si="8"/>
        <v>1.286646259</v>
      </c>
      <c r="W39" t="str">
        <f t="shared" si="9"/>
        <v>8.073803741</v>
      </c>
    </row>
    <row r="40">
      <c r="A40" s="1" t="s">
        <v>186</v>
      </c>
      <c r="B40" s="1">
        <v>200.0</v>
      </c>
      <c r="C40" s="1">
        <v>40000.0</v>
      </c>
      <c r="D40" s="1">
        <v>50.0</v>
      </c>
      <c r="E40" s="1" t="s">
        <v>49</v>
      </c>
      <c r="F40" s="1" t="s">
        <v>14</v>
      </c>
      <c r="G40" s="2">
        <v>1.0E-9</v>
      </c>
      <c r="H40" s="1">
        <v>200.0</v>
      </c>
      <c r="I40" s="1" t="s">
        <v>161</v>
      </c>
      <c r="K40" s="1">
        <v>6.3510097E7</v>
      </c>
      <c r="L40" s="1">
        <v>2.8549233E7</v>
      </c>
      <c r="M40" s="1">
        <v>1478547.0</v>
      </c>
      <c r="N40" s="1">
        <v>3.8843916E7</v>
      </c>
      <c r="O40" t="str">
        <f t="shared" si="1"/>
        <v>21.60207381</v>
      </c>
      <c r="P40" t="str">
        <f t="shared" si="2"/>
        <v>9.516411</v>
      </c>
      <c r="Q40" t="str">
        <f t="shared" si="3"/>
        <v>3.04037619</v>
      </c>
      <c r="R40" t="str">
        <f t="shared" si="4"/>
        <v>24.64245</v>
      </c>
      <c r="S40" t="str">
        <f t="shared" si="5"/>
        <v>63.24002961</v>
      </c>
      <c r="T40" t="str">
        <f t="shared" si="6"/>
        <v>13.21221633</v>
      </c>
      <c r="U40" t="str">
        <f t="shared" si="7"/>
        <v>3.963664898</v>
      </c>
      <c r="V40" t="str">
        <f t="shared" si="8"/>
        <v>1.140141071</v>
      </c>
      <c r="W40" t="str">
        <f t="shared" si="9"/>
        <v>8.100777679</v>
      </c>
    </row>
    <row r="41">
      <c r="A41" s="1" t="s">
        <v>186</v>
      </c>
      <c r="B41" s="1">
        <v>200.0</v>
      </c>
      <c r="C41" s="1">
        <v>50000.0</v>
      </c>
      <c r="D41" s="1">
        <v>50.0</v>
      </c>
      <c r="E41" s="1" t="s">
        <v>49</v>
      </c>
      <c r="F41" s="1" t="s">
        <v>14</v>
      </c>
      <c r="G41" s="2">
        <v>1.0E-9</v>
      </c>
      <c r="H41" s="1">
        <v>200.0</v>
      </c>
      <c r="I41" s="1" t="s">
        <v>160</v>
      </c>
      <c r="K41" s="1">
        <v>7.9413183E7</v>
      </c>
      <c r="L41" s="1">
        <v>3.5354042E7</v>
      </c>
      <c r="M41" s="1">
        <v>1815000.0</v>
      </c>
      <c r="N41" s="1">
        <v>4.6547375E7</v>
      </c>
      <c r="O41" t="str">
        <f t="shared" si="1"/>
        <v>27.01128673</v>
      </c>
      <c r="P41" t="str">
        <f t="shared" si="2"/>
        <v>11.78468067</v>
      </c>
      <c r="Q41" t="str">
        <f t="shared" si="3"/>
        <v>3.238713265</v>
      </c>
      <c r="R41" t="str">
        <f t="shared" si="4"/>
        <v>30.25</v>
      </c>
      <c r="S41" t="str">
        <f t="shared" si="5"/>
        <v>64.25952643</v>
      </c>
      <c r="T41" t="str">
        <f t="shared" si="6"/>
        <v>15.83244048</v>
      </c>
      <c r="U41" t="str">
        <f t="shared" si="7"/>
        <v>4.749732143</v>
      </c>
      <c r="V41" t="str">
        <f t="shared" si="8"/>
        <v>0.9716139796</v>
      </c>
      <c r="W41" t="str">
        <f t="shared" si="9"/>
        <v>8.10338602</v>
      </c>
    </row>
    <row r="42">
      <c r="A42" s="22" t="s">
        <v>186</v>
      </c>
      <c r="B42" s="22">
        <v>200.0</v>
      </c>
      <c r="C42" s="22">
        <v>60000.0</v>
      </c>
      <c r="D42" s="22">
        <v>50.0</v>
      </c>
      <c r="E42" s="22" t="s">
        <v>49</v>
      </c>
      <c r="F42" s="22" t="s">
        <v>14</v>
      </c>
      <c r="G42" s="23">
        <v>1.0E-9</v>
      </c>
      <c r="H42" s="22">
        <v>200.0</v>
      </c>
      <c r="I42" s="22" t="s">
        <v>187</v>
      </c>
      <c r="J42" s="24"/>
      <c r="K42" s="22">
        <v>9.2756886E7</v>
      </c>
      <c r="L42" s="22">
        <v>3.7730606E7</v>
      </c>
      <c r="M42" s="22">
        <v>2214746.0</v>
      </c>
      <c r="N42" s="22">
        <v>5.5540581E7</v>
      </c>
      <c r="O42" t="str">
        <f t="shared" si="1"/>
        <v>31.54996122</v>
      </c>
      <c r="P42" s="26" t="str">
        <f t="shared" si="2"/>
        <v>12.57686867</v>
      </c>
      <c r="Q42" s="26" t="str">
        <f t="shared" si="3"/>
        <v>5.362472109</v>
      </c>
      <c r="R42" s="26" t="str">
        <f t="shared" si="4"/>
        <v>36.91243333</v>
      </c>
      <c r="S42" s="26" t="str">
        <f t="shared" si="5"/>
        <v>63.75107336</v>
      </c>
      <c r="T42" t="str">
        <f t="shared" si="6"/>
        <v>18.89135408</v>
      </c>
      <c r="U42" t="str">
        <f t="shared" si="7"/>
        <v>5.667406224</v>
      </c>
      <c r="V42" t="str">
        <f t="shared" si="8"/>
        <v>1.340618027</v>
      </c>
      <c r="W42" t="str">
        <f t="shared" si="9"/>
        <v>7.887490306</v>
      </c>
      <c r="X42" s="26" t="str">
        <f t="shared" ref="X42:X46" si="10">(W42*200)/60</f>
        <v>26.29163435</v>
      </c>
      <c r="Y42" s="24"/>
      <c r="Z42" s="24"/>
      <c r="AA42" s="24"/>
    </row>
    <row r="43">
      <c r="A43" s="22" t="s">
        <v>186</v>
      </c>
      <c r="B43" s="22">
        <v>200.0</v>
      </c>
      <c r="C43" s="22">
        <v>70000.0</v>
      </c>
      <c r="D43" s="22">
        <v>50.0</v>
      </c>
      <c r="E43" s="22" t="s">
        <v>49</v>
      </c>
      <c r="F43" s="22" t="s">
        <v>14</v>
      </c>
      <c r="G43" s="23">
        <v>1.0E-9</v>
      </c>
      <c r="H43" s="22">
        <v>200.0</v>
      </c>
      <c r="I43" s="22" t="s">
        <v>188</v>
      </c>
      <c r="J43" s="24"/>
      <c r="K43" s="22">
        <v>1.07502072E8</v>
      </c>
      <c r="L43" s="22">
        <v>4.312102E7</v>
      </c>
      <c r="M43" s="22">
        <v>2508348.0</v>
      </c>
      <c r="N43" s="22">
        <v>6.0859489E7</v>
      </c>
      <c r="O43" t="str">
        <f t="shared" si="1"/>
        <v>36.56533061</v>
      </c>
      <c r="P43" s="26" t="str">
        <f t="shared" si="2"/>
        <v>14.37367333</v>
      </c>
      <c r="Q43" s="26" t="str">
        <f t="shared" si="3"/>
        <v>5.240469388</v>
      </c>
      <c r="R43" s="26" t="str">
        <f t="shared" si="4"/>
        <v>41.8058</v>
      </c>
      <c r="S43" s="26" t="str">
        <f t="shared" si="5"/>
        <v>65.08663831</v>
      </c>
      <c r="T43" t="str">
        <f t="shared" si="6"/>
        <v>20.70050646</v>
      </c>
      <c r="U43" t="str">
        <f t="shared" si="7"/>
        <v>6.210151939</v>
      </c>
      <c r="V43" t="str">
        <f t="shared" si="8"/>
        <v>1.122957726</v>
      </c>
      <c r="W43" t="str">
        <f t="shared" si="9"/>
        <v>7.835427988</v>
      </c>
      <c r="X43" s="26" t="str">
        <f t="shared" si="10"/>
        <v>26.11809329</v>
      </c>
      <c r="Y43" s="24"/>
      <c r="Z43" s="24"/>
      <c r="AA43" s="24"/>
    </row>
    <row r="44">
      <c r="A44" s="22" t="s">
        <v>186</v>
      </c>
      <c r="B44" s="22">
        <v>200.0</v>
      </c>
      <c r="C44" s="22">
        <v>80000.0</v>
      </c>
      <c r="D44" s="22">
        <v>50.0</v>
      </c>
      <c r="E44" s="22" t="s">
        <v>49</v>
      </c>
      <c r="F44" s="22" t="s">
        <v>14</v>
      </c>
      <c r="G44" s="23">
        <v>1.0E-9</v>
      </c>
      <c r="H44" s="22">
        <v>200.0</v>
      </c>
      <c r="I44" s="22" t="s">
        <v>189</v>
      </c>
      <c r="J44" s="24"/>
      <c r="K44" s="22">
        <v>1.22094169E8</v>
      </c>
      <c r="L44" s="22">
        <v>4.821229E7</v>
      </c>
      <c r="M44" s="22">
        <v>2836829.0</v>
      </c>
      <c r="N44" s="22">
        <v>6.7760738E7</v>
      </c>
      <c r="O44" t="str">
        <f t="shared" si="1"/>
        <v>41.52862891</v>
      </c>
      <c r="P44" s="26" t="str">
        <f t="shared" si="2"/>
        <v>16.07076333</v>
      </c>
      <c r="Q44" s="26" t="str">
        <f t="shared" si="3"/>
        <v>5.751854422</v>
      </c>
      <c r="R44" s="26" t="str">
        <f t="shared" si="4"/>
        <v>47.28048333</v>
      </c>
      <c r="S44" s="26" t="str">
        <f t="shared" si="5"/>
        <v>65.55297819</v>
      </c>
      <c r="T44" t="str">
        <f t="shared" si="6"/>
        <v>23.04787007</v>
      </c>
      <c r="U44" t="str">
        <f t="shared" si="7"/>
        <v>6.91436102</v>
      </c>
      <c r="V44" t="str">
        <f t="shared" si="8"/>
        <v>1.078472704</v>
      </c>
      <c r="W44" t="str">
        <f t="shared" si="9"/>
        <v>7.786617921</v>
      </c>
      <c r="X44" s="26" t="str">
        <f t="shared" si="10"/>
        <v>25.95539307</v>
      </c>
      <c r="Y44" s="24"/>
      <c r="Z44" s="24"/>
      <c r="AA44" s="24"/>
    </row>
    <row r="45">
      <c r="A45" s="22" t="s">
        <v>186</v>
      </c>
      <c r="B45" s="22">
        <v>200.0</v>
      </c>
      <c r="C45" s="22">
        <v>90000.0</v>
      </c>
      <c r="D45" s="22">
        <v>50.0</v>
      </c>
      <c r="E45" s="22" t="s">
        <v>49</v>
      </c>
      <c r="F45" s="22" t="s">
        <v>14</v>
      </c>
      <c r="G45" s="23">
        <v>1.0E-9</v>
      </c>
      <c r="H45" s="22">
        <v>200.0</v>
      </c>
      <c r="I45" s="22" t="s">
        <v>190</v>
      </c>
      <c r="J45" s="24"/>
      <c r="K45" s="22">
        <v>1.3843168E8</v>
      </c>
      <c r="L45" s="22">
        <v>5.4150742E7</v>
      </c>
      <c r="M45" s="22">
        <v>3273933.0</v>
      </c>
      <c r="N45" s="22">
        <v>7.9199025E7</v>
      </c>
      <c r="O45" t="str">
        <f t="shared" si="1"/>
        <v>47.08560544</v>
      </c>
      <c r="P45" s="26" t="str">
        <f t="shared" si="2"/>
        <v>18.05024733</v>
      </c>
      <c r="Q45" s="26" t="str">
        <f t="shared" si="3"/>
        <v>7.479944558</v>
      </c>
      <c r="R45" s="26" t="str">
        <f t="shared" si="4"/>
        <v>54.56555</v>
      </c>
      <c r="S45" s="26" t="str">
        <f t="shared" si="5"/>
        <v>64.84209658</v>
      </c>
      <c r="T45" t="str">
        <f t="shared" si="6"/>
        <v>26.93844388</v>
      </c>
      <c r="U45" t="str">
        <f t="shared" si="7"/>
        <v>8.081533163</v>
      </c>
      <c r="V45" t="str">
        <f t="shared" si="8"/>
        <v>1.246657426</v>
      </c>
      <c r="W45" t="str">
        <f t="shared" si="9"/>
        <v>7.847600907</v>
      </c>
      <c r="X45" s="26" t="str">
        <f t="shared" si="10"/>
        <v>26.15866969</v>
      </c>
      <c r="Y45" s="24"/>
      <c r="Z45" s="24"/>
      <c r="AA45" s="24"/>
    </row>
    <row r="46">
      <c r="A46" s="22" t="s">
        <v>186</v>
      </c>
      <c r="B46" s="22">
        <v>200.0</v>
      </c>
      <c r="C46" s="22">
        <v>100000.0</v>
      </c>
      <c r="D46" s="22">
        <v>50.0</v>
      </c>
      <c r="E46" s="22" t="s">
        <v>49</v>
      </c>
      <c r="F46" s="22" t="s">
        <v>14</v>
      </c>
      <c r="G46" s="23">
        <v>1.0E-9</v>
      </c>
      <c r="H46" s="22">
        <v>200.0</v>
      </c>
      <c r="I46" s="22" t="s">
        <v>191</v>
      </c>
      <c r="J46" s="24"/>
      <c r="K46" s="22">
        <v>1.50715241E8</v>
      </c>
      <c r="L46" s="22">
        <v>5.9568974E7</v>
      </c>
      <c r="M46" s="22">
        <v>3440069.0</v>
      </c>
      <c r="N46" s="22">
        <v>8.0609886E7</v>
      </c>
      <c r="O46" t="str">
        <f t="shared" si="1"/>
        <v>51.26368741</v>
      </c>
      <c r="P46" s="26" t="str">
        <f t="shared" si="2"/>
        <v>19.85632467</v>
      </c>
      <c r="Q46" s="26" t="str">
        <f t="shared" si="3"/>
        <v>6.070795918</v>
      </c>
      <c r="R46" s="26" t="str">
        <f t="shared" si="4"/>
        <v>57.33448333</v>
      </c>
      <c r="S46" s="26" t="str">
        <f t="shared" si="5"/>
        <v>66.41164763</v>
      </c>
      <c r="T46" t="str">
        <f t="shared" si="6"/>
        <v>27.41832857</v>
      </c>
      <c r="U46" t="str">
        <f t="shared" si="7"/>
        <v>8.225498571</v>
      </c>
      <c r="V46" t="str">
        <f t="shared" si="8"/>
        <v>0.9106193878</v>
      </c>
      <c r="W46" t="str">
        <f t="shared" si="9"/>
        <v>7.689553112</v>
      </c>
      <c r="X46" s="26" t="str">
        <f t="shared" si="10"/>
        <v>25.63184371</v>
      </c>
      <c r="Y46" s="24"/>
      <c r="Z46" s="24"/>
      <c r="AA46" s="24"/>
    </row>
    <row r="47">
      <c r="A47" s="1" t="s">
        <v>192</v>
      </c>
      <c r="B47" s="1">
        <v>200.0</v>
      </c>
      <c r="C47" s="1">
        <v>10000.0</v>
      </c>
      <c r="D47" s="1">
        <v>20.0</v>
      </c>
      <c r="E47" s="1" t="s">
        <v>49</v>
      </c>
      <c r="F47" s="1" t="s">
        <v>14</v>
      </c>
      <c r="G47" s="2">
        <v>1.0E-9</v>
      </c>
      <c r="H47" s="1">
        <v>200.0</v>
      </c>
      <c r="I47" s="1" t="s">
        <v>193</v>
      </c>
      <c r="K47" s="1">
        <v>1.165666E7</v>
      </c>
      <c r="L47" s="1">
        <v>3108370.0</v>
      </c>
      <c r="M47" s="1">
        <v>858644.0</v>
      </c>
      <c r="N47" s="16">
        <v>8610173.0</v>
      </c>
      <c r="O47" t="str">
        <f t="shared" si="1"/>
        <v>10.22514035</v>
      </c>
      <c r="P47" t="str">
        <f t="shared" si="2"/>
        <v>2.590308333</v>
      </c>
      <c r="Q47" t="str">
        <f t="shared" si="3"/>
        <v>4.085592982</v>
      </c>
      <c r="R47" t="str">
        <f t="shared" si="4"/>
        <v>14.31073333</v>
      </c>
      <c r="S47" t="str">
        <f t="shared" si="5"/>
        <v>60.50006001</v>
      </c>
      <c r="T47" t="str">
        <f t="shared" si="6"/>
        <v>7.552783333</v>
      </c>
      <c r="U47" t="str">
        <f t="shared" si="7"/>
        <v>2.265835</v>
      </c>
      <c r="V47" t="str">
        <f t="shared" si="8"/>
        <v>2.451355789</v>
      </c>
      <c r="W47" t="str">
        <f t="shared" si="9"/>
        <v>6.135084211</v>
      </c>
    </row>
    <row r="48">
      <c r="A48" s="1" t="s">
        <v>192</v>
      </c>
      <c r="B48" s="1">
        <v>200.0</v>
      </c>
      <c r="C48" s="1">
        <v>20000.0</v>
      </c>
      <c r="D48" s="1">
        <v>20.0</v>
      </c>
      <c r="E48" s="1" t="s">
        <v>49</v>
      </c>
      <c r="F48" s="1" t="s">
        <v>14</v>
      </c>
      <c r="G48" s="2">
        <v>1.0E-9</v>
      </c>
      <c r="H48" s="1">
        <v>200.0</v>
      </c>
      <c r="I48" s="1" t="s">
        <v>194</v>
      </c>
      <c r="K48" s="1">
        <v>2.023928E7</v>
      </c>
      <c r="L48" s="1">
        <v>5525967.0</v>
      </c>
      <c r="M48" s="1">
        <v>1382708.0</v>
      </c>
      <c r="N48" s="16">
        <v>1.2914834E7</v>
      </c>
      <c r="O48" t="str">
        <f t="shared" si="1"/>
        <v>17.75375439</v>
      </c>
      <c r="P48" t="str">
        <f t="shared" si="2"/>
        <v>4.6049725</v>
      </c>
      <c r="Q48" t="str">
        <f t="shared" si="3"/>
        <v>5.291378947</v>
      </c>
      <c r="R48" t="str">
        <f t="shared" si="4"/>
        <v>23.04513333</v>
      </c>
      <c r="S48" t="str">
        <f t="shared" si="5"/>
        <v>64.20863086</v>
      </c>
      <c r="T48" t="str">
        <f t="shared" si="6"/>
        <v>11.32880175</v>
      </c>
      <c r="U48" t="str">
        <f t="shared" si="7"/>
        <v>3.398640526</v>
      </c>
      <c r="V48" t="str">
        <f t="shared" si="8"/>
        <v>1.587413684</v>
      </c>
      <c r="W48" t="str">
        <f t="shared" si="9"/>
        <v>5.326126316</v>
      </c>
    </row>
    <row r="49">
      <c r="A49" s="1" t="s">
        <v>192</v>
      </c>
      <c r="B49" s="1">
        <v>200.0</v>
      </c>
      <c r="C49" s="1">
        <v>30000.0</v>
      </c>
      <c r="D49" s="1">
        <v>20.0</v>
      </c>
      <c r="E49" s="1" t="s">
        <v>49</v>
      </c>
      <c r="F49" s="1" t="s">
        <v>14</v>
      </c>
      <c r="G49" s="2">
        <v>1.0E-9</v>
      </c>
      <c r="H49" s="1">
        <v>200.0</v>
      </c>
      <c r="I49" s="1" t="s">
        <v>195</v>
      </c>
      <c r="K49" s="1">
        <v>3.2062268E7</v>
      </c>
      <c r="L49" s="1">
        <v>7955586.0</v>
      </c>
      <c r="M49" s="1">
        <v>2174957.0</v>
      </c>
      <c r="N49" s="16">
        <v>1.9346769E7</v>
      </c>
      <c r="O49" t="str">
        <f t="shared" si="1"/>
        <v>28.12479649</v>
      </c>
      <c r="P49" t="str">
        <f t="shared" si="2"/>
        <v>6.629655</v>
      </c>
      <c r="Q49" t="str">
        <f t="shared" si="3"/>
        <v>8.124486842</v>
      </c>
      <c r="R49" t="str">
        <f t="shared" si="4"/>
        <v>36.24928333</v>
      </c>
      <c r="S49" t="str">
        <f t="shared" si="5"/>
        <v>65.59116803</v>
      </c>
      <c r="T49" t="str">
        <f t="shared" si="6"/>
        <v>16.97085</v>
      </c>
      <c r="U49" t="str">
        <f t="shared" si="7"/>
        <v>5.091255</v>
      </c>
      <c r="V49" t="str">
        <f t="shared" si="8"/>
        <v>1.624897368</v>
      </c>
      <c r="W49" t="str">
        <f t="shared" si="9"/>
        <v>5.624959298</v>
      </c>
    </row>
    <row r="50">
      <c r="A50" s="1" t="s">
        <v>192</v>
      </c>
      <c r="B50" s="1">
        <v>200.0</v>
      </c>
      <c r="C50" s="1">
        <v>40000.0</v>
      </c>
      <c r="D50" s="1">
        <v>20.0</v>
      </c>
      <c r="E50" s="1" t="s">
        <v>49</v>
      </c>
      <c r="F50" s="1" t="s">
        <v>14</v>
      </c>
      <c r="G50" s="2">
        <v>1.0E-9</v>
      </c>
      <c r="H50" s="1">
        <v>200.0</v>
      </c>
      <c r="I50" s="1" t="s">
        <v>196</v>
      </c>
      <c r="K50" s="1">
        <v>4.2277911E7</v>
      </c>
      <c r="L50" s="1">
        <v>1.0777571E7</v>
      </c>
      <c r="M50" s="1">
        <v>2807077.0</v>
      </c>
      <c r="N50" s="1">
        <v>2.4581282E7</v>
      </c>
      <c r="O50" t="str">
        <f t="shared" si="1"/>
        <v>37.08588684</v>
      </c>
      <c r="P50" t="str">
        <f t="shared" si="2"/>
        <v>8.981309167</v>
      </c>
      <c r="Q50" t="str">
        <f t="shared" si="3"/>
        <v>9.698729825</v>
      </c>
      <c r="R50" t="str">
        <f t="shared" si="4"/>
        <v>46.78461667</v>
      </c>
      <c r="S50" t="str">
        <f t="shared" si="5"/>
        <v>66.50277259</v>
      </c>
      <c r="T50" t="str">
        <f t="shared" si="6"/>
        <v>21.56252807</v>
      </c>
      <c r="U50" t="str">
        <f t="shared" si="7"/>
        <v>6.468758421</v>
      </c>
      <c r="V50" t="str">
        <f t="shared" si="8"/>
        <v>1.454809474</v>
      </c>
      <c r="W50" t="str">
        <f t="shared" si="9"/>
        <v>5.562883026</v>
      </c>
    </row>
    <row r="51">
      <c r="A51" s="1" t="s">
        <v>192</v>
      </c>
      <c r="B51" s="1">
        <v>200.0</v>
      </c>
      <c r="C51" s="1">
        <v>50000.0</v>
      </c>
      <c r="D51" s="1">
        <v>20.0</v>
      </c>
      <c r="E51" s="1" t="s">
        <v>49</v>
      </c>
      <c r="F51" s="1" t="s">
        <v>14</v>
      </c>
      <c r="G51" s="2">
        <v>1.0E-9</v>
      </c>
      <c r="H51" s="1">
        <v>200.0</v>
      </c>
      <c r="I51" s="1" t="s">
        <v>197</v>
      </c>
      <c r="K51" s="1">
        <v>5.5495366E7</v>
      </c>
      <c r="L51" s="1">
        <v>1.3137264E7</v>
      </c>
      <c r="M51" s="1">
        <v>3769744.0</v>
      </c>
      <c r="N51" s="1">
        <v>3.2954407E7</v>
      </c>
      <c r="O51" t="str">
        <f t="shared" si="1"/>
        <v>48.68014561</v>
      </c>
      <c r="P51" t="str">
        <f t="shared" si="2"/>
        <v>10.94772</v>
      </c>
      <c r="Q51" t="str">
        <f t="shared" si="3"/>
        <v>14.14892105</v>
      </c>
      <c r="R51" t="str">
        <f t="shared" si="4"/>
        <v>62.82906667</v>
      </c>
      <c r="S51" t="str">
        <f t="shared" si="5"/>
        <v>65.98301148</v>
      </c>
      <c r="T51" t="str">
        <f t="shared" si="6"/>
        <v>28.90737456</v>
      </c>
      <c r="U51" t="str">
        <f t="shared" si="7"/>
        <v>8.672212368</v>
      </c>
      <c r="V51" t="str">
        <f t="shared" si="8"/>
        <v>1.697870526</v>
      </c>
      <c r="W51" t="str">
        <f t="shared" si="9"/>
        <v>5.841617474</v>
      </c>
      <c r="X51" t="str">
        <f>AVERAGE(W7:W51)</f>
        <v>6.562602626</v>
      </c>
    </row>
    <row r="52">
      <c r="A52" s="41" t="s">
        <v>285</v>
      </c>
      <c r="B52" s="41">
        <v>200.0</v>
      </c>
      <c r="C52" s="41">
        <v>10000.0</v>
      </c>
      <c r="D52" s="41">
        <v>20.0</v>
      </c>
      <c r="E52" s="41" t="s">
        <v>49</v>
      </c>
      <c r="F52" s="41" t="s">
        <v>14</v>
      </c>
      <c r="G52" s="42">
        <v>1.0E-9</v>
      </c>
      <c r="H52" s="41">
        <v>200.0</v>
      </c>
      <c r="I52" s="41" t="s">
        <v>286</v>
      </c>
      <c r="J52" s="43"/>
      <c r="K52" s="41">
        <v>9536672.0</v>
      </c>
      <c r="L52" s="41">
        <v>2887448.0</v>
      </c>
      <c r="M52" s="41">
        <v>641515.0</v>
      </c>
      <c r="N52" s="41">
        <v>6156530.0</v>
      </c>
      <c r="O52" s="44" t="str">
        <f t="shared" si="1"/>
        <v>8.365501754</v>
      </c>
      <c r="P52" s="44" t="str">
        <f t="shared" si="2"/>
        <v>2.406206667</v>
      </c>
      <c r="Q52" s="44" t="str">
        <f t="shared" si="3"/>
        <v>2.326414912</v>
      </c>
      <c r="R52" s="44" t="str">
        <f t="shared" si="4"/>
        <v>10.69191667</v>
      </c>
      <c r="S52" s="44" t="str">
        <f t="shared" si="5"/>
        <v>63.86794155</v>
      </c>
      <c r="T52" s="44" t="str">
        <f t="shared" si="6"/>
        <v>5.400464912</v>
      </c>
      <c r="U52" s="44" t="str">
        <f t="shared" si="7"/>
        <v>1.620139474</v>
      </c>
      <c r="V52" s="44" t="str">
        <f t="shared" si="8"/>
        <v>1.395848947</v>
      </c>
      <c r="W52" s="44" t="str">
        <f t="shared" si="9"/>
        <v>5.019301053</v>
      </c>
      <c r="X52" s="43"/>
      <c r="Y52" s="43"/>
      <c r="Z52" s="43"/>
      <c r="AA52" s="43"/>
    </row>
    <row r="53">
      <c r="A53" s="41" t="s">
        <v>285</v>
      </c>
      <c r="B53" s="41">
        <v>200.0</v>
      </c>
      <c r="C53" s="41">
        <v>20000.0</v>
      </c>
      <c r="D53" s="41">
        <v>20.0</v>
      </c>
      <c r="E53" s="41" t="s">
        <v>49</v>
      </c>
      <c r="F53" s="41" t="s">
        <v>14</v>
      </c>
      <c r="G53" s="42">
        <v>1.0E-9</v>
      </c>
      <c r="H53" s="41">
        <v>200.0</v>
      </c>
      <c r="I53" s="41" t="s">
        <v>287</v>
      </c>
      <c r="J53" s="43"/>
      <c r="K53" s="41">
        <v>2.086955E7</v>
      </c>
      <c r="L53" s="41">
        <v>5114652.0</v>
      </c>
      <c r="M53" s="41">
        <v>1244304.0</v>
      </c>
      <c r="N53" s="41">
        <v>9086779.0</v>
      </c>
      <c r="O53" s="44" t="str">
        <f t="shared" si="1"/>
        <v>18.30662281</v>
      </c>
      <c r="P53" s="44" t="str">
        <f t="shared" si="2"/>
        <v>4.26221</v>
      </c>
      <c r="Q53" s="44" t="str">
        <f t="shared" si="3"/>
        <v>2.431777193</v>
      </c>
      <c r="R53" s="44" t="str">
        <f t="shared" si="4"/>
        <v>20.7384</v>
      </c>
      <c r="S53" s="44" t="str">
        <f t="shared" si="5"/>
        <v>73.22470455</v>
      </c>
      <c r="T53" s="44" t="str">
        <f t="shared" si="6"/>
        <v>7.970858772</v>
      </c>
      <c r="U53" s="44" t="str">
        <f t="shared" si="7"/>
        <v>2.391257632</v>
      </c>
      <c r="V53" s="44" t="str">
        <f t="shared" si="8"/>
        <v>0.7295331579</v>
      </c>
      <c r="W53" s="44" t="str">
        <f t="shared" si="9"/>
        <v>5.491986842</v>
      </c>
      <c r="X53" s="43"/>
      <c r="Y53" s="43"/>
      <c r="Z53" s="43"/>
      <c r="AA53" s="43"/>
    </row>
    <row r="54">
      <c r="A54" s="41" t="s">
        <v>285</v>
      </c>
      <c r="B54" s="41">
        <v>200.0</v>
      </c>
      <c r="C54" s="41">
        <v>30000.0</v>
      </c>
      <c r="D54" s="41">
        <v>20.0</v>
      </c>
      <c r="E54" s="41" t="s">
        <v>49</v>
      </c>
      <c r="F54" s="41" t="s">
        <v>14</v>
      </c>
      <c r="G54" s="42">
        <v>1.0E-9</v>
      </c>
      <c r="H54" s="41">
        <v>200.0</v>
      </c>
      <c r="I54" s="41" t="s">
        <v>288</v>
      </c>
      <c r="J54" s="43"/>
      <c r="K54" s="41">
        <v>2.6290012E7</v>
      </c>
      <c r="L54" s="41">
        <v>7878861.0</v>
      </c>
      <c r="M54" s="41">
        <v>1841550.0</v>
      </c>
      <c r="N54" s="41">
        <v>1.8346739E7</v>
      </c>
      <c r="O54" s="44" t="str">
        <f t="shared" si="1"/>
        <v>23.06141404</v>
      </c>
      <c r="P54" s="44" t="str">
        <f t="shared" si="2"/>
        <v>6.5657175</v>
      </c>
      <c r="Q54" s="44" t="str">
        <f t="shared" si="3"/>
        <v>7.631085965</v>
      </c>
      <c r="R54" s="44" t="str">
        <f t="shared" si="4"/>
        <v>30.6925</v>
      </c>
      <c r="S54" s="44" t="str">
        <f t="shared" si="5"/>
        <v>61.89618179</v>
      </c>
      <c r="T54" s="44" t="str">
        <f t="shared" si="6"/>
        <v>16.0936307</v>
      </c>
      <c r="U54" s="44" t="str">
        <f t="shared" si="7"/>
        <v>4.828089211</v>
      </c>
      <c r="V54" s="44" t="str">
        <f t="shared" si="8"/>
        <v>1.526217193</v>
      </c>
      <c r="W54" s="44" t="str">
        <f t="shared" si="9"/>
        <v>4.612282807</v>
      </c>
      <c r="X54" s="43"/>
      <c r="Y54" s="43"/>
      <c r="Z54" s="43"/>
      <c r="AA54" s="43"/>
    </row>
    <row r="55">
      <c r="A55" s="41" t="s">
        <v>285</v>
      </c>
      <c r="B55" s="41">
        <v>200.0</v>
      </c>
      <c r="C55" s="41">
        <v>40000.0</v>
      </c>
      <c r="D55" s="41">
        <v>20.0</v>
      </c>
      <c r="E55" s="41" t="s">
        <v>49</v>
      </c>
      <c r="F55" s="41" t="s">
        <v>14</v>
      </c>
      <c r="G55" s="42">
        <v>1.0E-9</v>
      </c>
      <c r="H55" s="41">
        <v>200.0</v>
      </c>
      <c r="I55" s="41" t="s">
        <v>289</v>
      </c>
      <c r="J55" s="43"/>
      <c r="K55" s="41">
        <v>3.645365E7</v>
      </c>
      <c r="L55" s="41">
        <v>1.0093771E7</v>
      </c>
      <c r="M55" s="41">
        <v>2373683.0</v>
      </c>
      <c r="N55" s="41">
        <v>2.102191E7</v>
      </c>
      <c r="O55" s="44" t="str">
        <f t="shared" si="1"/>
        <v>31.97688596</v>
      </c>
      <c r="P55" s="44" t="str">
        <f t="shared" si="2"/>
        <v>8.411475833</v>
      </c>
      <c r="Q55" s="44" t="str">
        <f t="shared" si="3"/>
        <v>7.584497368</v>
      </c>
      <c r="R55" s="44" t="str">
        <f t="shared" si="4"/>
        <v>39.56138333</v>
      </c>
      <c r="S55" s="44" t="str">
        <f t="shared" si="5"/>
        <v>66.65620211</v>
      </c>
      <c r="T55" s="44" t="str">
        <f t="shared" si="6"/>
        <v>18.44027193</v>
      </c>
      <c r="U55" s="44" t="str">
        <f t="shared" si="7"/>
        <v>5.532081579</v>
      </c>
      <c r="V55" s="44" t="str">
        <f t="shared" si="8"/>
        <v>1.137674605</v>
      </c>
      <c r="W55" s="44" t="str">
        <f t="shared" si="9"/>
        <v>4.796532895</v>
      </c>
      <c r="X55" s="43"/>
      <c r="Y55" s="43"/>
      <c r="Z55" s="43"/>
      <c r="AA55" s="43"/>
    </row>
    <row r="56">
      <c r="A56" s="41" t="s">
        <v>285</v>
      </c>
      <c r="B56" s="41">
        <v>200.0</v>
      </c>
      <c r="C56" s="41">
        <v>50000.0</v>
      </c>
      <c r="D56" s="41">
        <v>20.0</v>
      </c>
      <c r="E56" s="41" t="s">
        <v>49</v>
      </c>
      <c r="F56" s="41" t="s">
        <v>14</v>
      </c>
      <c r="G56" s="42">
        <v>1.0E-9</v>
      </c>
      <c r="H56" s="41">
        <v>200.0</v>
      </c>
      <c r="I56" s="41" t="s">
        <v>206</v>
      </c>
      <c r="J56" s="43"/>
      <c r="K56" s="41">
        <v>4.8958275E7</v>
      </c>
      <c r="L56" s="41">
        <v>1.2864826E7</v>
      </c>
      <c r="M56" s="41">
        <v>3042083.0</v>
      </c>
      <c r="N56" s="41">
        <v>2.4649737E7</v>
      </c>
      <c r="O56" s="44" t="str">
        <f t="shared" si="1"/>
        <v>42.94585526</v>
      </c>
      <c r="P56" s="44" t="str">
        <f t="shared" si="2"/>
        <v>10.72068833</v>
      </c>
      <c r="Q56" s="44" t="str">
        <f t="shared" si="3"/>
        <v>7.75552807</v>
      </c>
      <c r="R56" s="44" t="str">
        <f t="shared" si="4"/>
        <v>50.70138333</v>
      </c>
      <c r="S56" s="44" t="str">
        <f t="shared" si="5"/>
        <v>69.91925557</v>
      </c>
      <c r="T56" s="44" t="str">
        <f t="shared" si="6"/>
        <v>21.62257632</v>
      </c>
      <c r="U56" s="44" t="str">
        <f t="shared" si="7"/>
        <v>6.486772895</v>
      </c>
      <c r="V56" s="44" t="str">
        <f t="shared" si="8"/>
        <v>0.9306633684</v>
      </c>
      <c r="W56" s="44" t="str">
        <f t="shared" si="9"/>
        <v>5.153502632</v>
      </c>
      <c r="X56" s="43"/>
      <c r="Y56" s="43"/>
      <c r="Z56" s="43"/>
      <c r="AA56" s="43"/>
    </row>
    <row r="57">
      <c r="A57" s="31" t="s">
        <v>198</v>
      </c>
      <c r="B57" s="31">
        <v>200.0</v>
      </c>
      <c r="C57" s="31">
        <v>10000.0</v>
      </c>
      <c r="D57" s="31">
        <v>60.0</v>
      </c>
      <c r="E57" s="31" t="s">
        <v>49</v>
      </c>
      <c r="F57" s="31" t="s">
        <v>14</v>
      </c>
      <c r="G57" s="32">
        <v>1.0E-9</v>
      </c>
      <c r="H57" s="31">
        <v>200.0</v>
      </c>
      <c r="I57" s="31" t="s">
        <v>199</v>
      </c>
      <c r="J57" s="33"/>
      <c r="K57" s="31">
        <v>1.8102692E7</v>
      </c>
      <c r="L57" s="31">
        <v>9035007.0</v>
      </c>
      <c r="M57" s="31">
        <v>366260.0</v>
      </c>
      <c r="N57" s="31">
        <v>1.2841153E7</v>
      </c>
      <c r="O57" s="35" t="str">
        <f t="shared" si="1"/>
        <v>5.113754802</v>
      </c>
      <c r="P57" s="35" t="str">
        <f t="shared" si="2"/>
        <v>2.509724167</v>
      </c>
      <c r="Q57" s="35" t="str">
        <f t="shared" si="3"/>
        <v>0.9905785311</v>
      </c>
      <c r="R57" s="35" t="str">
        <f t="shared" si="4"/>
        <v>6.104333333</v>
      </c>
      <c r="S57" s="35" t="str">
        <f t="shared" si="5"/>
        <v>59.36522716</v>
      </c>
      <c r="T57" s="35" t="str">
        <f t="shared" si="6"/>
        <v>3.62744435</v>
      </c>
      <c r="U57" s="35" t="str">
        <f t="shared" si="7"/>
        <v>1.088233305</v>
      </c>
      <c r="V57" s="35" t="str">
        <f t="shared" si="8"/>
        <v>1.783041356</v>
      </c>
      <c r="W57" s="35" t="str">
        <f t="shared" si="9"/>
        <v>9.204758644</v>
      </c>
      <c r="X57" s="33"/>
      <c r="Y57" s="33"/>
      <c r="Z57" s="33"/>
      <c r="AA57" s="33"/>
    </row>
    <row r="58">
      <c r="A58" s="1" t="s">
        <v>198</v>
      </c>
      <c r="B58" s="1">
        <v>200.0</v>
      </c>
      <c r="C58" s="1">
        <v>20000.0</v>
      </c>
      <c r="D58" s="1">
        <v>60.0</v>
      </c>
      <c r="E58" s="1" t="s">
        <v>49</v>
      </c>
      <c r="F58" s="1" t="s">
        <v>14</v>
      </c>
      <c r="G58" s="2">
        <v>1.0E-9</v>
      </c>
      <c r="H58" s="1">
        <v>200.0</v>
      </c>
      <c r="I58" s="1" t="s">
        <v>200</v>
      </c>
      <c r="K58" s="1">
        <v>3.5146531E7</v>
      </c>
      <c r="L58" s="1">
        <v>1.6068892E7</v>
      </c>
      <c r="M58" s="1">
        <v>698898.0</v>
      </c>
      <c r="N58" s="1">
        <v>2.2076926E7</v>
      </c>
      <c r="O58" t="str">
        <f t="shared" si="1"/>
        <v>9.928398588</v>
      </c>
      <c r="P58" t="str">
        <f t="shared" si="2"/>
        <v>4.463581111</v>
      </c>
      <c r="Q58" t="str">
        <f t="shared" si="3"/>
        <v>1.719901412</v>
      </c>
      <c r="R58" t="str">
        <f t="shared" si="4"/>
        <v>11.6483</v>
      </c>
      <c r="S58" t="str">
        <f t="shared" si="5"/>
        <v>61.62159787</v>
      </c>
      <c r="T58" t="str">
        <f t="shared" si="6"/>
        <v>6.236419774</v>
      </c>
      <c r="U58" t="str">
        <f t="shared" si="7"/>
        <v>1.870925932</v>
      </c>
      <c r="V58" t="str">
        <f t="shared" si="8"/>
        <v>1.547911271</v>
      </c>
      <c r="W58" t="str">
        <f t="shared" si="9"/>
        <v>8.935558729</v>
      </c>
    </row>
    <row r="59">
      <c r="A59" s="1" t="s">
        <v>198</v>
      </c>
      <c r="B59" s="1">
        <v>200.0</v>
      </c>
      <c r="C59" s="1">
        <v>30000.0</v>
      </c>
      <c r="D59" s="1">
        <v>60.0</v>
      </c>
      <c r="E59" s="1" t="s">
        <v>49</v>
      </c>
      <c r="F59" s="1" t="s">
        <v>14</v>
      </c>
      <c r="G59" s="2">
        <v>1.0E-9</v>
      </c>
      <c r="H59" s="1">
        <v>200.0</v>
      </c>
      <c r="I59" s="1" t="s">
        <v>201</v>
      </c>
      <c r="K59" s="1">
        <v>5.2954532E7</v>
      </c>
      <c r="L59" s="1">
        <v>2.4014861E7</v>
      </c>
      <c r="M59" s="1">
        <v>1027794.0</v>
      </c>
      <c r="N59" s="1">
        <v>3.2643141E7</v>
      </c>
      <c r="O59" t="str">
        <f t="shared" si="1"/>
        <v>14.95890734</v>
      </c>
      <c r="P59" t="str">
        <f t="shared" si="2"/>
        <v>6.670794722</v>
      </c>
      <c r="Q59" t="str">
        <f t="shared" si="3"/>
        <v>2.170992655</v>
      </c>
      <c r="R59" t="str">
        <f t="shared" si="4"/>
        <v>17.1299</v>
      </c>
      <c r="S59" t="str">
        <f t="shared" si="5"/>
        <v>62.85071726</v>
      </c>
      <c r="T59" t="str">
        <f t="shared" si="6"/>
        <v>9.221226271</v>
      </c>
      <c r="U59" t="str">
        <f t="shared" si="7"/>
        <v>2.766367881</v>
      </c>
      <c r="V59" t="str">
        <f t="shared" si="8"/>
        <v>1.302595593</v>
      </c>
      <c r="W59" t="str">
        <f t="shared" si="9"/>
        <v>8.975344407</v>
      </c>
    </row>
    <row r="60">
      <c r="A60" s="1" t="s">
        <v>198</v>
      </c>
      <c r="B60" s="1">
        <v>200.0</v>
      </c>
      <c r="C60" s="1">
        <v>40000.0</v>
      </c>
      <c r="D60" s="1">
        <v>60.0</v>
      </c>
      <c r="E60" s="1" t="s">
        <v>49</v>
      </c>
      <c r="F60" s="1" t="s">
        <v>14</v>
      </c>
      <c r="G60" s="2">
        <v>1.0E-9</v>
      </c>
      <c r="H60" s="1">
        <v>200.0</v>
      </c>
      <c r="I60" s="1" t="s">
        <v>202</v>
      </c>
      <c r="K60" s="1">
        <v>6.9622936E7</v>
      </c>
      <c r="L60" s="1">
        <v>3.1134125E7</v>
      </c>
      <c r="M60" s="1">
        <v>1350444.0</v>
      </c>
      <c r="N60" s="1">
        <v>4.2432028E7</v>
      </c>
      <c r="O60" t="str">
        <f t="shared" si="1"/>
        <v>19.66749605</v>
      </c>
      <c r="P60" t="str">
        <f t="shared" si="2"/>
        <v>8.648368056</v>
      </c>
      <c r="Q60" t="str">
        <f t="shared" si="3"/>
        <v>2.839903955</v>
      </c>
      <c r="R60" t="str">
        <f t="shared" si="4"/>
        <v>22.5074</v>
      </c>
      <c r="S60" t="str">
        <f t="shared" si="5"/>
        <v>63.12633991</v>
      </c>
      <c r="T60" t="str">
        <f t="shared" si="6"/>
        <v>11.98644859</v>
      </c>
      <c r="U60" t="str">
        <f t="shared" si="7"/>
        <v>3.595934576</v>
      </c>
      <c r="V60" t="str">
        <f t="shared" si="8"/>
        <v>1.27795678</v>
      </c>
      <c r="W60" t="str">
        <f t="shared" si="9"/>
        <v>8.85037322</v>
      </c>
    </row>
    <row r="61">
      <c r="A61" s="1" t="s">
        <v>198</v>
      </c>
      <c r="B61" s="1">
        <v>200.0</v>
      </c>
      <c r="C61" s="1">
        <v>50000.0</v>
      </c>
      <c r="D61" s="1">
        <v>60.0</v>
      </c>
      <c r="E61" s="1" t="s">
        <v>49</v>
      </c>
      <c r="F61" s="1" t="s">
        <v>14</v>
      </c>
      <c r="G61" s="2">
        <v>1.0E-9</v>
      </c>
      <c r="H61" s="1">
        <v>200.0</v>
      </c>
      <c r="I61" s="1" t="s">
        <v>203</v>
      </c>
      <c r="K61" s="1">
        <v>8.8007784E7</v>
      </c>
      <c r="L61" s="1">
        <v>3.9012045E7</v>
      </c>
      <c r="M61" s="1">
        <v>1685842.0</v>
      </c>
      <c r="N61" s="1">
        <v>5.199941E7</v>
      </c>
      <c r="O61" t="str">
        <f t="shared" si="1"/>
        <v>24.86095593</v>
      </c>
      <c r="P61" t="str">
        <f t="shared" si="2"/>
        <v>10.83667917</v>
      </c>
      <c r="Q61" t="str">
        <f t="shared" si="3"/>
        <v>3.236410734</v>
      </c>
      <c r="R61" t="str">
        <f t="shared" si="4"/>
        <v>28.09736667</v>
      </c>
      <c r="S61" t="str">
        <f t="shared" si="5"/>
        <v>63.85402647</v>
      </c>
      <c r="T61" t="str">
        <f t="shared" si="6"/>
        <v>14.68909887</v>
      </c>
      <c r="U61" t="str">
        <f t="shared" si="7"/>
        <v>4.406729661</v>
      </c>
      <c r="V61" t="str">
        <f t="shared" si="8"/>
        <v>1.165107864</v>
      </c>
      <c r="W61" t="str">
        <f t="shared" si="9"/>
        <v>8.949944136</v>
      </c>
    </row>
    <row r="62">
      <c r="A62" s="1" t="s">
        <v>198</v>
      </c>
      <c r="B62" s="1">
        <v>200.0</v>
      </c>
      <c r="C62" s="1">
        <v>60000.0</v>
      </c>
      <c r="D62" s="1">
        <v>60.0</v>
      </c>
      <c r="E62" s="1" t="s">
        <v>49</v>
      </c>
      <c r="F62" s="1" t="s">
        <v>14</v>
      </c>
      <c r="G62" s="2">
        <v>1.0E-9</v>
      </c>
      <c r="H62" s="1">
        <v>200.0</v>
      </c>
      <c r="I62" s="1" t="s">
        <v>204</v>
      </c>
      <c r="K62" s="1">
        <v>1.05855859E8</v>
      </c>
      <c r="L62" s="1">
        <v>4.7692467E7</v>
      </c>
      <c r="M62" s="1">
        <v>2014101.0</v>
      </c>
      <c r="N62" s="1">
        <v>6.2501988E7</v>
      </c>
      <c r="O62" t="str">
        <f t="shared" si="1"/>
        <v>29.90278503</v>
      </c>
      <c r="P62" t="str">
        <f t="shared" si="2"/>
        <v>13.2479075</v>
      </c>
      <c r="Q62" t="str">
        <f t="shared" si="3"/>
        <v>3.665564972</v>
      </c>
      <c r="R62" t="str">
        <f t="shared" si="4"/>
        <v>33.56835</v>
      </c>
      <c r="S62" t="str">
        <f t="shared" si="5"/>
        <v>63.87265156</v>
      </c>
      <c r="T62" t="str">
        <f t="shared" si="6"/>
        <v>17.65592881</v>
      </c>
      <c r="U62" t="str">
        <f t="shared" si="7"/>
        <v>5.296778644</v>
      </c>
      <c r="V62" t="str">
        <f t="shared" si="8"/>
        <v>1.099669492</v>
      </c>
      <c r="W62" t="str">
        <f t="shared" si="9"/>
        <v>8.970835508</v>
      </c>
    </row>
    <row r="63">
      <c r="A63" s="1" t="s">
        <v>198</v>
      </c>
      <c r="B63" s="1">
        <v>200.0</v>
      </c>
      <c r="C63" s="1">
        <v>70000.0</v>
      </c>
      <c r="D63" s="1">
        <v>60.0</v>
      </c>
      <c r="E63" s="1" t="s">
        <v>49</v>
      </c>
      <c r="F63" s="1" t="s">
        <v>14</v>
      </c>
      <c r="G63" s="2">
        <v>1.0E-9</v>
      </c>
      <c r="H63" s="1">
        <v>200.0</v>
      </c>
      <c r="I63" s="1" t="s">
        <v>205</v>
      </c>
      <c r="K63" s="1">
        <v>1.21196954E8</v>
      </c>
      <c r="L63" s="1">
        <v>5.2962428E7</v>
      </c>
      <c r="M63" s="1">
        <v>2300751.0</v>
      </c>
      <c r="N63" s="1">
        <v>6.9621018E7</v>
      </c>
      <c r="O63" t="str">
        <f t="shared" si="1"/>
        <v>34.23642768</v>
      </c>
      <c r="P63" t="str">
        <f t="shared" si="2"/>
        <v>14.71178556</v>
      </c>
      <c r="Q63" t="str">
        <f t="shared" si="3"/>
        <v>4.109422316</v>
      </c>
      <c r="R63" t="str">
        <f t="shared" si="4"/>
        <v>38.34585</v>
      </c>
      <c r="S63" t="str">
        <f t="shared" si="5"/>
        <v>64.52686277</v>
      </c>
      <c r="T63" t="str">
        <f t="shared" si="6"/>
        <v>19.66695424</v>
      </c>
      <c r="U63" t="str">
        <f t="shared" si="7"/>
        <v>5.900086271</v>
      </c>
      <c r="V63" t="str">
        <f t="shared" si="8"/>
        <v>1.056708596</v>
      </c>
      <c r="W63" t="str">
        <f t="shared" si="9"/>
        <v>8.803652833</v>
      </c>
    </row>
    <row r="64">
      <c r="A64" s="1" t="s">
        <v>198</v>
      </c>
      <c r="B64" s="1">
        <v>200.0</v>
      </c>
      <c r="C64" s="1">
        <v>80000.0</v>
      </c>
      <c r="D64" s="1">
        <v>60.0</v>
      </c>
      <c r="E64" s="1" t="s">
        <v>49</v>
      </c>
      <c r="F64" s="1" t="s">
        <v>14</v>
      </c>
      <c r="G64" s="2">
        <v>1.0E-9</v>
      </c>
      <c r="H64" s="1">
        <v>200.0</v>
      </c>
      <c r="I64" s="1" t="s">
        <v>206</v>
      </c>
      <c r="K64" s="1">
        <v>1.39638112E8</v>
      </c>
      <c r="L64" s="1">
        <v>6.0225474E7</v>
      </c>
      <c r="M64" s="1">
        <v>2684241.0</v>
      </c>
      <c r="N64" s="1">
        <v>8.1421843E7</v>
      </c>
      <c r="O64" t="str">
        <f t="shared" si="1"/>
        <v>39.44579435</v>
      </c>
      <c r="P64" t="str">
        <f t="shared" si="2"/>
        <v>16.72929833</v>
      </c>
      <c r="Q64" t="str">
        <f t="shared" si="3"/>
        <v>5.29155565</v>
      </c>
      <c r="R64" t="str">
        <f t="shared" si="4"/>
        <v>44.73735</v>
      </c>
      <c r="S64" t="str">
        <f t="shared" si="5"/>
        <v>64.17430496</v>
      </c>
      <c r="T64" t="str">
        <f t="shared" si="6"/>
        <v>23.00052062</v>
      </c>
      <c r="U64" t="str">
        <f t="shared" si="7"/>
        <v>6.900156186</v>
      </c>
      <c r="V64" t="str">
        <f t="shared" si="8"/>
        <v>1.190600021</v>
      </c>
      <c r="W64" t="str">
        <f t="shared" si="9"/>
        <v>8.875303729</v>
      </c>
    </row>
    <row r="65">
      <c r="A65" s="1" t="s">
        <v>198</v>
      </c>
      <c r="B65" s="1">
        <v>200.0</v>
      </c>
      <c r="C65" s="1">
        <v>90000.0</v>
      </c>
      <c r="D65" s="1">
        <v>60.0</v>
      </c>
      <c r="E65" s="1" t="s">
        <v>49</v>
      </c>
      <c r="F65" s="1" t="s">
        <v>14</v>
      </c>
      <c r="G65" s="2">
        <v>1.0E-9</v>
      </c>
      <c r="H65" s="1">
        <v>200.0</v>
      </c>
      <c r="I65" s="1" t="s">
        <v>207</v>
      </c>
      <c r="K65" s="1">
        <v>1.56932788E8</v>
      </c>
      <c r="L65" s="1">
        <v>7.3505842E7</v>
      </c>
      <c r="M65" s="1">
        <v>2998023.0</v>
      </c>
      <c r="N65" s="1">
        <v>9.6222561E7</v>
      </c>
      <c r="O65" t="str">
        <f t="shared" si="1"/>
        <v>44.33129605</v>
      </c>
      <c r="P65" t="str">
        <f t="shared" si="2"/>
        <v>20.41828944</v>
      </c>
      <c r="Q65" t="str">
        <f t="shared" si="3"/>
        <v>5.635753955</v>
      </c>
      <c r="R65" t="str">
        <f t="shared" si="4"/>
        <v>49.96705</v>
      </c>
      <c r="S65" t="str">
        <f t="shared" si="5"/>
        <v>62.98370711</v>
      </c>
      <c r="T65" t="str">
        <f t="shared" si="6"/>
        <v>27.18151441</v>
      </c>
      <c r="U65" t="str">
        <f t="shared" si="7"/>
        <v>8.154454322</v>
      </c>
      <c r="V65" t="str">
        <f t="shared" si="8"/>
        <v>1.127150791</v>
      </c>
      <c r="W65" t="str">
        <f t="shared" si="9"/>
        <v>8.866259209</v>
      </c>
    </row>
    <row r="66">
      <c r="A66" s="1" t="s">
        <v>198</v>
      </c>
      <c r="B66" s="1">
        <v>200.0</v>
      </c>
      <c r="C66" s="1">
        <v>100000.0</v>
      </c>
      <c r="D66" s="1">
        <v>60.0</v>
      </c>
      <c r="E66" s="1" t="s">
        <v>49</v>
      </c>
      <c r="F66" s="1" t="s">
        <v>14</v>
      </c>
      <c r="G66" s="2">
        <v>1.0E-9</v>
      </c>
      <c r="H66" s="1">
        <v>200.0</v>
      </c>
      <c r="I66" s="1" t="s">
        <v>208</v>
      </c>
      <c r="K66" s="1">
        <v>1.73228381E8</v>
      </c>
      <c r="L66" s="1">
        <v>7.9436928E7</v>
      </c>
      <c r="M66" s="1">
        <v>3270521.0</v>
      </c>
      <c r="N66" s="1">
        <v>1.02188454E8</v>
      </c>
      <c r="O66" t="str">
        <f t="shared" si="1"/>
        <v>48.9345709</v>
      </c>
      <c r="P66" t="str">
        <f t="shared" si="2"/>
        <v>22.06581333</v>
      </c>
      <c r="Q66" t="str">
        <f t="shared" si="3"/>
        <v>5.574112429</v>
      </c>
      <c r="R66" t="str">
        <f t="shared" si="4"/>
        <v>54.50868333</v>
      </c>
      <c r="S66" t="str">
        <f t="shared" si="5"/>
        <v>63.90452831</v>
      </c>
      <c r="T66" t="str">
        <f t="shared" si="6"/>
        <v>28.86679492</v>
      </c>
      <c r="U66" t="str">
        <f t="shared" si="7"/>
        <v>8.660038475</v>
      </c>
      <c r="V66" t="str">
        <f t="shared" si="8"/>
        <v>1.003340237</v>
      </c>
      <c r="W66" t="str">
        <f t="shared" si="9"/>
        <v>8.808222763</v>
      </c>
    </row>
    <row r="67">
      <c r="A67" s="45" t="s">
        <v>209</v>
      </c>
      <c r="B67" s="45">
        <v>200.0</v>
      </c>
      <c r="C67" s="45">
        <v>10000.0</v>
      </c>
      <c r="D67" s="45">
        <v>70.0</v>
      </c>
      <c r="E67" s="45" t="s">
        <v>49</v>
      </c>
      <c r="F67" s="45" t="s">
        <v>14</v>
      </c>
      <c r="G67" s="46">
        <v>1.0E-9</v>
      </c>
      <c r="H67" s="45">
        <v>200.0</v>
      </c>
      <c r="I67" s="45" t="s">
        <v>290</v>
      </c>
      <c r="J67" s="47"/>
      <c r="K67" s="45">
        <v>2.0163973E7</v>
      </c>
      <c r="L67" s="45">
        <v>1.0814983E7</v>
      </c>
      <c r="M67" s="45">
        <v>350585.0</v>
      </c>
      <c r="N67" s="45">
        <v>1.5111031E7</v>
      </c>
      <c r="O67" t="str">
        <f t="shared" si="1"/>
        <v>4.870524879</v>
      </c>
      <c r="P67" s="48" t="str">
        <f t="shared" si="2"/>
        <v>2.574995952</v>
      </c>
      <c r="Q67" s="48" t="str">
        <f t="shared" si="3"/>
        <v>0.9725584541</v>
      </c>
      <c r="R67" s="48" t="str">
        <f t="shared" si="4"/>
        <v>5.843083333</v>
      </c>
      <c r="S67" s="48" t="str">
        <f t="shared" si="5"/>
        <v>57.85791169</v>
      </c>
      <c r="T67" t="str">
        <f t="shared" si="6"/>
        <v>3.650007488</v>
      </c>
      <c r="U67" t="str">
        <f t="shared" si="7"/>
        <v>1.095002246</v>
      </c>
      <c r="V67" t="str">
        <f t="shared" si="8"/>
        <v>2.042372754</v>
      </c>
      <c r="W67" t="str">
        <f t="shared" si="9"/>
        <v>10.22810225</v>
      </c>
      <c r="X67" s="47"/>
      <c r="Y67" s="47"/>
      <c r="Z67" s="47"/>
      <c r="AA67" s="47"/>
    </row>
    <row r="68">
      <c r="A68" s="45" t="s">
        <v>209</v>
      </c>
      <c r="B68" s="45">
        <v>200.0</v>
      </c>
      <c r="C68" s="45">
        <v>20000.0</v>
      </c>
      <c r="D68" s="45">
        <v>70.0</v>
      </c>
      <c r="E68" s="45" t="s">
        <v>49</v>
      </c>
      <c r="F68" s="45" t="s">
        <v>14</v>
      </c>
      <c r="G68" s="46">
        <v>1.0E-9</v>
      </c>
      <c r="H68" s="45">
        <v>200.0</v>
      </c>
      <c r="I68" s="45" t="s">
        <v>56</v>
      </c>
      <c r="J68" s="47"/>
      <c r="K68" s="45">
        <v>3.9761202E7</v>
      </c>
      <c r="L68" s="45">
        <v>1.9150907E7</v>
      </c>
      <c r="M68" s="45">
        <v>668769.0</v>
      </c>
      <c r="N68" s="45">
        <v>2.6113399E7</v>
      </c>
      <c r="O68" t="str">
        <f t="shared" si="1"/>
        <v>9.604155072</v>
      </c>
      <c r="P68" s="48" t="str">
        <f t="shared" si="2"/>
        <v>4.559739762</v>
      </c>
      <c r="Q68" s="48" t="str">
        <f t="shared" si="3"/>
        <v>1.541994928</v>
      </c>
      <c r="R68" s="48" t="str">
        <f t="shared" si="4"/>
        <v>11.14615</v>
      </c>
      <c r="S68" s="48" t="str">
        <f t="shared" si="5"/>
        <v>61.15002218</v>
      </c>
      <c r="T68" t="str">
        <f t="shared" si="6"/>
        <v>6.3075843</v>
      </c>
      <c r="U68" t="str">
        <f t="shared" si="7"/>
        <v>1.89227529</v>
      </c>
      <c r="V68" t="str">
        <f t="shared" si="8"/>
        <v>1.619094674</v>
      </c>
      <c r="W68" t="str">
        <f t="shared" si="9"/>
        <v>10.08436283</v>
      </c>
      <c r="X68" s="47"/>
      <c r="Y68" s="47"/>
      <c r="Z68" s="47"/>
      <c r="AA68" s="47"/>
    </row>
    <row r="69">
      <c r="A69" s="45" t="s">
        <v>209</v>
      </c>
      <c r="B69" s="45">
        <v>200.0</v>
      </c>
      <c r="C69" s="45">
        <v>30000.0</v>
      </c>
      <c r="D69" s="45">
        <v>70.0</v>
      </c>
      <c r="E69" s="45" t="s">
        <v>49</v>
      </c>
      <c r="F69" s="45" t="s">
        <v>14</v>
      </c>
      <c r="G69" s="46">
        <v>1.0E-9</v>
      </c>
      <c r="H69" s="45">
        <v>200.0</v>
      </c>
      <c r="I69" s="45" t="s">
        <v>291</v>
      </c>
      <c r="J69" s="47"/>
      <c r="K69" s="45">
        <v>5.862265E7</v>
      </c>
      <c r="L69" s="45">
        <v>2.8716875E7</v>
      </c>
      <c r="M69" s="45">
        <v>967517.0</v>
      </c>
      <c r="N69" s="45">
        <v>3.7727145E7</v>
      </c>
      <c r="O69" t="str">
        <f t="shared" si="1"/>
        <v>14.16006039</v>
      </c>
      <c r="P69" s="48" t="str">
        <f t="shared" si="2"/>
        <v>6.83735119</v>
      </c>
      <c r="Q69" s="48" t="str">
        <f t="shared" si="3"/>
        <v>1.965222947</v>
      </c>
      <c r="R69" s="48" t="str">
        <f t="shared" si="4"/>
        <v>16.12528333</v>
      </c>
      <c r="S69" s="48" t="str">
        <f t="shared" si="5"/>
        <v>61.66566111</v>
      </c>
      <c r="T69" t="str">
        <f t="shared" si="6"/>
        <v>9.112836957</v>
      </c>
      <c r="U69" t="str">
        <f t="shared" si="7"/>
        <v>2.733851087</v>
      </c>
      <c r="V69" t="str">
        <f t="shared" si="8"/>
        <v>1.375656063</v>
      </c>
      <c r="W69" t="str">
        <f t="shared" si="9"/>
        <v>9.912042271</v>
      </c>
      <c r="X69" s="47"/>
      <c r="Y69" s="47"/>
      <c r="Z69" s="47"/>
      <c r="AA69" s="47"/>
    </row>
    <row r="70">
      <c r="A70" s="45" t="s">
        <v>209</v>
      </c>
      <c r="B70" s="45">
        <v>200.0</v>
      </c>
      <c r="C70" s="45">
        <v>40000.0</v>
      </c>
      <c r="D70" s="45">
        <v>70.0</v>
      </c>
      <c r="E70" s="45" t="s">
        <v>49</v>
      </c>
      <c r="F70" s="45" t="s">
        <v>14</v>
      </c>
      <c r="G70" s="46">
        <v>1.0E-9</v>
      </c>
      <c r="H70" s="45">
        <v>200.0</v>
      </c>
      <c r="I70" s="45" t="s">
        <v>292</v>
      </c>
      <c r="J70" s="47"/>
      <c r="K70" s="45">
        <v>7.8006232E7</v>
      </c>
      <c r="L70" s="45">
        <v>3.721369E7</v>
      </c>
      <c r="M70" s="45">
        <v>1279189.0</v>
      </c>
      <c r="N70" s="45">
        <v>4.8640923E7</v>
      </c>
      <c r="O70" t="str">
        <f t="shared" si="1"/>
        <v>18.84208502</v>
      </c>
      <c r="P70" s="48" t="str">
        <f t="shared" si="2"/>
        <v>8.860402381</v>
      </c>
      <c r="Q70" s="48" t="str">
        <f t="shared" si="3"/>
        <v>2.477731643</v>
      </c>
      <c r="R70" s="48" t="str">
        <f t="shared" si="4"/>
        <v>21.31981667</v>
      </c>
      <c r="S70" s="48" t="str">
        <f t="shared" si="5"/>
        <v>62.43190281</v>
      </c>
      <c r="T70" t="str">
        <f t="shared" si="6"/>
        <v>11.74901522</v>
      </c>
      <c r="U70" t="str">
        <f t="shared" si="7"/>
        <v>3.524704565</v>
      </c>
      <c r="V70" t="str">
        <f t="shared" si="8"/>
        <v>1.300809112</v>
      </c>
      <c r="W70" t="str">
        <f t="shared" si="9"/>
        <v>9.892094638</v>
      </c>
      <c r="X70" s="47"/>
      <c r="Y70" s="47"/>
      <c r="Z70" s="47"/>
      <c r="AA70" s="47"/>
    </row>
    <row r="71">
      <c r="A71" s="45" t="s">
        <v>209</v>
      </c>
      <c r="B71" s="45">
        <v>200.0</v>
      </c>
      <c r="C71" s="45">
        <v>50000.0</v>
      </c>
      <c r="D71" s="45">
        <v>70.0</v>
      </c>
      <c r="E71" s="45" t="s">
        <v>49</v>
      </c>
      <c r="F71" s="45" t="s">
        <v>14</v>
      </c>
      <c r="G71" s="46">
        <v>1.0E-9</v>
      </c>
      <c r="H71" s="45">
        <v>200.0</v>
      </c>
      <c r="I71" s="45" t="s">
        <v>293</v>
      </c>
      <c r="J71" s="47"/>
      <c r="K71" s="45">
        <v>9.7543657E7</v>
      </c>
      <c r="L71" s="45">
        <v>4.7423256E7</v>
      </c>
      <c r="M71" s="45">
        <v>1603179.0</v>
      </c>
      <c r="N71" s="45">
        <v>6.1925349E7</v>
      </c>
      <c r="O71" t="str">
        <f t="shared" si="1"/>
        <v>23.56126981</v>
      </c>
      <c r="P71" s="48" t="str">
        <f t="shared" si="2"/>
        <v>11.29125143</v>
      </c>
      <c r="Q71" s="48" t="str">
        <f t="shared" si="3"/>
        <v>3.158380193</v>
      </c>
      <c r="R71" s="48" t="str">
        <f t="shared" si="4"/>
        <v>26.71965</v>
      </c>
      <c r="S71" s="48" t="str">
        <f t="shared" si="5"/>
        <v>61.9855592</v>
      </c>
      <c r="T71" t="str">
        <f t="shared" si="6"/>
        <v>14.95781377</v>
      </c>
      <c r="U71" t="str">
        <f t="shared" si="7"/>
        <v>4.48734413</v>
      </c>
      <c r="V71" t="str">
        <f t="shared" si="8"/>
        <v>1.326519681</v>
      </c>
      <c r="W71" t="str">
        <f t="shared" si="9"/>
        <v>9.895733319</v>
      </c>
      <c r="X71" s="47"/>
      <c r="Y71" s="47"/>
      <c r="Z71" s="47"/>
      <c r="AA71" s="47"/>
    </row>
    <row r="72">
      <c r="A72" s="27" t="s">
        <v>209</v>
      </c>
      <c r="B72" s="27">
        <v>200.0</v>
      </c>
      <c r="C72" s="27">
        <v>60000.0</v>
      </c>
      <c r="D72" s="27">
        <v>70.0</v>
      </c>
      <c r="E72" s="27" t="s">
        <v>49</v>
      </c>
      <c r="F72" s="27" t="s">
        <v>14</v>
      </c>
      <c r="G72" s="28">
        <v>1.0E-9</v>
      </c>
      <c r="H72" s="27">
        <v>200.0</v>
      </c>
      <c r="I72" s="27" t="s">
        <v>210</v>
      </c>
      <c r="J72" s="29"/>
      <c r="K72" s="27">
        <v>1.14681345E8</v>
      </c>
      <c r="L72" s="27">
        <v>5.7794567E7</v>
      </c>
      <c r="M72" s="27">
        <v>1860855.0</v>
      </c>
      <c r="N72" s="27">
        <v>7.3127615E7</v>
      </c>
      <c r="O72" t="str">
        <f t="shared" si="1"/>
        <v>27.70080797</v>
      </c>
      <c r="P72" s="30" t="str">
        <f t="shared" si="2"/>
        <v>13.76061119</v>
      </c>
      <c r="Q72" s="30" t="str">
        <f t="shared" si="3"/>
        <v>3.313442029</v>
      </c>
      <c r="R72" s="30" t="str">
        <f t="shared" si="4"/>
        <v>31.01425</v>
      </c>
      <c r="S72" s="30" t="str">
        <f t="shared" si="5"/>
        <v>61.86687627</v>
      </c>
      <c r="T72" t="str">
        <f t="shared" si="6"/>
        <v>17.66367512</v>
      </c>
      <c r="U72" t="str">
        <f t="shared" si="7"/>
        <v>5.299102536</v>
      </c>
      <c r="V72" t="str">
        <f t="shared" si="8"/>
        <v>1.15970471</v>
      </c>
      <c r="W72" t="str">
        <f t="shared" si="9"/>
        <v>9.69528279</v>
      </c>
      <c r="X72" s="29"/>
      <c r="Y72" s="29"/>
      <c r="Z72" s="29"/>
      <c r="AA72" s="29"/>
    </row>
    <row r="73">
      <c r="A73" s="1" t="s">
        <v>209</v>
      </c>
      <c r="B73" s="1">
        <v>200.0</v>
      </c>
      <c r="C73" s="1">
        <v>70000.0</v>
      </c>
      <c r="D73" s="1">
        <v>70.0</v>
      </c>
      <c r="E73" s="1" t="s">
        <v>49</v>
      </c>
      <c r="F73" s="1" t="s">
        <v>14</v>
      </c>
      <c r="G73" s="2">
        <v>1.0E-9</v>
      </c>
      <c r="H73" s="1">
        <v>200.0</v>
      </c>
      <c r="I73" s="1" t="s">
        <v>211</v>
      </c>
      <c r="K73" s="1">
        <v>1.34022532E8</v>
      </c>
      <c r="L73" s="1">
        <v>7.1348155E7</v>
      </c>
      <c r="M73" s="1">
        <v>2178284.0</v>
      </c>
      <c r="N73" s="1">
        <v>8.9562868E7</v>
      </c>
      <c r="O73" t="str">
        <f t="shared" si="1"/>
        <v>32.37259227</v>
      </c>
      <c r="P73" t="str">
        <f t="shared" si="2"/>
        <v>16.98765595</v>
      </c>
      <c r="Q73" t="str">
        <f t="shared" si="3"/>
        <v>3.932141063</v>
      </c>
      <c r="R73" t="str">
        <f t="shared" si="4"/>
        <v>36.30473333</v>
      </c>
      <c r="S73" t="str">
        <f t="shared" si="5"/>
        <v>60.74524469</v>
      </c>
      <c r="T73" t="str">
        <f t="shared" si="6"/>
        <v>21.633543</v>
      </c>
      <c r="U73" t="str">
        <f t="shared" si="7"/>
        <v>6.490062899</v>
      </c>
      <c r="V73" t="str">
        <f t="shared" si="8"/>
        <v>1.179642319</v>
      </c>
      <c r="W73" t="str">
        <f t="shared" si="9"/>
        <v>9.711777681</v>
      </c>
    </row>
    <row r="74">
      <c r="A74" s="1" t="s">
        <v>209</v>
      </c>
      <c r="B74" s="1">
        <v>200.0</v>
      </c>
      <c r="C74" s="1">
        <v>80000.0</v>
      </c>
      <c r="D74" s="1">
        <v>70.0</v>
      </c>
      <c r="E74" s="1" t="s">
        <v>49</v>
      </c>
      <c r="F74" s="1" t="s">
        <v>14</v>
      </c>
      <c r="G74" s="2">
        <v>1.0E-9</v>
      </c>
      <c r="H74" s="1">
        <v>200.0</v>
      </c>
      <c r="I74" s="1" t="s">
        <v>212</v>
      </c>
      <c r="K74" s="1">
        <v>1.52026519E8</v>
      </c>
      <c r="L74" s="1">
        <v>7.9681829E7</v>
      </c>
      <c r="M74" s="1">
        <v>2459414.0</v>
      </c>
      <c r="N74" s="1">
        <v>9.9560338E7</v>
      </c>
      <c r="O74" t="str">
        <f t="shared" si="1"/>
        <v>36.7213814</v>
      </c>
      <c r="P74" t="str">
        <f t="shared" si="2"/>
        <v>18.97186405</v>
      </c>
      <c r="Q74" t="str">
        <f t="shared" si="3"/>
        <v>4.268851932</v>
      </c>
      <c r="R74" t="str">
        <f t="shared" si="4"/>
        <v>40.99023333</v>
      </c>
      <c r="S74" t="str">
        <f t="shared" si="5"/>
        <v>61.2409889</v>
      </c>
      <c r="T74" t="str">
        <f t="shared" si="6"/>
        <v>24.04839082</v>
      </c>
      <c r="U74" t="str">
        <f t="shared" si="7"/>
        <v>7.214517246</v>
      </c>
      <c r="V74" t="str">
        <f t="shared" si="8"/>
        <v>1.120573632</v>
      </c>
      <c r="W74" t="str">
        <f t="shared" si="9"/>
        <v>9.639362618</v>
      </c>
    </row>
    <row r="75">
      <c r="A75" s="1" t="s">
        <v>209</v>
      </c>
      <c r="B75" s="1">
        <v>200.0</v>
      </c>
      <c r="C75" s="1">
        <v>90000.0</v>
      </c>
      <c r="D75" s="1">
        <v>70.0</v>
      </c>
      <c r="E75" s="1" t="s">
        <v>49</v>
      </c>
      <c r="F75" s="1" t="s">
        <v>14</v>
      </c>
      <c r="G75" s="2">
        <v>1.0E-9</v>
      </c>
      <c r="H75" s="1">
        <v>200.0</v>
      </c>
      <c r="I75" s="1" t="s">
        <v>213</v>
      </c>
      <c r="K75" s="1">
        <v>1.70781547E8</v>
      </c>
      <c r="L75" s="1">
        <v>8.8255887E7</v>
      </c>
      <c r="M75" s="1">
        <v>2763543.0</v>
      </c>
      <c r="N75" s="1">
        <v>1.10645762E8</v>
      </c>
      <c r="O75" t="str">
        <f t="shared" si="1"/>
        <v>41.2515814</v>
      </c>
      <c r="P75" t="str">
        <f t="shared" si="2"/>
        <v>21.01330643</v>
      </c>
      <c r="Q75" t="str">
        <f t="shared" si="3"/>
        <v>4.807468599</v>
      </c>
      <c r="R75" t="str">
        <f t="shared" si="4"/>
        <v>46.05905</v>
      </c>
      <c r="S75" t="str">
        <f t="shared" si="5"/>
        <v>61.5031044</v>
      </c>
      <c r="T75" t="str">
        <f t="shared" si="6"/>
        <v>26.72602947</v>
      </c>
      <c r="U75" t="str">
        <f t="shared" si="7"/>
        <v>8.017808841</v>
      </c>
      <c r="V75" t="str">
        <f t="shared" si="8"/>
        <v>1.121742673</v>
      </c>
      <c r="W75" t="str">
        <f t="shared" si="9"/>
        <v>9.625368994</v>
      </c>
    </row>
    <row r="76">
      <c r="A76" s="1" t="s">
        <v>209</v>
      </c>
      <c r="B76" s="1">
        <v>200.0</v>
      </c>
      <c r="C76" s="1">
        <v>100000.0</v>
      </c>
      <c r="D76" s="1">
        <v>70.0</v>
      </c>
      <c r="E76" s="1" t="s">
        <v>49</v>
      </c>
      <c r="F76" s="1" t="s">
        <v>14</v>
      </c>
      <c r="G76" s="2">
        <v>1.0E-9</v>
      </c>
      <c r="H76" s="1">
        <v>200.0</v>
      </c>
      <c r="I76" s="1" t="s">
        <v>214</v>
      </c>
      <c r="K76" s="1">
        <v>1.90109869E8</v>
      </c>
      <c r="L76" s="1">
        <v>9.5148795E7</v>
      </c>
      <c r="M76" s="1">
        <v>3064177.0</v>
      </c>
      <c r="N76" s="1">
        <v>1.1924755E8</v>
      </c>
      <c r="O76" t="str">
        <f t="shared" si="1"/>
        <v>45.92025821</v>
      </c>
      <c r="P76" t="str">
        <f t="shared" si="2"/>
        <v>22.654475</v>
      </c>
      <c r="Q76" t="str">
        <f t="shared" si="3"/>
        <v>5.149358454</v>
      </c>
      <c r="R76" t="str">
        <f t="shared" si="4"/>
        <v>51.06961667</v>
      </c>
      <c r="S76" t="str">
        <f t="shared" si="5"/>
        <v>62.28663816</v>
      </c>
      <c r="T76" t="str">
        <f t="shared" si="6"/>
        <v>28.80375604</v>
      </c>
      <c r="U76" t="str">
        <f t="shared" si="7"/>
        <v>8.641126812</v>
      </c>
      <c r="V76" t="str">
        <f t="shared" si="8"/>
        <v>1.081365275</v>
      </c>
      <c r="W76" t="str">
        <f t="shared" si="9"/>
        <v>9.643254225</v>
      </c>
    </row>
    <row r="77">
      <c r="A77" s="27" t="s">
        <v>215</v>
      </c>
      <c r="B77" s="27">
        <v>200.0</v>
      </c>
      <c r="C77" s="27">
        <v>10000.0</v>
      </c>
      <c r="D77" s="27">
        <v>80.0</v>
      </c>
      <c r="E77" s="27" t="s">
        <v>49</v>
      </c>
      <c r="F77" s="27" t="s">
        <v>14</v>
      </c>
      <c r="G77" s="28">
        <v>1.0E-9</v>
      </c>
      <c r="H77" s="27">
        <v>200.0</v>
      </c>
      <c r="I77" s="27" t="s">
        <v>216</v>
      </c>
      <c r="J77" s="29"/>
      <c r="K77" s="27">
        <v>2.2164431E7</v>
      </c>
      <c r="L77" s="27">
        <v>1.3492448E7</v>
      </c>
      <c r="M77" s="27">
        <v>341604.0</v>
      </c>
      <c r="N77" s="27">
        <v>1.8553953E7</v>
      </c>
      <c r="O77" t="str">
        <f t="shared" si="1"/>
        <v>4.676040295</v>
      </c>
      <c r="P77" s="30" t="str">
        <f t="shared" si="2"/>
        <v>2.810926667</v>
      </c>
      <c r="Q77" s="30" t="str">
        <f t="shared" si="3"/>
        <v>1.017359705</v>
      </c>
      <c r="R77" s="30" t="str">
        <f t="shared" si="4"/>
        <v>5.6934</v>
      </c>
      <c r="S77" s="30" t="str">
        <f t="shared" si="5"/>
        <v>54.98425071</v>
      </c>
      <c r="T77" t="str">
        <f t="shared" si="6"/>
        <v>3.914336076</v>
      </c>
      <c r="U77" t="str">
        <f t="shared" si="7"/>
        <v>1.174300823</v>
      </c>
      <c r="V77" t="str">
        <f t="shared" si="8"/>
        <v>2.441663291</v>
      </c>
      <c r="W77" t="str">
        <f t="shared" si="9"/>
        <v>11.22249671</v>
      </c>
      <c r="X77" s="29"/>
      <c r="Y77" s="29"/>
      <c r="Z77" s="29"/>
      <c r="AA77" s="29"/>
    </row>
    <row r="78">
      <c r="A78" s="1" t="s">
        <v>215</v>
      </c>
      <c r="B78" s="1">
        <v>200.0</v>
      </c>
      <c r="C78" s="1">
        <v>20000.0</v>
      </c>
      <c r="D78" s="1">
        <v>80.0</v>
      </c>
      <c r="E78" s="1" t="s">
        <v>49</v>
      </c>
      <c r="F78" s="1" t="s">
        <v>14</v>
      </c>
      <c r="G78" s="2">
        <v>1.0E-9</v>
      </c>
      <c r="H78" s="1">
        <v>200.0</v>
      </c>
      <c r="I78" s="1" t="s">
        <v>217</v>
      </c>
      <c r="K78" s="1">
        <v>4.351637E7</v>
      </c>
      <c r="L78" s="1">
        <v>2.3471186E7</v>
      </c>
      <c r="M78" s="1">
        <v>637245.0</v>
      </c>
      <c r="N78" s="1">
        <v>3.0819671E7</v>
      </c>
      <c r="O78" t="str">
        <f t="shared" si="1"/>
        <v>9.180668776</v>
      </c>
      <c r="P78" t="str">
        <f t="shared" si="2"/>
        <v>4.889830417</v>
      </c>
      <c r="Q78" t="str">
        <f t="shared" si="3"/>
        <v>1.440081224</v>
      </c>
      <c r="R78" t="str">
        <f t="shared" si="4"/>
        <v>10.62075</v>
      </c>
      <c r="S78" t="str">
        <f t="shared" si="5"/>
        <v>59.18971779</v>
      </c>
      <c r="T78" t="str">
        <f t="shared" si="6"/>
        <v>6.502040295</v>
      </c>
      <c r="U78" t="str">
        <f t="shared" si="7"/>
        <v>1.950612089</v>
      </c>
      <c r="V78" t="str">
        <f t="shared" si="8"/>
        <v>1.728097468</v>
      </c>
      <c r="W78" t="str">
        <f t="shared" si="9"/>
        <v>11.01680253</v>
      </c>
    </row>
    <row r="79">
      <c r="A79" s="1" t="s">
        <v>215</v>
      </c>
      <c r="B79" s="1">
        <v>200.0</v>
      </c>
      <c r="C79" s="1">
        <v>30000.0</v>
      </c>
      <c r="D79" s="1">
        <v>80.0</v>
      </c>
      <c r="E79" s="1" t="s">
        <v>49</v>
      </c>
      <c r="F79" s="1" t="s">
        <v>14</v>
      </c>
      <c r="G79" s="2">
        <v>1.0E-9</v>
      </c>
      <c r="H79" s="1">
        <v>200.0</v>
      </c>
      <c r="I79" s="1" t="s">
        <v>218</v>
      </c>
      <c r="K79" s="1">
        <v>6.4490579E7</v>
      </c>
      <c r="L79" s="1">
        <v>3.4161647E7</v>
      </c>
      <c r="M79" s="1">
        <v>932519.0</v>
      </c>
      <c r="N79" s="1">
        <v>4.4145952E7</v>
      </c>
      <c r="O79" t="str">
        <f t="shared" si="1"/>
        <v>13.60560738</v>
      </c>
      <c r="P79" t="str">
        <f t="shared" si="2"/>
        <v>7.117009792</v>
      </c>
      <c r="Q79" t="str">
        <f t="shared" si="3"/>
        <v>1.936375949</v>
      </c>
      <c r="R79" t="str">
        <f t="shared" si="4"/>
        <v>15.54198333</v>
      </c>
      <c r="S79" t="str">
        <f t="shared" si="5"/>
        <v>60.04506603</v>
      </c>
      <c r="T79" t="str">
        <f t="shared" si="6"/>
        <v>9.313491983</v>
      </c>
      <c r="U79" t="str">
        <f t="shared" si="7"/>
        <v>2.794047595</v>
      </c>
      <c r="V79" t="str">
        <f t="shared" si="8"/>
        <v>1.549100759</v>
      </c>
      <c r="W79" t="str">
        <f t="shared" si="9"/>
        <v>10.88448591</v>
      </c>
    </row>
    <row r="80">
      <c r="A80" s="1" t="s">
        <v>215</v>
      </c>
      <c r="B80" s="1">
        <v>200.0</v>
      </c>
      <c r="C80" s="1">
        <v>40000.0</v>
      </c>
      <c r="D80" s="1">
        <v>80.0</v>
      </c>
      <c r="E80" s="1" t="s">
        <v>49</v>
      </c>
      <c r="F80" s="1" t="s">
        <v>14</v>
      </c>
      <c r="G80" s="2">
        <v>1.0E-9</v>
      </c>
      <c r="H80" s="1">
        <v>200.0</v>
      </c>
      <c r="I80" s="1" t="s">
        <v>219</v>
      </c>
      <c r="K80" s="1">
        <v>8.537206E7</v>
      </c>
      <c r="L80" s="1">
        <v>4.4916023E7</v>
      </c>
      <c r="M80" s="1">
        <v>1230938.0</v>
      </c>
      <c r="N80" s="1">
        <v>5.7895629E7</v>
      </c>
      <c r="O80" t="str">
        <f t="shared" si="1"/>
        <v>18.01098312</v>
      </c>
      <c r="P80" t="str">
        <f t="shared" si="2"/>
        <v>9.357504792</v>
      </c>
      <c r="Q80" t="str">
        <f t="shared" si="3"/>
        <v>2.504650211</v>
      </c>
      <c r="R80" t="str">
        <f t="shared" si="4"/>
        <v>20.51563333</v>
      </c>
      <c r="S80" t="str">
        <f t="shared" si="5"/>
        <v>60.29156712</v>
      </c>
      <c r="T80" t="str">
        <f t="shared" si="6"/>
        <v>12.21426772</v>
      </c>
      <c r="U80" t="str">
        <f t="shared" si="7"/>
        <v>3.664280316</v>
      </c>
      <c r="V80" t="str">
        <f t="shared" si="8"/>
        <v>1.502790127</v>
      </c>
      <c r="W80" t="str">
        <f t="shared" si="9"/>
        <v>10.80658987</v>
      </c>
    </row>
    <row r="81">
      <c r="A81" s="1" t="s">
        <v>215</v>
      </c>
      <c r="B81" s="1">
        <v>200.0</v>
      </c>
      <c r="C81" s="1">
        <v>50000.0</v>
      </c>
      <c r="D81" s="1">
        <v>80.0</v>
      </c>
      <c r="E81" s="1" t="s">
        <v>49</v>
      </c>
      <c r="F81" s="1" t="s">
        <v>14</v>
      </c>
      <c r="G81" s="2">
        <v>1.0E-9</v>
      </c>
      <c r="H81" s="1">
        <v>200.0</v>
      </c>
      <c r="I81" s="1" t="s">
        <v>220</v>
      </c>
      <c r="K81" s="1">
        <v>1.06422892E8</v>
      </c>
      <c r="L81" s="1">
        <v>5.6984474E7</v>
      </c>
      <c r="M81" s="1">
        <v>1514318.0</v>
      </c>
      <c r="N81" s="1">
        <v>7.1480938E7</v>
      </c>
      <c r="O81" t="str">
        <f t="shared" si="1"/>
        <v>22.45208692</v>
      </c>
      <c r="P81" t="str">
        <f t="shared" si="2"/>
        <v>11.87176542</v>
      </c>
      <c r="Q81" t="str">
        <f t="shared" si="3"/>
        <v>2.786546414</v>
      </c>
      <c r="R81" t="str">
        <f t="shared" si="4"/>
        <v>25.23863333</v>
      </c>
      <c r="S81" t="str">
        <f t="shared" si="5"/>
        <v>60.50079675</v>
      </c>
      <c r="T81" t="str">
        <f t="shared" si="6"/>
        <v>15.08036667</v>
      </c>
      <c r="U81" t="str">
        <f t="shared" si="7"/>
        <v>4.52411</v>
      </c>
      <c r="V81" t="str">
        <f t="shared" si="8"/>
        <v>1.337542278</v>
      </c>
      <c r="W81" t="str">
        <f t="shared" si="9"/>
        <v>10.77700172</v>
      </c>
    </row>
    <row r="82">
      <c r="A82" s="1" t="s">
        <v>215</v>
      </c>
      <c r="B82" s="1">
        <v>200.0</v>
      </c>
      <c r="C82" s="1">
        <v>60000.0</v>
      </c>
      <c r="D82" s="1">
        <v>80.0</v>
      </c>
      <c r="E82" s="1" t="s">
        <v>49</v>
      </c>
      <c r="F82" s="1" t="s">
        <v>14</v>
      </c>
      <c r="G82" s="2">
        <v>1.0E-9</v>
      </c>
      <c r="H82" s="1">
        <v>200.0</v>
      </c>
      <c r="I82" s="1" t="s">
        <v>221</v>
      </c>
      <c r="K82" s="1">
        <v>1.27331314E8</v>
      </c>
      <c r="L82" s="1">
        <v>6.6206253E7</v>
      </c>
      <c r="M82" s="1">
        <v>1803907.0</v>
      </c>
      <c r="N82" s="1">
        <v>8.2944161E7</v>
      </c>
      <c r="O82" t="str">
        <f t="shared" si="1"/>
        <v>26.86314641</v>
      </c>
      <c r="P82" t="str">
        <f t="shared" si="2"/>
        <v>13.79296938</v>
      </c>
      <c r="Q82" t="str">
        <f t="shared" si="3"/>
        <v>3.201970253</v>
      </c>
      <c r="R82" t="str">
        <f t="shared" si="4"/>
        <v>30.06511667</v>
      </c>
      <c r="S82" t="str">
        <f t="shared" si="5"/>
        <v>61.25015667</v>
      </c>
      <c r="T82" t="str">
        <f t="shared" si="6"/>
        <v>17.49876814</v>
      </c>
      <c r="U82" t="str">
        <f t="shared" si="7"/>
        <v>5.249630443</v>
      </c>
      <c r="V82" t="str">
        <f t="shared" si="8"/>
        <v>1.280788101</v>
      </c>
      <c r="W82" t="str">
        <f t="shared" si="9"/>
        <v>10.74525857</v>
      </c>
    </row>
    <row r="83">
      <c r="A83" s="1" t="s">
        <v>215</v>
      </c>
      <c r="B83" s="1">
        <v>200.0</v>
      </c>
      <c r="C83" s="1">
        <v>70000.0</v>
      </c>
      <c r="D83" s="1">
        <v>80.0</v>
      </c>
      <c r="E83" s="1" t="s">
        <v>49</v>
      </c>
      <c r="F83" s="1" t="s">
        <v>14</v>
      </c>
      <c r="G83" s="2">
        <v>1.0E-9</v>
      </c>
      <c r="H83" s="1">
        <v>200.0</v>
      </c>
      <c r="I83" s="1" t="s">
        <v>222</v>
      </c>
      <c r="K83" s="1">
        <v>1.47898824E8</v>
      </c>
      <c r="L83" s="1">
        <v>7.9255922E7</v>
      </c>
      <c r="M83" s="1">
        <v>2085716.0</v>
      </c>
      <c r="N83" s="1">
        <v>9.7959237E7</v>
      </c>
      <c r="O83" t="str">
        <f t="shared" si="1"/>
        <v>31.20228354</v>
      </c>
      <c r="P83" t="str">
        <f t="shared" si="2"/>
        <v>16.51165042</v>
      </c>
      <c r="Q83" t="str">
        <f t="shared" si="3"/>
        <v>3.559649789</v>
      </c>
      <c r="R83" t="str">
        <f t="shared" si="4"/>
        <v>34.76193333</v>
      </c>
      <c r="S83" t="str">
        <f t="shared" si="5"/>
        <v>60.85450102</v>
      </c>
      <c r="T83" t="str">
        <f t="shared" si="6"/>
        <v>20.6665057</v>
      </c>
      <c r="U83" t="str">
        <f t="shared" si="7"/>
        <v>6.199951709</v>
      </c>
      <c r="V83" t="str">
        <f t="shared" si="8"/>
        <v>1.220451356</v>
      </c>
      <c r="W83" t="str">
        <f t="shared" si="9"/>
        <v>10.69792579</v>
      </c>
    </row>
    <row r="84">
      <c r="A84" s="1" t="s">
        <v>215</v>
      </c>
      <c r="B84" s="1">
        <v>200.0</v>
      </c>
      <c r="C84" s="1">
        <v>80000.0</v>
      </c>
      <c r="D84" s="1">
        <v>80.0</v>
      </c>
      <c r="E84" s="1" t="s">
        <v>49</v>
      </c>
      <c r="F84" s="1" t="s">
        <v>14</v>
      </c>
      <c r="G84" s="2">
        <v>1.0E-9</v>
      </c>
      <c r="H84" s="1">
        <v>200.0</v>
      </c>
      <c r="I84" s="1" t="s">
        <v>223</v>
      </c>
      <c r="K84" s="1">
        <v>1.67994546E8</v>
      </c>
      <c r="L84" s="1">
        <v>8.7142972E7</v>
      </c>
      <c r="M84" s="1">
        <v>2348544.0</v>
      </c>
      <c r="N84" s="1">
        <v>1.06684333E8</v>
      </c>
      <c r="O84" t="str">
        <f t="shared" si="1"/>
        <v>35.44188734</v>
      </c>
      <c r="P84" t="str">
        <f t="shared" si="2"/>
        <v>18.15478583</v>
      </c>
      <c r="Q84" t="str">
        <f t="shared" si="3"/>
        <v>3.700512658</v>
      </c>
      <c r="R84" t="str">
        <f t="shared" si="4"/>
        <v>39.1424</v>
      </c>
      <c r="S84" t="str">
        <f t="shared" si="5"/>
        <v>61.85624447</v>
      </c>
      <c r="T84" t="str">
        <f t="shared" si="6"/>
        <v>22.50724325</v>
      </c>
      <c r="U84" t="str">
        <f t="shared" si="7"/>
        <v>6.752172975</v>
      </c>
      <c r="V84" t="str">
        <f t="shared" si="8"/>
        <v>1.110153797</v>
      </c>
      <c r="W84" t="str">
        <f t="shared" si="9"/>
        <v>10.6325662</v>
      </c>
    </row>
    <row r="85">
      <c r="A85" s="1" t="s">
        <v>215</v>
      </c>
      <c r="B85" s="1">
        <v>200.0</v>
      </c>
      <c r="C85" s="1">
        <v>90000.0</v>
      </c>
      <c r="D85" s="1">
        <v>80.0</v>
      </c>
      <c r="E85" s="1" t="s">
        <v>49</v>
      </c>
      <c r="F85" s="1" t="s">
        <v>14</v>
      </c>
      <c r="G85" s="2">
        <v>1.0E-9</v>
      </c>
      <c r="H85" s="1">
        <v>200.0</v>
      </c>
      <c r="I85" s="1" t="s">
        <v>224</v>
      </c>
      <c r="K85" s="1">
        <v>1.89409185E8</v>
      </c>
      <c r="L85" s="1">
        <v>9.8157411E7</v>
      </c>
      <c r="M85" s="1">
        <v>2663544.0</v>
      </c>
      <c r="N85" s="1">
        <v>1.21530479E8</v>
      </c>
      <c r="O85" t="str">
        <f t="shared" si="1"/>
        <v>39.95974367</v>
      </c>
      <c r="P85" t="str">
        <f t="shared" si="2"/>
        <v>20.44946063</v>
      </c>
      <c r="Q85" t="str">
        <f t="shared" si="3"/>
        <v>4.432656329</v>
      </c>
      <c r="R85" t="str">
        <f t="shared" si="4"/>
        <v>44.3924</v>
      </c>
      <c r="S85" t="str">
        <f t="shared" si="5"/>
        <v>61.62646057</v>
      </c>
      <c r="T85" t="str">
        <f t="shared" si="6"/>
        <v>25.63934156</v>
      </c>
      <c r="U85" t="str">
        <f t="shared" si="7"/>
        <v>7.691802468</v>
      </c>
      <c r="V85" t="str">
        <f t="shared" si="8"/>
        <v>1.182041688</v>
      </c>
      <c r="W85" t="str">
        <f t="shared" si="9"/>
        <v>10.65593165</v>
      </c>
    </row>
    <row r="86">
      <c r="A86" s="1" t="s">
        <v>215</v>
      </c>
      <c r="B86" s="1">
        <v>200.0</v>
      </c>
      <c r="C86" s="1">
        <v>100000.0</v>
      </c>
      <c r="D86" s="1">
        <v>80.0</v>
      </c>
      <c r="E86" s="1" t="s">
        <v>49</v>
      </c>
      <c r="F86" s="1" t="s">
        <v>14</v>
      </c>
      <c r="G86" s="2">
        <v>1.0E-9</v>
      </c>
      <c r="H86" s="1">
        <v>200.0</v>
      </c>
      <c r="I86" s="1" t="s">
        <v>225</v>
      </c>
      <c r="K86" s="1">
        <v>2.09747138E8</v>
      </c>
      <c r="L86" s="1">
        <v>1.16768511E8</v>
      </c>
      <c r="M86" s="1">
        <v>2924952.0</v>
      </c>
      <c r="N86" s="1">
        <v>1.40711452E8</v>
      </c>
      <c r="O86" t="str">
        <f t="shared" si="1"/>
        <v>44.25045105</v>
      </c>
      <c r="P86" t="str">
        <f t="shared" si="2"/>
        <v>24.32677313</v>
      </c>
      <c r="Q86" t="str">
        <f t="shared" si="3"/>
        <v>4.498748945</v>
      </c>
      <c r="R86" t="str">
        <f t="shared" si="4"/>
        <v>48.7492</v>
      </c>
      <c r="S86" t="str">
        <f t="shared" si="5"/>
        <v>60.55403597</v>
      </c>
      <c r="T86" t="str">
        <f t="shared" si="6"/>
        <v>29.68596034</v>
      </c>
      <c r="U86" t="str">
        <f t="shared" si="7"/>
        <v>8.905788101</v>
      </c>
      <c r="V86" t="str">
        <f t="shared" si="8"/>
        <v>1.079699747</v>
      </c>
      <c r="W86" t="str">
        <f t="shared" si="9"/>
        <v>10.62010825</v>
      </c>
      <c r="X86" t="str">
        <f>AVERAGE(W57:W86)</f>
        <v>9.854226733</v>
      </c>
    </row>
    <row r="87">
      <c r="U87" s="1" t="s">
        <v>294</v>
      </c>
      <c r="V87" t="str">
        <f>AVERAGE(V17:V86)</f>
        <v>1.338547042</v>
      </c>
      <c r="W87" t="str">
        <f>AVERAGE(W7:W86)</f>
        <v>7.70021908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hidden="1" min="5" max="8"/>
    <col hidden="1" min="10" max="10"/>
    <col customWidth="1" hidden="1" min="11" max="11" width="35.29"/>
    <col customWidth="1" hidden="1" min="12" max="12" width="28.14"/>
    <col customWidth="1" hidden="1" min="13" max="13" width="37.43"/>
    <col hidden="1" min="14" max="14"/>
    <col customWidth="1" min="15" max="15" width="26.71"/>
    <col customWidth="1" min="16" max="16" width="23.71"/>
    <col customWidth="1" min="17" max="17" width="41.71"/>
    <col customWidth="1" min="18" max="18" width="21.86"/>
    <col customWidth="1" min="23" max="23" width="39.14"/>
    <col customWidth="1" min="24" max="24" width="32.86"/>
  </cols>
  <sheetData>
    <row r="1">
      <c r="A1" s="15" t="s">
        <v>0</v>
      </c>
      <c r="B1" s="15" t="s">
        <v>1</v>
      </c>
      <c r="C1" s="15" t="s">
        <v>2</v>
      </c>
      <c r="D1" s="15" t="s">
        <v>3</v>
      </c>
      <c r="E1" s="15" t="s">
        <v>4</v>
      </c>
      <c r="F1" s="15" t="s">
        <v>5</v>
      </c>
      <c r="G1" s="15" t="s">
        <v>6</v>
      </c>
      <c r="H1" s="15" t="s">
        <v>7</v>
      </c>
      <c r="I1" s="15" t="s">
        <v>8</v>
      </c>
      <c r="J1" s="15" t="s">
        <v>9</v>
      </c>
      <c r="K1" s="15" t="s">
        <v>144</v>
      </c>
      <c r="L1" s="15" t="s">
        <v>145</v>
      </c>
      <c r="M1" s="15" t="s">
        <v>146</v>
      </c>
      <c r="N1" s="15" t="s">
        <v>147</v>
      </c>
      <c r="O1" s="15" t="s">
        <v>265</v>
      </c>
      <c r="P1" s="15" t="s">
        <v>266</v>
      </c>
      <c r="Q1" s="15" t="s">
        <v>267</v>
      </c>
      <c r="R1" s="15" t="s">
        <v>268</v>
      </c>
      <c r="S1" s="1" t="s">
        <v>269</v>
      </c>
      <c r="T1" s="15" t="s">
        <v>270</v>
      </c>
      <c r="U1" s="1" t="s">
        <v>271</v>
      </c>
      <c r="V1" s="1" t="s">
        <v>272</v>
      </c>
      <c r="W1" s="1" t="s">
        <v>273</v>
      </c>
      <c r="X1" s="1" t="s">
        <v>295</v>
      </c>
      <c r="Z1" s="1" t="s">
        <v>296</v>
      </c>
    </row>
    <row r="2">
      <c r="A2" s="17" t="s">
        <v>162</v>
      </c>
      <c r="B2" s="17">
        <v>200.0</v>
      </c>
      <c r="C2" s="17">
        <v>10000.0</v>
      </c>
      <c r="D2" s="17">
        <v>10.0</v>
      </c>
      <c r="E2" s="17" t="s">
        <v>49</v>
      </c>
      <c r="F2" s="17" t="s">
        <v>14</v>
      </c>
      <c r="G2" s="18">
        <v>1.0E-9</v>
      </c>
      <c r="H2" s="17">
        <v>200.0</v>
      </c>
      <c r="O2" t="str">
        <f t="shared" ref="O2:O51" si="1">((K2/1000)/(D2-1))/60</f>
        <v>0</v>
      </c>
      <c r="P2" t="str">
        <f t="shared" ref="P2:P15" si="2">((L2/1000)/D2)/60</f>
        <v>0</v>
      </c>
      <c r="Q2" t="str">
        <f t="shared" ref="Q2:Q51" si="3">R2-O2</f>
        <v>0</v>
      </c>
      <c r="R2" t="str">
        <f t="shared" ref="R2:R51" si="4">(M2/1000)/60</f>
        <v>0</v>
      </c>
      <c r="S2" t="str">
        <f t="shared" ref="S2:S51" si="5">(O2/(P2+O2+Q2))*100</f>
        <v>#DIV/0!</v>
      </c>
      <c r="W2" t="str">
        <f t="shared" ref="W2:W51" si="6">(((O2*60*1000)/B2)*(D2-1))/C2</f>
        <v>0</v>
      </c>
      <c r="X2" t="str">
        <f t="shared" ref="X2:X51" si="7">((Q2*60)*1000)/200</f>
        <v>0</v>
      </c>
      <c r="Z2" t="str">
        <f t="shared" ref="Z2:Z51" si="8">P2*60</f>
        <v>0</v>
      </c>
    </row>
    <row r="3">
      <c r="A3" s="17" t="s">
        <v>162</v>
      </c>
      <c r="B3" s="17">
        <v>200.0</v>
      </c>
      <c r="C3" s="17">
        <v>20000.0</v>
      </c>
      <c r="D3" s="17">
        <v>10.0</v>
      </c>
      <c r="E3" s="17" t="s">
        <v>49</v>
      </c>
      <c r="F3" s="17" t="s">
        <v>14</v>
      </c>
      <c r="G3" s="18">
        <v>1.0E-9</v>
      </c>
      <c r="H3" s="17">
        <v>200.0</v>
      </c>
      <c r="O3" t="str">
        <f t="shared" si="1"/>
        <v>0</v>
      </c>
      <c r="P3" t="str">
        <f t="shared" si="2"/>
        <v>0</v>
      </c>
      <c r="Q3" t="str">
        <f t="shared" si="3"/>
        <v>0</v>
      </c>
      <c r="R3" t="str">
        <f t="shared" si="4"/>
        <v>0</v>
      </c>
      <c r="S3" t="str">
        <f t="shared" si="5"/>
        <v>#DIV/0!</v>
      </c>
      <c r="W3" t="str">
        <f t="shared" si="6"/>
        <v>0</v>
      </c>
      <c r="X3" t="str">
        <f t="shared" si="7"/>
        <v>0</v>
      </c>
      <c r="Z3" t="str">
        <f t="shared" si="8"/>
        <v>0</v>
      </c>
    </row>
    <row r="4">
      <c r="A4" s="17" t="s">
        <v>162</v>
      </c>
      <c r="B4" s="17">
        <v>200.0</v>
      </c>
      <c r="C4" s="17">
        <v>30000.0</v>
      </c>
      <c r="D4" s="17">
        <v>10.0</v>
      </c>
      <c r="E4" s="17" t="s">
        <v>49</v>
      </c>
      <c r="F4" s="17" t="s">
        <v>14</v>
      </c>
      <c r="G4" s="18">
        <v>1.0E-9</v>
      </c>
      <c r="H4" s="17">
        <v>200.0</v>
      </c>
      <c r="O4" t="str">
        <f t="shared" si="1"/>
        <v>0</v>
      </c>
      <c r="P4" t="str">
        <f t="shared" si="2"/>
        <v>0</v>
      </c>
      <c r="Q4" t="str">
        <f t="shared" si="3"/>
        <v>0</v>
      </c>
      <c r="R4" t="str">
        <f t="shared" si="4"/>
        <v>0</v>
      </c>
      <c r="S4" t="str">
        <f t="shared" si="5"/>
        <v>#DIV/0!</v>
      </c>
      <c r="W4" t="str">
        <f t="shared" si="6"/>
        <v>0</v>
      </c>
      <c r="X4" t="str">
        <f t="shared" si="7"/>
        <v>0</v>
      </c>
      <c r="Z4" t="str">
        <f t="shared" si="8"/>
        <v>0</v>
      </c>
    </row>
    <row r="5">
      <c r="A5" s="17" t="s">
        <v>162</v>
      </c>
      <c r="B5" s="17">
        <v>200.0</v>
      </c>
      <c r="C5" s="17">
        <v>40000.0</v>
      </c>
      <c r="D5" s="17">
        <v>10.0</v>
      </c>
      <c r="E5" s="17" t="s">
        <v>49</v>
      </c>
      <c r="F5" s="17" t="s">
        <v>14</v>
      </c>
      <c r="G5" s="18">
        <v>1.0E-9</v>
      </c>
      <c r="H5" s="17">
        <v>200.0</v>
      </c>
      <c r="O5" t="str">
        <f t="shared" si="1"/>
        <v>0</v>
      </c>
      <c r="P5" t="str">
        <f t="shared" si="2"/>
        <v>0</v>
      </c>
      <c r="Q5" t="str">
        <f t="shared" si="3"/>
        <v>0</v>
      </c>
      <c r="R5" t="str">
        <f t="shared" si="4"/>
        <v>0</v>
      </c>
      <c r="S5" t="str">
        <f t="shared" si="5"/>
        <v>#DIV/0!</v>
      </c>
      <c r="W5" t="str">
        <f t="shared" si="6"/>
        <v>0</v>
      </c>
      <c r="X5" t="str">
        <f t="shared" si="7"/>
        <v>0</v>
      </c>
      <c r="Z5" t="str">
        <f t="shared" si="8"/>
        <v>0</v>
      </c>
    </row>
    <row r="6">
      <c r="A6" s="17" t="s">
        <v>162</v>
      </c>
      <c r="B6" s="17">
        <v>200.0</v>
      </c>
      <c r="C6" s="17">
        <v>50000.0</v>
      </c>
      <c r="D6" s="17">
        <v>10.0</v>
      </c>
      <c r="E6" s="17" t="s">
        <v>49</v>
      </c>
      <c r="F6" s="17" t="s">
        <v>14</v>
      </c>
      <c r="G6" s="18">
        <v>1.0E-9</v>
      </c>
      <c r="H6" s="17">
        <v>200.0</v>
      </c>
      <c r="O6" t="str">
        <f t="shared" si="1"/>
        <v>0</v>
      </c>
      <c r="P6" t="str">
        <f t="shared" si="2"/>
        <v>0</v>
      </c>
      <c r="Q6" t="str">
        <f t="shared" si="3"/>
        <v>0</v>
      </c>
      <c r="R6" t="str">
        <f t="shared" si="4"/>
        <v>0</v>
      </c>
      <c r="S6" t="str">
        <f t="shared" si="5"/>
        <v>#DIV/0!</v>
      </c>
      <c r="W6" t="str">
        <f t="shared" si="6"/>
        <v>0</v>
      </c>
      <c r="X6" t="str">
        <f t="shared" si="7"/>
        <v>0</v>
      </c>
      <c r="Z6" t="str">
        <f t="shared" si="8"/>
        <v>0</v>
      </c>
    </row>
    <row r="7">
      <c r="A7" s="1" t="s">
        <v>168</v>
      </c>
      <c r="B7" s="1">
        <v>200.0</v>
      </c>
      <c r="C7" s="1">
        <v>10000.0</v>
      </c>
      <c r="D7" s="1">
        <v>20.0</v>
      </c>
      <c r="E7" s="1" t="s">
        <v>49</v>
      </c>
      <c r="F7" s="1" t="s">
        <v>14</v>
      </c>
      <c r="G7" s="2">
        <v>1.0E-9</v>
      </c>
      <c r="H7" s="1">
        <v>200.0</v>
      </c>
      <c r="O7" t="str">
        <f t="shared" si="1"/>
        <v>0</v>
      </c>
      <c r="P7" t="str">
        <f t="shared" si="2"/>
        <v>0</v>
      </c>
      <c r="Q7" t="str">
        <f t="shared" si="3"/>
        <v>0</v>
      </c>
      <c r="R7" t="str">
        <f t="shared" si="4"/>
        <v>0</v>
      </c>
      <c r="S7" t="str">
        <f t="shared" si="5"/>
        <v>#DIV/0!</v>
      </c>
      <c r="W7" t="str">
        <f t="shared" si="6"/>
        <v>0</v>
      </c>
      <c r="X7" t="str">
        <f t="shared" si="7"/>
        <v>0</v>
      </c>
      <c r="Z7" t="str">
        <f t="shared" si="8"/>
        <v>0</v>
      </c>
    </row>
    <row r="8">
      <c r="A8" s="1" t="s">
        <v>168</v>
      </c>
      <c r="B8" s="1">
        <v>200.0</v>
      </c>
      <c r="C8" s="1">
        <v>20000.0</v>
      </c>
      <c r="D8" s="1">
        <v>20.0</v>
      </c>
      <c r="E8" s="1" t="s">
        <v>49</v>
      </c>
      <c r="F8" s="1" t="s">
        <v>14</v>
      </c>
      <c r="G8" s="2">
        <v>1.0E-9</v>
      </c>
      <c r="H8" s="1">
        <v>200.0</v>
      </c>
      <c r="O8" t="str">
        <f t="shared" si="1"/>
        <v>0</v>
      </c>
      <c r="P8" t="str">
        <f t="shared" si="2"/>
        <v>0</v>
      </c>
      <c r="Q8" t="str">
        <f t="shared" si="3"/>
        <v>0</v>
      </c>
      <c r="R8" t="str">
        <f t="shared" si="4"/>
        <v>0</v>
      </c>
      <c r="S8" t="str">
        <f t="shared" si="5"/>
        <v>#DIV/0!</v>
      </c>
      <c r="W8" t="str">
        <f t="shared" si="6"/>
        <v>0</v>
      </c>
      <c r="X8" t="str">
        <f t="shared" si="7"/>
        <v>0</v>
      </c>
      <c r="Z8" t="str">
        <f t="shared" si="8"/>
        <v>0</v>
      </c>
    </row>
    <row r="9">
      <c r="A9" s="1" t="s">
        <v>168</v>
      </c>
      <c r="B9" s="1">
        <v>200.0</v>
      </c>
      <c r="C9" s="1">
        <v>30000.0</v>
      </c>
      <c r="D9" s="1">
        <v>20.0</v>
      </c>
      <c r="E9" s="1" t="s">
        <v>49</v>
      </c>
      <c r="F9" s="1" t="s">
        <v>14</v>
      </c>
      <c r="G9" s="2">
        <v>1.0E-9</v>
      </c>
      <c r="H9" s="1">
        <v>200.0</v>
      </c>
      <c r="O9" t="str">
        <f t="shared" si="1"/>
        <v>0</v>
      </c>
      <c r="P9" t="str">
        <f t="shared" si="2"/>
        <v>0</v>
      </c>
      <c r="Q9" t="str">
        <f t="shared" si="3"/>
        <v>0</v>
      </c>
      <c r="R9" t="str">
        <f t="shared" si="4"/>
        <v>0</v>
      </c>
      <c r="S9" t="str">
        <f t="shared" si="5"/>
        <v>#DIV/0!</v>
      </c>
      <c r="W9" t="str">
        <f t="shared" si="6"/>
        <v>0</v>
      </c>
      <c r="X9" t="str">
        <f t="shared" si="7"/>
        <v>0</v>
      </c>
      <c r="Z9" t="str">
        <f t="shared" si="8"/>
        <v>0</v>
      </c>
    </row>
    <row r="10">
      <c r="A10" s="1" t="s">
        <v>168</v>
      </c>
      <c r="B10" s="1">
        <v>200.0</v>
      </c>
      <c r="C10" s="1">
        <v>40000.0</v>
      </c>
      <c r="D10" s="1">
        <v>20.0</v>
      </c>
      <c r="E10" s="1" t="s">
        <v>49</v>
      </c>
      <c r="F10" s="1" t="s">
        <v>14</v>
      </c>
      <c r="G10" s="2">
        <v>1.0E-9</v>
      </c>
      <c r="H10" s="1">
        <v>200.0</v>
      </c>
      <c r="O10" t="str">
        <f t="shared" si="1"/>
        <v>0</v>
      </c>
      <c r="P10" t="str">
        <f t="shared" si="2"/>
        <v>0</v>
      </c>
      <c r="Q10" t="str">
        <f t="shared" si="3"/>
        <v>0</v>
      </c>
      <c r="R10" t="str">
        <f t="shared" si="4"/>
        <v>0</v>
      </c>
      <c r="S10" t="str">
        <f t="shared" si="5"/>
        <v>#DIV/0!</v>
      </c>
      <c r="W10" t="str">
        <f t="shared" si="6"/>
        <v>0</v>
      </c>
      <c r="X10" t="str">
        <f t="shared" si="7"/>
        <v>0</v>
      </c>
      <c r="Z10" t="str">
        <f t="shared" si="8"/>
        <v>0</v>
      </c>
    </row>
    <row r="11">
      <c r="A11" s="1" t="s">
        <v>168</v>
      </c>
      <c r="B11" s="1">
        <v>200.0</v>
      </c>
      <c r="C11" s="1">
        <v>50000.0</v>
      </c>
      <c r="D11" s="1">
        <v>20.0</v>
      </c>
      <c r="E11" s="1" t="s">
        <v>49</v>
      </c>
      <c r="F11" s="1" t="s">
        <v>14</v>
      </c>
      <c r="G11" s="2">
        <v>1.0E-9</v>
      </c>
      <c r="H11" s="1">
        <v>200.0</v>
      </c>
      <c r="O11" t="str">
        <f t="shared" si="1"/>
        <v>0</v>
      </c>
      <c r="P11" t="str">
        <f t="shared" si="2"/>
        <v>0</v>
      </c>
      <c r="Q11" t="str">
        <f t="shared" si="3"/>
        <v>0</v>
      </c>
      <c r="R11" t="str">
        <f t="shared" si="4"/>
        <v>0</v>
      </c>
      <c r="S11" t="str">
        <f t="shared" si="5"/>
        <v>#DIV/0!</v>
      </c>
      <c r="W11" t="str">
        <f t="shared" si="6"/>
        <v>0</v>
      </c>
      <c r="X11" t="str">
        <f t="shared" si="7"/>
        <v>0</v>
      </c>
      <c r="Z11" t="str">
        <f t="shared" si="8"/>
        <v>0</v>
      </c>
    </row>
    <row r="12">
      <c r="A12" s="49" t="s">
        <v>174</v>
      </c>
      <c r="B12" s="49">
        <v>200.0</v>
      </c>
      <c r="C12" s="49">
        <v>10000.0</v>
      </c>
      <c r="D12" s="49">
        <v>30.0</v>
      </c>
      <c r="E12" s="49" t="s">
        <v>49</v>
      </c>
      <c r="F12" s="49" t="s">
        <v>14</v>
      </c>
      <c r="G12" s="50">
        <v>1.0E-9</v>
      </c>
      <c r="H12" s="49">
        <v>200.0</v>
      </c>
      <c r="I12" s="49" t="s">
        <v>297</v>
      </c>
      <c r="J12" s="51"/>
      <c r="K12" s="49">
        <v>1.2093084E7</v>
      </c>
      <c r="L12" s="49">
        <v>500769.0</v>
      </c>
      <c r="M12" s="49">
        <v>478625.0</v>
      </c>
      <c r="N12" s="49">
        <v>2747843.0</v>
      </c>
      <c r="O12" t="str">
        <f t="shared" si="1"/>
        <v>6.950048276</v>
      </c>
      <c r="P12" t="str">
        <f t="shared" si="2"/>
        <v>0.278205</v>
      </c>
      <c r="Q12" t="str">
        <f t="shared" si="3"/>
        <v>1.027035057</v>
      </c>
      <c r="R12" t="str">
        <f t="shared" si="4"/>
        <v>7.977083333</v>
      </c>
      <c r="S12" t="str">
        <f t="shared" si="5"/>
        <v>84.18904338</v>
      </c>
      <c r="T12" s="51"/>
      <c r="U12" s="51"/>
      <c r="V12" s="51"/>
      <c r="W12" t="str">
        <f t="shared" si="6"/>
        <v>6.046542</v>
      </c>
      <c r="X12" t="str">
        <f t="shared" si="7"/>
        <v>308.1105172</v>
      </c>
      <c r="Y12" s="51"/>
      <c r="Z12" t="str">
        <f t="shared" si="8"/>
        <v>16.6923</v>
      </c>
    </row>
    <row r="13">
      <c r="A13" s="49" t="s">
        <v>174</v>
      </c>
      <c r="B13" s="49">
        <v>200.0</v>
      </c>
      <c r="C13" s="49">
        <v>20000.0</v>
      </c>
      <c r="D13" s="49">
        <v>30.0</v>
      </c>
      <c r="E13" s="49" t="s">
        <v>49</v>
      </c>
      <c r="F13" s="49" t="s">
        <v>14</v>
      </c>
      <c r="G13" s="50">
        <v>1.0E-9</v>
      </c>
      <c r="H13" s="49">
        <v>200.0</v>
      </c>
      <c r="I13" s="49" t="s">
        <v>298</v>
      </c>
      <c r="J13" s="51"/>
      <c r="K13" s="49">
        <v>2.2491671E7</v>
      </c>
      <c r="L13" s="49">
        <v>474744.0</v>
      </c>
      <c r="M13" s="49">
        <v>881537.0</v>
      </c>
      <c r="N13" s="49">
        <v>4410988.0</v>
      </c>
      <c r="O13" t="str">
        <f t="shared" si="1"/>
        <v>12.9262477</v>
      </c>
      <c r="P13" t="str">
        <f t="shared" si="2"/>
        <v>0.2637466667</v>
      </c>
      <c r="Q13" t="str">
        <f t="shared" si="3"/>
        <v>1.766035632</v>
      </c>
      <c r="R13" t="str">
        <f t="shared" si="4"/>
        <v>14.69228333</v>
      </c>
      <c r="S13" t="str">
        <f t="shared" si="5"/>
        <v>86.42833493</v>
      </c>
      <c r="T13" s="51"/>
      <c r="U13" s="51"/>
      <c r="V13" s="51"/>
      <c r="W13" t="str">
        <f t="shared" si="6"/>
        <v>5.62291775</v>
      </c>
      <c r="X13" t="str">
        <f t="shared" si="7"/>
        <v>529.8106897</v>
      </c>
      <c r="Y13" s="51"/>
      <c r="Z13" t="str">
        <f t="shared" si="8"/>
        <v>15.8248</v>
      </c>
    </row>
    <row r="14">
      <c r="A14" s="49" t="s">
        <v>174</v>
      </c>
      <c r="B14" s="49">
        <v>200.0</v>
      </c>
      <c r="C14" s="49">
        <v>30000.0</v>
      </c>
      <c r="D14" s="49">
        <v>30.0</v>
      </c>
      <c r="E14" s="49" t="s">
        <v>49</v>
      </c>
      <c r="F14" s="49" t="s">
        <v>14</v>
      </c>
      <c r="G14" s="50">
        <v>1.0E-9</v>
      </c>
      <c r="H14" s="49">
        <v>200.0</v>
      </c>
      <c r="I14" s="49" t="s">
        <v>299</v>
      </c>
      <c r="J14" s="51"/>
      <c r="K14" s="49">
        <v>3.4459266E7</v>
      </c>
      <c r="L14" s="49">
        <v>490038.0</v>
      </c>
      <c r="M14" s="49">
        <v>1331914.0</v>
      </c>
      <c r="N14" s="49">
        <v>5970065.0</v>
      </c>
      <c r="O14" t="str">
        <f t="shared" si="1"/>
        <v>19.80417586</v>
      </c>
      <c r="P14" t="str">
        <f t="shared" si="2"/>
        <v>0.2722433333</v>
      </c>
      <c r="Q14" t="str">
        <f t="shared" si="3"/>
        <v>2.394390805</v>
      </c>
      <c r="R14" t="str">
        <f t="shared" si="4"/>
        <v>22.19856667</v>
      </c>
      <c r="S14" t="str">
        <f t="shared" si="5"/>
        <v>88.13289713</v>
      </c>
      <c r="T14" s="51"/>
      <c r="U14" s="51"/>
      <c r="V14" s="51"/>
      <c r="W14" t="str">
        <f t="shared" si="6"/>
        <v>5.743211</v>
      </c>
      <c r="X14" t="str">
        <f t="shared" si="7"/>
        <v>718.3172414</v>
      </c>
      <c r="Y14" s="51"/>
      <c r="Z14" t="str">
        <f t="shared" si="8"/>
        <v>16.3346</v>
      </c>
    </row>
    <row r="15">
      <c r="A15" s="49" t="s">
        <v>174</v>
      </c>
      <c r="B15" s="49">
        <v>200.0</v>
      </c>
      <c r="C15" s="49">
        <v>40000.0</v>
      </c>
      <c r="D15" s="49">
        <v>30.0</v>
      </c>
      <c r="E15" s="49" t="s">
        <v>49</v>
      </c>
      <c r="F15" s="49" t="s">
        <v>14</v>
      </c>
      <c r="G15" s="50">
        <v>1.0E-9</v>
      </c>
      <c r="H15" s="49">
        <v>200.0</v>
      </c>
      <c r="I15" s="49" t="s">
        <v>300</v>
      </c>
      <c r="J15" s="51"/>
      <c r="K15" s="49">
        <v>4.4966628E7</v>
      </c>
      <c r="L15" s="49">
        <v>486440.0</v>
      </c>
      <c r="M15" s="49">
        <v>1761122.0</v>
      </c>
      <c r="N15" s="49">
        <v>8337039.0</v>
      </c>
      <c r="O15" t="str">
        <f t="shared" si="1"/>
        <v>25.84288966</v>
      </c>
      <c r="P15" t="str">
        <f t="shared" si="2"/>
        <v>0.2702444444</v>
      </c>
      <c r="Q15" t="str">
        <f t="shared" si="3"/>
        <v>3.509143678</v>
      </c>
      <c r="R15" t="str">
        <f t="shared" si="4"/>
        <v>29.35203333</v>
      </c>
      <c r="S15" t="str">
        <f t="shared" si="5"/>
        <v>87.24139936</v>
      </c>
      <c r="T15" s="51"/>
      <c r="U15" s="51"/>
      <c r="V15" s="51"/>
      <c r="W15" t="str">
        <f t="shared" si="6"/>
        <v>5.6208285</v>
      </c>
      <c r="X15" t="str">
        <f t="shared" si="7"/>
        <v>1052.743103</v>
      </c>
      <c r="Y15" s="51"/>
      <c r="Z15" t="str">
        <f t="shared" si="8"/>
        <v>16.21466667</v>
      </c>
    </row>
    <row r="16">
      <c r="A16" s="49" t="s">
        <v>174</v>
      </c>
      <c r="B16" s="49">
        <v>200.0</v>
      </c>
      <c r="C16" s="49">
        <v>50000.0</v>
      </c>
      <c r="D16" s="49">
        <v>30.0</v>
      </c>
      <c r="E16" s="49" t="s">
        <v>49</v>
      </c>
      <c r="F16" s="49" t="s">
        <v>14</v>
      </c>
      <c r="G16" s="50">
        <v>1.0E-9</v>
      </c>
      <c r="H16" s="49">
        <v>200.0</v>
      </c>
      <c r="I16" s="49" t="s">
        <v>301</v>
      </c>
      <c r="J16" s="51"/>
      <c r="K16" s="49">
        <v>5.630168E7</v>
      </c>
      <c r="L16" s="49">
        <v>663909.0</v>
      </c>
      <c r="M16" s="49">
        <v>2281299.0</v>
      </c>
      <c r="N16" s="49">
        <v>1.2777394E7</v>
      </c>
      <c r="O16" t="str">
        <f t="shared" si="1"/>
        <v>32.35728736</v>
      </c>
      <c r="P16" t="str">
        <f t="shared" ref="P16:P41" si="9">((L16/1000)/(D16-1))/60</f>
        <v>0.3815568966</v>
      </c>
      <c r="Q16" t="str">
        <f t="shared" si="3"/>
        <v>5.664362644</v>
      </c>
      <c r="R16" t="str">
        <f t="shared" si="4"/>
        <v>38.02165</v>
      </c>
      <c r="S16" t="str">
        <f t="shared" si="5"/>
        <v>84.25673263</v>
      </c>
      <c r="T16" s="51"/>
      <c r="U16" s="51"/>
      <c r="V16" s="51"/>
      <c r="W16" t="str">
        <f t="shared" si="6"/>
        <v>5.630168</v>
      </c>
      <c r="X16" t="str">
        <f t="shared" si="7"/>
        <v>1699.308793</v>
      </c>
      <c r="Y16" s="51"/>
      <c r="Z16" t="str">
        <f t="shared" si="8"/>
        <v>22.89341379</v>
      </c>
    </row>
    <row r="17">
      <c r="A17" s="49" t="s">
        <v>174</v>
      </c>
      <c r="B17" s="49">
        <v>200.0</v>
      </c>
      <c r="C17" s="49">
        <v>60000.0</v>
      </c>
      <c r="D17" s="49">
        <v>30.0</v>
      </c>
      <c r="E17" s="49" t="s">
        <v>49</v>
      </c>
      <c r="F17" s="49" t="s">
        <v>14</v>
      </c>
      <c r="G17" s="50">
        <v>1.0E-9</v>
      </c>
      <c r="H17" s="49">
        <v>200.0</v>
      </c>
      <c r="I17" s="49" t="s">
        <v>302</v>
      </c>
      <c r="J17" s="51"/>
      <c r="K17" s="49">
        <v>6.9422088E7</v>
      </c>
      <c r="L17" s="49">
        <v>790090.0</v>
      </c>
      <c r="M17" s="49">
        <v>2718382.0</v>
      </c>
      <c r="N17" s="49">
        <v>1.2899808E7</v>
      </c>
      <c r="O17" t="str">
        <f t="shared" si="1"/>
        <v>39.89775172</v>
      </c>
      <c r="P17" t="str">
        <f t="shared" si="9"/>
        <v>0.4540747126</v>
      </c>
      <c r="Q17" t="str">
        <f t="shared" si="3"/>
        <v>5.408614943</v>
      </c>
      <c r="R17" t="str">
        <f t="shared" si="4"/>
        <v>45.30636667</v>
      </c>
      <c r="S17" t="str">
        <f t="shared" si="5"/>
        <v>87.18830178</v>
      </c>
      <c r="T17" s="51"/>
      <c r="U17" s="51"/>
      <c r="V17" s="51"/>
      <c r="W17" t="str">
        <f t="shared" si="6"/>
        <v>5.785174</v>
      </c>
      <c r="X17" t="str">
        <f t="shared" si="7"/>
        <v>1622.584483</v>
      </c>
      <c r="Y17" s="51"/>
      <c r="Z17" t="str">
        <f t="shared" si="8"/>
        <v>27.24448276</v>
      </c>
    </row>
    <row r="18">
      <c r="A18" s="49" t="s">
        <v>174</v>
      </c>
      <c r="B18" s="49">
        <v>200.0</v>
      </c>
      <c r="C18" s="49">
        <v>70000.0</v>
      </c>
      <c r="D18" s="49">
        <v>30.0</v>
      </c>
      <c r="E18" s="49" t="s">
        <v>49</v>
      </c>
      <c r="F18" s="49" t="s">
        <v>14</v>
      </c>
      <c r="G18" s="50">
        <v>1.0E-9</v>
      </c>
      <c r="H18" s="49">
        <v>200.0</v>
      </c>
      <c r="I18" s="49" t="s">
        <v>303</v>
      </c>
      <c r="J18" s="51"/>
      <c r="K18" s="49">
        <v>8.0223337E7</v>
      </c>
      <c r="L18" s="49">
        <v>742838.0</v>
      </c>
      <c r="M18" s="49">
        <v>3030154.0</v>
      </c>
      <c r="N18" s="49">
        <v>1.1401056E7</v>
      </c>
      <c r="O18" t="str">
        <f t="shared" si="1"/>
        <v>46.10536609</v>
      </c>
      <c r="P18" t="str">
        <f t="shared" si="9"/>
        <v>0.4269183908</v>
      </c>
      <c r="Q18" t="str">
        <f t="shared" si="3"/>
        <v>4.397200575</v>
      </c>
      <c r="R18" t="str">
        <f t="shared" si="4"/>
        <v>50.50256667</v>
      </c>
      <c r="S18" t="str">
        <f t="shared" si="5"/>
        <v>90.52784657</v>
      </c>
      <c r="T18" s="51"/>
      <c r="U18" s="51"/>
      <c r="V18" s="51"/>
      <c r="W18" t="str">
        <f t="shared" si="6"/>
        <v>5.730238357</v>
      </c>
      <c r="X18" t="str">
        <f t="shared" si="7"/>
        <v>1319.160172</v>
      </c>
      <c r="Y18" s="51"/>
      <c r="Z18" t="str">
        <f t="shared" si="8"/>
        <v>25.61510345</v>
      </c>
    </row>
    <row r="19">
      <c r="A19" s="49" t="s">
        <v>174</v>
      </c>
      <c r="B19" s="49">
        <v>200.0</v>
      </c>
      <c r="C19" s="49">
        <v>80000.0</v>
      </c>
      <c r="D19" s="49">
        <v>30.0</v>
      </c>
      <c r="E19" s="49" t="s">
        <v>49</v>
      </c>
      <c r="F19" s="49" t="s">
        <v>14</v>
      </c>
      <c r="G19" s="50">
        <v>1.0E-9</v>
      </c>
      <c r="H19" s="49">
        <v>200.0</v>
      </c>
      <c r="I19" s="49" t="s">
        <v>304</v>
      </c>
      <c r="J19" s="51"/>
      <c r="K19" s="49">
        <v>9.1694841E7</v>
      </c>
      <c r="L19" s="49">
        <v>723311.0</v>
      </c>
      <c r="M19" s="49">
        <v>3466149.0</v>
      </c>
      <c r="N19" s="49">
        <v>1.2989471E7</v>
      </c>
      <c r="O19" t="str">
        <f t="shared" si="1"/>
        <v>52.69818448</v>
      </c>
      <c r="P19" t="str">
        <f t="shared" si="9"/>
        <v>0.415695977</v>
      </c>
      <c r="Q19" t="str">
        <f t="shared" si="3"/>
        <v>5.070965517</v>
      </c>
      <c r="R19" t="str">
        <f t="shared" si="4"/>
        <v>57.76915</v>
      </c>
      <c r="S19" t="str">
        <f t="shared" si="5"/>
        <v>90.57029128</v>
      </c>
      <c r="T19" s="51"/>
      <c r="U19" s="51"/>
      <c r="V19" s="51"/>
      <c r="W19" t="str">
        <f t="shared" si="6"/>
        <v>5.730927563</v>
      </c>
      <c r="X19" t="str">
        <f t="shared" si="7"/>
        <v>1521.289655</v>
      </c>
      <c r="Y19" s="51"/>
      <c r="Z19" t="str">
        <f t="shared" si="8"/>
        <v>24.94175862</v>
      </c>
    </row>
    <row r="20">
      <c r="A20" s="49" t="s">
        <v>174</v>
      </c>
      <c r="B20" s="49">
        <v>200.0</v>
      </c>
      <c r="C20" s="49">
        <v>90000.0</v>
      </c>
      <c r="D20" s="49">
        <v>30.0</v>
      </c>
      <c r="E20" s="49" t="s">
        <v>49</v>
      </c>
      <c r="F20" s="49" t="s">
        <v>14</v>
      </c>
      <c r="G20" s="50">
        <v>1.0E-9</v>
      </c>
      <c r="H20" s="49">
        <v>200.0</v>
      </c>
      <c r="I20" s="49" t="s">
        <v>305</v>
      </c>
      <c r="J20" s="51"/>
      <c r="K20" s="49">
        <v>1.04055494E8</v>
      </c>
      <c r="L20" s="49">
        <v>747514.0</v>
      </c>
      <c r="M20" s="49">
        <v>4085821.0</v>
      </c>
      <c r="N20" s="49">
        <v>1.9243016E7</v>
      </c>
      <c r="O20" t="str">
        <f t="shared" si="1"/>
        <v>59.80200805</v>
      </c>
      <c r="P20" t="str">
        <f t="shared" si="9"/>
        <v>0.4296057471</v>
      </c>
      <c r="Q20" t="str">
        <f t="shared" si="3"/>
        <v>8.295008621</v>
      </c>
      <c r="R20" t="str">
        <f t="shared" si="4"/>
        <v>68.09701667</v>
      </c>
      <c r="S20" t="str">
        <f t="shared" si="5"/>
        <v>87.26828485</v>
      </c>
      <c r="T20" s="51"/>
      <c r="U20" s="51"/>
      <c r="V20" s="51"/>
      <c r="W20" t="str">
        <f t="shared" si="6"/>
        <v>5.780860778</v>
      </c>
      <c r="X20" t="str">
        <f t="shared" si="7"/>
        <v>2488.502586</v>
      </c>
      <c r="Y20" s="51"/>
      <c r="Z20" t="str">
        <f t="shared" si="8"/>
        <v>25.77634483</v>
      </c>
    </row>
    <row r="21">
      <c r="A21" s="49" t="s">
        <v>174</v>
      </c>
      <c r="B21" s="49">
        <v>200.0</v>
      </c>
      <c r="C21" s="49">
        <v>100000.0</v>
      </c>
      <c r="D21" s="49">
        <v>30.0</v>
      </c>
      <c r="E21" s="49" t="s">
        <v>49</v>
      </c>
      <c r="F21" s="49" t="s">
        <v>14</v>
      </c>
      <c r="G21" s="50">
        <v>1.0E-9</v>
      </c>
      <c r="H21" s="49">
        <v>200.0</v>
      </c>
      <c r="I21" s="49" t="s">
        <v>306</v>
      </c>
      <c r="J21" s="51"/>
      <c r="K21" s="49">
        <v>1.14587869E8</v>
      </c>
      <c r="L21" s="49">
        <v>737978.0</v>
      </c>
      <c r="M21" s="49">
        <v>4322148.0</v>
      </c>
      <c r="N21" s="49">
        <v>1.5792184E7</v>
      </c>
      <c r="O21" t="str">
        <f t="shared" si="1"/>
        <v>65.85509713</v>
      </c>
      <c r="P21" t="str">
        <f t="shared" si="9"/>
        <v>0.4241252874</v>
      </c>
      <c r="Q21" t="str">
        <f t="shared" si="3"/>
        <v>6.180702874</v>
      </c>
      <c r="R21" t="str">
        <f t="shared" si="4"/>
        <v>72.0358</v>
      </c>
      <c r="S21" t="str">
        <f t="shared" si="5"/>
        <v>90.88485375</v>
      </c>
      <c r="T21" s="51"/>
      <c r="U21" s="51"/>
      <c r="V21" s="51"/>
      <c r="W21" t="str">
        <f t="shared" si="6"/>
        <v>5.72939345</v>
      </c>
      <c r="X21" t="str">
        <f t="shared" si="7"/>
        <v>1854.210862</v>
      </c>
      <c r="Y21" s="51"/>
      <c r="Z21" t="str">
        <f t="shared" si="8"/>
        <v>25.44751724</v>
      </c>
    </row>
    <row r="22">
      <c r="A22" s="52" t="s">
        <v>180</v>
      </c>
      <c r="B22" s="52">
        <v>200.0</v>
      </c>
      <c r="C22" s="52">
        <v>10000.0</v>
      </c>
      <c r="D22" s="52">
        <v>40.0</v>
      </c>
      <c r="E22" s="52" t="s">
        <v>49</v>
      </c>
      <c r="F22" s="52" t="s">
        <v>14</v>
      </c>
      <c r="G22" s="53">
        <v>1.0E-9</v>
      </c>
      <c r="H22" s="52">
        <v>200.0</v>
      </c>
      <c r="I22" s="52" t="s">
        <v>307</v>
      </c>
      <c r="J22" s="54"/>
      <c r="K22" s="52">
        <v>1.3455076E7</v>
      </c>
      <c r="L22" s="52">
        <v>800706.0</v>
      </c>
      <c r="M22" s="52">
        <v>406414.0</v>
      </c>
      <c r="N22" s="52">
        <v>3566513.0</v>
      </c>
      <c r="O22" t="str">
        <f t="shared" si="1"/>
        <v>5.750032479</v>
      </c>
      <c r="P22" t="str">
        <f t="shared" si="9"/>
        <v>0.3421820513</v>
      </c>
      <c r="Q22" t="str">
        <f t="shared" si="3"/>
        <v>1.023534188</v>
      </c>
      <c r="R22" t="str">
        <f t="shared" si="4"/>
        <v>6.773566667</v>
      </c>
      <c r="S22" t="str">
        <f t="shared" si="5"/>
        <v>80.80713227</v>
      </c>
      <c r="T22" s="54"/>
      <c r="U22" s="54"/>
      <c r="V22" s="54"/>
      <c r="W22" t="str">
        <f t="shared" si="6"/>
        <v>6.727538</v>
      </c>
      <c r="X22" t="str">
        <f t="shared" si="7"/>
        <v>307.0602564</v>
      </c>
      <c r="Y22" s="54"/>
      <c r="Z22" t="str">
        <f t="shared" si="8"/>
        <v>20.53092308</v>
      </c>
    </row>
    <row r="23">
      <c r="A23" s="52" t="s">
        <v>180</v>
      </c>
      <c r="B23" s="52">
        <v>200.0</v>
      </c>
      <c r="C23" s="52">
        <v>20000.0</v>
      </c>
      <c r="D23" s="52">
        <v>40.0</v>
      </c>
      <c r="E23" s="52" t="s">
        <v>49</v>
      </c>
      <c r="F23" s="52" t="s">
        <v>14</v>
      </c>
      <c r="G23" s="53">
        <v>1.0E-9</v>
      </c>
      <c r="H23" s="52">
        <v>200.0</v>
      </c>
      <c r="I23" s="52" t="s">
        <v>308</v>
      </c>
      <c r="J23" s="54"/>
      <c r="K23" s="52">
        <v>2.6176512E7</v>
      </c>
      <c r="L23" s="52">
        <v>840813.0</v>
      </c>
      <c r="M23" s="52">
        <v>756835.0</v>
      </c>
      <c r="N23" s="52">
        <v>4910215.0</v>
      </c>
      <c r="O23" t="str">
        <f t="shared" si="1"/>
        <v>11.18654359</v>
      </c>
      <c r="P23" t="str">
        <f t="shared" si="9"/>
        <v>0.3593217949</v>
      </c>
      <c r="Q23" t="str">
        <f t="shared" si="3"/>
        <v>1.427373077</v>
      </c>
      <c r="R23" t="str">
        <f t="shared" si="4"/>
        <v>12.61391667</v>
      </c>
      <c r="S23" t="str">
        <f t="shared" si="5"/>
        <v>86.22784221</v>
      </c>
      <c r="T23" s="54"/>
      <c r="U23" s="54"/>
      <c r="V23" s="54"/>
      <c r="W23" t="str">
        <f t="shared" si="6"/>
        <v>6.544128</v>
      </c>
      <c r="X23" t="str">
        <f t="shared" si="7"/>
        <v>428.2119231</v>
      </c>
      <c r="Y23" s="54"/>
      <c r="Z23" t="str">
        <f t="shared" si="8"/>
        <v>21.55930769</v>
      </c>
    </row>
    <row r="24">
      <c r="A24" s="52" t="s">
        <v>180</v>
      </c>
      <c r="B24" s="52">
        <v>200.0</v>
      </c>
      <c r="C24" s="52">
        <v>30000.0</v>
      </c>
      <c r="D24" s="52">
        <v>40.0</v>
      </c>
      <c r="E24" s="52" t="s">
        <v>49</v>
      </c>
      <c r="F24" s="52" t="s">
        <v>14</v>
      </c>
      <c r="G24" s="53">
        <v>1.0E-9</v>
      </c>
      <c r="H24" s="52">
        <v>200.0</v>
      </c>
      <c r="I24" s="52" t="s">
        <v>309</v>
      </c>
      <c r="J24" s="54"/>
      <c r="K24" s="52">
        <v>4.0244889E7</v>
      </c>
      <c r="L24" s="52">
        <v>815682.0</v>
      </c>
      <c r="M24" s="52">
        <v>1167644.0</v>
      </c>
      <c r="N24" s="52">
        <v>7248304.0</v>
      </c>
      <c r="O24" t="str">
        <f t="shared" si="1"/>
        <v>17.19867051</v>
      </c>
      <c r="P24" t="str">
        <f t="shared" si="9"/>
        <v>0.3485820513</v>
      </c>
      <c r="Q24" t="str">
        <f t="shared" si="3"/>
        <v>2.262062821</v>
      </c>
      <c r="R24" t="str">
        <f t="shared" si="4"/>
        <v>19.46073333</v>
      </c>
      <c r="S24" t="str">
        <f t="shared" si="5"/>
        <v>86.82112521</v>
      </c>
      <c r="T24" s="54"/>
      <c r="U24" s="54"/>
      <c r="V24" s="54"/>
      <c r="W24" t="str">
        <f t="shared" si="6"/>
        <v>6.7074815</v>
      </c>
      <c r="X24" t="str">
        <f t="shared" si="7"/>
        <v>678.6188462</v>
      </c>
      <c r="Y24" s="54"/>
      <c r="Z24" t="str">
        <f t="shared" si="8"/>
        <v>20.91492308</v>
      </c>
    </row>
    <row r="25">
      <c r="A25" s="52" t="s">
        <v>180</v>
      </c>
      <c r="B25" s="52">
        <v>200.0</v>
      </c>
      <c r="C25" s="52">
        <v>40000.0</v>
      </c>
      <c r="D25" s="52">
        <v>40.0</v>
      </c>
      <c r="E25" s="52" t="s">
        <v>49</v>
      </c>
      <c r="F25" s="52" t="s">
        <v>14</v>
      </c>
      <c r="G25" s="53">
        <v>1.0E-9</v>
      </c>
      <c r="H25" s="52">
        <v>200.0</v>
      </c>
      <c r="I25" s="52" t="s">
        <v>310</v>
      </c>
      <c r="J25" s="54"/>
      <c r="K25" s="52">
        <v>5.2156745E7</v>
      </c>
      <c r="L25" s="52">
        <v>867855.0</v>
      </c>
      <c r="M25" s="52">
        <v>1461190.0</v>
      </c>
      <c r="N25" s="52">
        <v>7135539.0</v>
      </c>
      <c r="O25" t="str">
        <f t="shared" si="1"/>
        <v>22.28920726</v>
      </c>
      <c r="P25" t="str">
        <f t="shared" si="9"/>
        <v>0.3708782051</v>
      </c>
      <c r="Q25" t="str">
        <f t="shared" si="3"/>
        <v>2.063959402</v>
      </c>
      <c r="R25" t="str">
        <f t="shared" si="4"/>
        <v>24.35316667</v>
      </c>
      <c r="S25" t="str">
        <f t="shared" si="5"/>
        <v>90.15194472</v>
      </c>
      <c r="T25" s="54"/>
      <c r="U25" s="54"/>
      <c r="V25" s="54"/>
      <c r="W25" t="str">
        <f t="shared" si="6"/>
        <v>6.519593125</v>
      </c>
      <c r="X25" t="str">
        <f t="shared" si="7"/>
        <v>619.1878205</v>
      </c>
      <c r="Y25" s="54"/>
      <c r="Z25" t="str">
        <f t="shared" si="8"/>
        <v>22.25269231</v>
      </c>
    </row>
    <row r="26">
      <c r="A26" s="52" t="s">
        <v>180</v>
      </c>
      <c r="B26" s="52">
        <v>200.0</v>
      </c>
      <c r="C26" s="52">
        <v>50000.0</v>
      </c>
      <c r="D26" s="52">
        <v>40.0</v>
      </c>
      <c r="E26" s="52" t="s">
        <v>49</v>
      </c>
      <c r="F26" s="52" t="s">
        <v>14</v>
      </c>
      <c r="G26" s="53">
        <v>1.0E-9</v>
      </c>
      <c r="H26" s="52">
        <v>200.0</v>
      </c>
      <c r="I26" s="52" t="s">
        <v>311</v>
      </c>
      <c r="J26" s="54"/>
      <c r="K26" s="52">
        <v>6.4880488E7</v>
      </c>
      <c r="L26" s="52">
        <v>832574.0</v>
      </c>
      <c r="M26" s="52">
        <v>1810785.0</v>
      </c>
      <c r="N26" s="52">
        <v>8357640.0</v>
      </c>
      <c r="O26" t="str">
        <f t="shared" si="1"/>
        <v>27.72670427</v>
      </c>
      <c r="P26" t="str">
        <f t="shared" si="9"/>
        <v>0.3558008547</v>
      </c>
      <c r="Q26" t="str">
        <f t="shared" si="3"/>
        <v>2.453045726</v>
      </c>
      <c r="R26" t="str">
        <f t="shared" si="4"/>
        <v>30.17975</v>
      </c>
      <c r="S26" t="str">
        <f t="shared" si="5"/>
        <v>90.80138886</v>
      </c>
      <c r="T26" s="54"/>
      <c r="U26" s="54"/>
      <c r="V26" s="54"/>
      <c r="W26" t="str">
        <f t="shared" si="6"/>
        <v>6.4880488</v>
      </c>
      <c r="X26" t="str">
        <f t="shared" si="7"/>
        <v>735.9137179</v>
      </c>
      <c r="Y26" s="54"/>
      <c r="Z26" t="str">
        <f t="shared" si="8"/>
        <v>21.34805128</v>
      </c>
    </row>
    <row r="27">
      <c r="A27" s="52" t="s">
        <v>180</v>
      </c>
      <c r="B27" s="52">
        <v>200.0</v>
      </c>
      <c r="C27" s="52">
        <v>60000.0</v>
      </c>
      <c r="D27" s="52">
        <v>40.0</v>
      </c>
      <c r="E27" s="52" t="s">
        <v>49</v>
      </c>
      <c r="F27" s="52" t="s">
        <v>14</v>
      </c>
      <c r="G27" s="53">
        <v>1.0E-9</v>
      </c>
      <c r="H27" s="52">
        <v>200.0</v>
      </c>
      <c r="I27" s="52" t="s">
        <v>312</v>
      </c>
      <c r="J27" s="54"/>
      <c r="K27" s="52">
        <v>7.7814612E7</v>
      </c>
      <c r="L27" s="52">
        <v>1356937.0</v>
      </c>
      <c r="M27" s="52">
        <v>2168108.0</v>
      </c>
      <c r="N27" s="52">
        <v>1.0237938E7</v>
      </c>
      <c r="O27" t="str">
        <f t="shared" si="1"/>
        <v>33.25410769</v>
      </c>
      <c r="P27" t="str">
        <f t="shared" si="9"/>
        <v>0.5798876068</v>
      </c>
      <c r="Q27" t="str">
        <f t="shared" si="3"/>
        <v>2.881025641</v>
      </c>
      <c r="R27" t="str">
        <f t="shared" si="4"/>
        <v>36.13513333</v>
      </c>
      <c r="S27" t="str">
        <f t="shared" si="5"/>
        <v>90.57357681</v>
      </c>
      <c r="T27" s="54"/>
      <c r="U27" s="54"/>
      <c r="V27" s="54"/>
      <c r="W27" t="str">
        <f t="shared" si="6"/>
        <v>6.484551</v>
      </c>
      <c r="X27" t="str">
        <f t="shared" si="7"/>
        <v>864.3076923</v>
      </c>
      <c r="Y27" s="54"/>
      <c r="Z27" t="str">
        <f t="shared" si="8"/>
        <v>34.79325641</v>
      </c>
    </row>
    <row r="28">
      <c r="A28" s="52" t="s">
        <v>180</v>
      </c>
      <c r="B28" s="52">
        <v>200.0</v>
      </c>
      <c r="C28" s="52">
        <v>70000.0</v>
      </c>
      <c r="D28" s="52">
        <v>40.0</v>
      </c>
      <c r="E28" s="52" t="s">
        <v>49</v>
      </c>
      <c r="F28" s="52" t="s">
        <v>14</v>
      </c>
      <c r="G28" s="53">
        <v>1.0E-9</v>
      </c>
      <c r="H28" s="52">
        <v>200.0</v>
      </c>
      <c r="I28" s="52" t="s">
        <v>313</v>
      </c>
      <c r="J28" s="54"/>
      <c r="K28" s="52">
        <v>9.0625397E7</v>
      </c>
      <c r="L28" s="52">
        <v>1290406.0</v>
      </c>
      <c r="M28" s="52">
        <v>2515892.0</v>
      </c>
      <c r="N28" s="52">
        <v>1.1270644E7</v>
      </c>
      <c r="O28" t="str">
        <f t="shared" si="1"/>
        <v>38.72880214</v>
      </c>
      <c r="P28" t="str">
        <f t="shared" si="9"/>
        <v>0.5514555556</v>
      </c>
      <c r="Q28" t="str">
        <f t="shared" si="3"/>
        <v>3.202731197</v>
      </c>
      <c r="R28" t="str">
        <f t="shared" si="4"/>
        <v>41.93153333</v>
      </c>
      <c r="S28" t="str">
        <f t="shared" si="5"/>
        <v>91.16308233</v>
      </c>
      <c r="T28" s="54"/>
      <c r="U28" s="54"/>
      <c r="V28" s="54"/>
      <c r="W28" t="str">
        <f t="shared" si="6"/>
        <v>6.473242643</v>
      </c>
      <c r="X28" t="str">
        <f t="shared" si="7"/>
        <v>960.819359</v>
      </c>
      <c r="Y28" s="54"/>
      <c r="Z28" t="str">
        <f t="shared" si="8"/>
        <v>33.08733333</v>
      </c>
    </row>
    <row r="29">
      <c r="A29" s="52" t="s">
        <v>180</v>
      </c>
      <c r="B29" s="52">
        <v>200.0</v>
      </c>
      <c r="C29" s="52">
        <v>80000.0</v>
      </c>
      <c r="D29" s="52">
        <v>40.0</v>
      </c>
      <c r="E29" s="52" t="s">
        <v>49</v>
      </c>
      <c r="F29" s="52" t="s">
        <v>14</v>
      </c>
      <c r="G29" s="53">
        <v>1.0E-9</v>
      </c>
      <c r="H29" s="52">
        <v>200.0</v>
      </c>
      <c r="I29" s="52" t="s">
        <v>314</v>
      </c>
      <c r="J29" s="54"/>
      <c r="K29" s="52">
        <v>1.0650192E8</v>
      </c>
      <c r="L29" s="52">
        <v>1351703.0</v>
      </c>
      <c r="M29" s="52">
        <v>3076170.0</v>
      </c>
      <c r="N29" s="52">
        <v>1.7864705E7</v>
      </c>
      <c r="O29" t="str">
        <f t="shared" si="1"/>
        <v>45.51364103</v>
      </c>
      <c r="P29" t="str">
        <f t="shared" si="9"/>
        <v>0.5776508547</v>
      </c>
      <c r="Q29" t="str">
        <f t="shared" si="3"/>
        <v>5.755858974</v>
      </c>
      <c r="R29" t="str">
        <f t="shared" si="4"/>
        <v>51.2695</v>
      </c>
      <c r="S29" t="str">
        <f t="shared" si="5"/>
        <v>87.7842664</v>
      </c>
      <c r="T29" s="54"/>
      <c r="U29" s="54"/>
      <c r="V29" s="54"/>
      <c r="W29" t="str">
        <f t="shared" si="6"/>
        <v>6.65637</v>
      </c>
      <c r="X29" t="str">
        <f t="shared" si="7"/>
        <v>1726.757692</v>
      </c>
      <c r="Y29" s="54"/>
      <c r="Z29" t="str">
        <f t="shared" si="8"/>
        <v>34.65905128</v>
      </c>
    </row>
    <row r="30">
      <c r="A30" s="52" t="s">
        <v>180</v>
      </c>
      <c r="B30" s="52">
        <v>200.0</v>
      </c>
      <c r="C30" s="52">
        <v>90000.0</v>
      </c>
      <c r="D30" s="52">
        <v>40.0</v>
      </c>
      <c r="E30" s="52" t="s">
        <v>49</v>
      </c>
      <c r="F30" s="52" t="s">
        <v>14</v>
      </c>
      <c r="G30" s="53">
        <v>1.0E-9</v>
      </c>
      <c r="H30" s="52">
        <v>200.0</v>
      </c>
      <c r="I30" s="52" t="s">
        <v>315</v>
      </c>
      <c r="J30" s="54"/>
      <c r="K30" s="52">
        <v>1.17639315E8</v>
      </c>
      <c r="L30" s="52">
        <v>1240420.0</v>
      </c>
      <c r="M30" s="52">
        <v>3437708.0</v>
      </c>
      <c r="N30" s="52">
        <v>2.1074153E7</v>
      </c>
      <c r="O30" t="str">
        <f t="shared" si="1"/>
        <v>50.27321154</v>
      </c>
      <c r="P30" t="str">
        <f t="shared" si="9"/>
        <v>0.5300940171</v>
      </c>
      <c r="Q30" t="str">
        <f t="shared" si="3"/>
        <v>7.021921795</v>
      </c>
      <c r="R30" t="str">
        <f t="shared" si="4"/>
        <v>57.29513333</v>
      </c>
      <c r="S30" t="str">
        <f t="shared" si="5"/>
        <v>86.93992889</v>
      </c>
      <c r="T30" s="54"/>
      <c r="U30" s="54"/>
      <c r="V30" s="54"/>
      <c r="W30" t="str">
        <f t="shared" si="6"/>
        <v>6.5355175</v>
      </c>
      <c r="X30" t="str">
        <f t="shared" si="7"/>
        <v>2106.576538</v>
      </c>
      <c r="Y30" s="54"/>
      <c r="Z30" t="str">
        <f t="shared" si="8"/>
        <v>31.80564103</v>
      </c>
    </row>
    <row r="31">
      <c r="A31" s="52" t="s">
        <v>180</v>
      </c>
      <c r="B31" s="52">
        <v>200.0</v>
      </c>
      <c r="C31" s="52">
        <v>100000.0</v>
      </c>
      <c r="D31" s="52">
        <v>40.0</v>
      </c>
      <c r="E31" s="52" t="s">
        <v>49</v>
      </c>
      <c r="F31" s="52" t="s">
        <v>14</v>
      </c>
      <c r="G31" s="53">
        <v>1.0E-9</v>
      </c>
      <c r="H31" s="52">
        <v>200.0</v>
      </c>
      <c r="I31" s="52" t="s">
        <v>316</v>
      </c>
      <c r="J31" s="54"/>
      <c r="K31" s="52">
        <v>1.2977157E8</v>
      </c>
      <c r="L31" s="52">
        <v>1348484.0</v>
      </c>
      <c r="M31" s="52">
        <v>3587651.0</v>
      </c>
      <c r="N31" s="52">
        <v>1.5051545E7</v>
      </c>
      <c r="O31" t="str">
        <f t="shared" si="1"/>
        <v>55.4579359</v>
      </c>
      <c r="P31" t="str">
        <f t="shared" si="9"/>
        <v>0.5762752137</v>
      </c>
      <c r="Q31" t="str">
        <f t="shared" si="3"/>
        <v>4.336247436</v>
      </c>
      <c r="R31" t="str">
        <f t="shared" si="4"/>
        <v>59.79418333</v>
      </c>
      <c r="S31" t="str">
        <f t="shared" si="5"/>
        <v>91.86270443</v>
      </c>
      <c r="T31" s="54"/>
      <c r="U31" s="54"/>
      <c r="V31" s="54"/>
      <c r="W31" t="str">
        <f t="shared" si="6"/>
        <v>6.4885785</v>
      </c>
      <c r="X31" t="str">
        <f t="shared" si="7"/>
        <v>1300.874231</v>
      </c>
      <c r="Y31" s="54"/>
      <c r="Z31" t="str">
        <f t="shared" si="8"/>
        <v>34.57651282</v>
      </c>
    </row>
    <row r="32">
      <c r="A32" s="49" t="s">
        <v>186</v>
      </c>
      <c r="B32" s="49">
        <v>200.0</v>
      </c>
      <c r="C32" s="49">
        <v>10000.0</v>
      </c>
      <c r="D32" s="49">
        <v>50.0</v>
      </c>
      <c r="E32" s="49" t="s">
        <v>49</v>
      </c>
      <c r="F32" s="49" t="s">
        <v>14</v>
      </c>
      <c r="G32" s="50">
        <v>1.0E-9</v>
      </c>
      <c r="H32" s="49">
        <v>200.0</v>
      </c>
      <c r="I32" s="49" t="s">
        <v>317</v>
      </c>
      <c r="J32" s="51"/>
      <c r="K32" s="49">
        <v>1.5220196E7</v>
      </c>
      <c r="L32" s="49">
        <v>1254121.0</v>
      </c>
      <c r="M32" s="49">
        <v>376104.0</v>
      </c>
      <c r="N32" s="49">
        <v>4795504.0</v>
      </c>
      <c r="O32" s="55" t="str">
        <f t="shared" si="1"/>
        <v>5.176937415</v>
      </c>
      <c r="P32" t="str">
        <f t="shared" si="9"/>
        <v>0.4265717687</v>
      </c>
      <c r="Q32" s="55" t="str">
        <f t="shared" si="3"/>
        <v>1.091462585</v>
      </c>
      <c r="R32" s="55" t="str">
        <f t="shared" si="4"/>
        <v>6.2684</v>
      </c>
      <c r="S32" s="55" t="str">
        <f t="shared" si="5"/>
        <v>77.32575422</v>
      </c>
      <c r="T32" s="51"/>
      <c r="U32" s="51"/>
      <c r="V32" s="51"/>
      <c r="W32" t="str">
        <f t="shared" si="6"/>
        <v>7.610098</v>
      </c>
      <c r="X32" t="str">
        <f t="shared" si="7"/>
        <v>327.4387755</v>
      </c>
      <c r="Y32" s="51"/>
      <c r="Z32" t="str">
        <f t="shared" si="8"/>
        <v>25.59430612</v>
      </c>
    </row>
    <row r="33">
      <c r="A33" s="49" t="s">
        <v>186</v>
      </c>
      <c r="B33" s="49">
        <v>200.0</v>
      </c>
      <c r="C33" s="49">
        <v>20000.0</v>
      </c>
      <c r="D33" s="49">
        <v>50.0</v>
      </c>
      <c r="E33" s="49" t="s">
        <v>49</v>
      </c>
      <c r="F33" s="49" t="s">
        <v>14</v>
      </c>
      <c r="G33" s="50">
        <v>1.0E-9</v>
      </c>
      <c r="H33" s="49">
        <v>200.0</v>
      </c>
      <c r="I33" s="49" t="s">
        <v>318</v>
      </c>
      <c r="J33" s="51"/>
      <c r="K33" s="49">
        <v>3.0056653E7</v>
      </c>
      <c r="L33" s="49">
        <v>1322871.0</v>
      </c>
      <c r="M33" s="49">
        <v>716028.0</v>
      </c>
      <c r="N33" s="49">
        <v>7030241.0</v>
      </c>
      <c r="O33" s="55" t="str">
        <f t="shared" si="1"/>
        <v>10.22335136</v>
      </c>
      <c r="P33" t="str">
        <f t="shared" si="9"/>
        <v>0.4499561224</v>
      </c>
      <c r="Q33" s="55" t="str">
        <f t="shared" si="3"/>
        <v>1.710448639</v>
      </c>
      <c r="R33" s="55" t="str">
        <f t="shared" si="4"/>
        <v>11.9338</v>
      </c>
      <c r="S33" s="55" t="str">
        <f t="shared" si="5"/>
        <v>82.55452756</v>
      </c>
      <c r="T33" s="51"/>
      <c r="U33" s="51"/>
      <c r="V33" s="51"/>
      <c r="W33" t="str">
        <f t="shared" si="6"/>
        <v>7.51416325</v>
      </c>
      <c r="X33" t="str">
        <f t="shared" si="7"/>
        <v>513.1345918</v>
      </c>
      <c r="Y33" s="51"/>
      <c r="Z33" t="str">
        <f t="shared" si="8"/>
        <v>26.99736735</v>
      </c>
    </row>
    <row r="34">
      <c r="A34" s="49" t="s">
        <v>186</v>
      </c>
      <c r="B34" s="49">
        <v>200.0</v>
      </c>
      <c r="C34" s="49">
        <v>30000.0</v>
      </c>
      <c r="D34" s="49">
        <v>50.0</v>
      </c>
      <c r="E34" s="49" t="s">
        <v>49</v>
      </c>
      <c r="F34" s="49" t="s">
        <v>14</v>
      </c>
      <c r="G34" s="50">
        <v>1.0E-9</v>
      </c>
      <c r="H34" s="49">
        <v>200.0</v>
      </c>
      <c r="I34" s="49" t="s">
        <v>319</v>
      </c>
      <c r="J34" s="51"/>
      <c r="K34" s="49">
        <v>4.4268891E7</v>
      </c>
      <c r="L34" s="49">
        <v>1272129.0</v>
      </c>
      <c r="M34" s="49">
        <v>1043742.0</v>
      </c>
      <c r="N34" s="49">
        <v>9156548.0</v>
      </c>
      <c r="O34" s="55" t="str">
        <f t="shared" si="1"/>
        <v>15.05744592</v>
      </c>
      <c r="P34" t="str">
        <f t="shared" si="9"/>
        <v>0.4326969388</v>
      </c>
      <c r="Q34" s="55" t="str">
        <f t="shared" si="3"/>
        <v>2.338254082</v>
      </c>
      <c r="R34" s="55" t="str">
        <f t="shared" si="4"/>
        <v>17.3957</v>
      </c>
      <c r="S34" s="55" t="str">
        <f t="shared" si="5"/>
        <v>84.45765466</v>
      </c>
      <c r="T34" s="51"/>
      <c r="U34" s="51"/>
      <c r="V34" s="51"/>
      <c r="W34" t="str">
        <f t="shared" si="6"/>
        <v>7.3781485</v>
      </c>
      <c r="X34" t="str">
        <f t="shared" si="7"/>
        <v>701.4762245</v>
      </c>
      <c r="Y34" s="51"/>
      <c r="Z34" t="str">
        <f t="shared" si="8"/>
        <v>25.96181633</v>
      </c>
    </row>
    <row r="35">
      <c r="A35" s="49" t="s">
        <v>186</v>
      </c>
      <c r="B35" s="49">
        <v>200.0</v>
      </c>
      <c r="C35" s="49">
        <v>40000.0</v>
      </c>
      <c r="D35" s="49">
        <v>50.0</v>
      </c>
      <c r="E35" s="49" t="s">
        <v>49</v>
      </c>
      <c r="F35" s="49" t="s">
        <v>14</v>
      </c>
      <c r="G35" s="50">
        <v>1.0E-9</v>
      </c>
      <c r="H35" s="49">
        <v>200.0</v>
      </c>
      <c r="I35" s="49" t="s">
        <v>320</v>
      </c>
      <c r="J35" s="51"/>
      <c r="K35" s="49">
        <v>5.8803059E7</v>
      </c>
      <c r="L35" s="49">
        <v>1326496.0</v>
      </c>
      <c r="M35" s="49">
        <v>1384873.0</v>
      </c>
      <c r="N35" s="49">
        <v>1.1734284E7</v>
      </c>
      <c r="O35" s="55" t="str">
        <f t="shared" si="1"/>
        <v>20.00104048</v>
      </c>
      <c r="P35" t="str">
        <f t="shared" si="9"/>
        <v>0.4511891156</v>
      </c>
      <c r="Q35" s="55" t="str">
        <f t="shared" si="3"/>
        <v>3.08017619</v>
      </c>
      <c r="R35" s="55" t="str">
        <f t="shared" si="4"/>
        <v>23.08121667</v>
      </c>
      <c r="S35" s="55" t="str">
        <f t="shared" si="5"/>
        <v>84.99360695</v>
      </c>
      <c r="T35" s="51"/>
      <c r="U35" s="51"/>
      <c r="V35" s="51"/>
      <c r="W35" t="str">
        <f t="shared" si="6"/>
        <v>7.350382375</v>
      </c>
      <c r="X35" t="str">
        <f t="shared" si="7"/>
        <v>924.0528571</v>
      </c>
      <c r="Y35" s="51"/>
      <c r="Z35" t="str">
        <f t="shared" si="8"/>
        <v>27.07134694</v>
      </c>
    </row>
    <row r="36">
      <c r="A36" s="49" t="s">
        <v>186</v>
      </c>
      <c r="B36" s="49">
        <v>200.0</v>
      </c>
      <c r="C36" s="49">
        <v>50000.0</v>
      </c>
      <c r="D36" s="49">
        <v>50.0</v>
      </c>
      <c r="E36" s="49" t="s">
        <v>49</v>
      </c>
      <c r="F36" s="49" t="s">
        <v>14</v>
      </c>
      <c r="G36" s="50">
        <v>1.0E-9</v>
      </c>
      <c r="H36" s="49">
        <v>200.0</v>
      </c>
      <c r="I36" s="49" t="s">
        <v>321</v>
      </c>
      <c r="J36" s="51"/>
      <c r="K36" s="49">
        <v>7.2885198E7</v>
      </c>
      <c r="L36" s="49">
        <v>1225837.0</v>
      </c>
      <c r="M36" s="49">
        <v>1614352.0</v>
      </c>
      <c r="N36" s="49">
        <v>9021433.0</v>
      </c>
      <c r="O36" s="55" t="str">
        <f t="shared" si="1"/>
        <v>24.79088367</v>
      </c>
      <c r="P36" t="str">
        <f t="shared" si="9"/>
        <v>0.4169513605</v>
      </c>
      <c r="Q36" s="55" t="str">
        <f t="shared" si="3"/>
        <v>2.114982993</v>
      </c>
      <c r="R36" s="55" t="str">
        <f t="shared" si="4"/>
        <v>26.90586667</v>
      </c>
      <c r="S36" s="55" t="str">
        <f t="shared" si="5"/>
        <v>90.73326056</v>
      </c>
      <c r="T36" s="51"/>
      <c r="U36" s="51"/>
      <c r="V36" s="51"/>
      <c r="W36" t="str">
        <f t="shared" si="6"/>
        <v>7.2885198</v>
      </c>
      <c r="X36" t="str">
        <f t="shared" si="7"/>
        <v>634.494898</v>
      </c>
      <c r="Y36" s="51"/>
      <c r="Z36" t="str">
        <f t="shared" si="8"/>
        <v>25.01708163</v>
      </c>
    </row>
    <row r="37">
      <c r="A37" s="49" t="s">
        <v>186</v>
      </c>
      <c r="B37" s="49">
        <v>200.0</v>
      </c>
      <c r="C37" s="49">
        <v>60000.0</v>
      </c>
      <c r="D37" s="49">
        <v>50.0</v>
      </c>
      <c r="E37" s="49" t="s">
        <v>49</v>
      </c>
      <c r="F37" s="49" t="s">
        <v>14</v>
      </c>
      <c r="G37" s="50">
        <v>1.0E-9</v>
      </c>
      <c r="H37" s="49">
        <v>200.0</v>
      </c>
      <c r="I37" s="49" t="s">
        <v>322</v>
      </c>
      <c r="J37" s="51"/>
      <c r="K37" s="49">
        <v>8.8152651E7</v>
      </c>
      <c r="L37" s="49">
        <v>1520825.0</v>
      </c>
      <c r="M37" s="49">
        <v>1930806.0</v>
      </c>
      <c r="N37" s="49">
        <v>9874322.0</v>
      </c>
      <c r="O37" s="55" t="str">
        <f t="shared" si="1"/>
        <v>29.9838949</v>
      </c>
      <c r="P37" t="str">
        <f t="shared" si="9"/>
        <v>0.517287415</v>
      </c>
      <c r="Q37" s="55" t="str">
        <f t="shared" si="3"/>
        <v>2.196205102</v>
      </c>
      <c r="R37" s="55" t="str">
        <f t="shared" si="4"/>
        <v>32.1801</v>
      </c>
      <c r="S37" s="55" t="str">
        <f t="shared" si="5"/>
        <v>91.70119471</v>
      </c>
      <c r="T37" s="51"/>
      <c r="U37" s="51"/>
      <c r="V37" s="51"/>
      <c r="W37" t="str">
        <f t="shared" si="6"/>
        <v>7.34605425</v>
      </c>
      <c r="X37" t="str">
        <f t="shared" si="7"/>
        <v>658.8615306</v>
      </c>
      <c r="Y37" s="51"/>
      <c r="Z37" t="str">
        <f t="shared" si="8"/>
        <v>31.0372449</v>
      </c>
    </row>
    <row r="38">
      <c r="A38" s="49" t="s">
        <v>186</v>
      </c>
      <c r="B38" s="49">
        <v>200.0</v>
      </c>
      <c r="C38" s="49">
        <v>70000.0</v>
      </c>
      <c r="D38" s="49">
        <v>50.0</v>
      </c>
      <c r="E38" s="49" t="s">
        <v>49</v>
      </c>
      <c r="F38" s="49" t="s">
        <v>14</v>
      </c>
      <c r="G38" s="50">
        <v>1.0E-9</v>
      </c>
      <c r="H38" s="49">
        <v>200.0</v>
      </c>
      <c r="I38" s="49" t="s">
        <v>323</v>
      </c>
      <c r="J38" s="51"/>
      <c r="K38" s="49">
        <v>1.02941776E8</v>
      </c>
      <c r="L38" s="49">
        <v>2006149.0</v>
      </c>
      <c r="M38" s="49">
        <v>2259208.0</v>
      </c>
      <c r="N38" s="49">
        <v>1.1977999E7</v>
      </c>
      <c r="O38" s="55" t="str">
        <f t="shared" si="1"/>
        <v>35.01420952</v>
      </c>
      <c r="P38" t="str">
        <f t="shared" si="9"/>
        <v>0.6823636054</v>
      </c>
      <c r="Q38" s="55" t="str">
        <f t="shared" si="3"/>
        <v>2.639257143</v>
      </c>
      <c r="R38" s="55" t="str">
        <f t="shared" si="4"/>
        <v>37.65346667</v>
      </c>
      <c r="S38" s="55" t="str">
        <f t="shared" si="5"/>
        <v>91.33546678</v>
      </c>
      <c r="T38" s="51"/>
      <c r="U38" s="51"/>
      <c r="V38" s="51"/>
      <c r="W38" t="str">
        <f t="shared" si="6"/>
        <v>7.352984</v>
      </c>
      <c r="X38" t="str">
        <f t="shared" si="7"/>
        <v>791.7771429</v>
      </c>
      <c r="Y38" s="51"/>
      <c r="Z38" t="str">
        <f t="shared" si="8"/>
        <v>40.94181633</v>
      </c>
    </row>
    <row r="39">
      <c r="A39" s="49" t="s">
        <v>186</v>
      </c>
      <c r="B39" s="49">
        <v>200.0</v>
      </c>
      <c r="C39" s="49">
        <v>80000.0</v>
      </c>
      <c r="D39" s="49">
        <v>50.0</v>
      </c>
      <c r="E39" s="49" t="s">
        <v>49</v>
      </c>
      <c r="F39" s="49" t="s">
        <v>14</v>
      </c>
      <c r="G39" s="50">
        <v>1.0E-9</v>
      </c>
      <c r="H39" s="49">
        <v>200.0</v>
      </c>
      <c r="I39" s="49" t="s">
        <v>324</v>
      </c>
      <c r="J39" s="51"/>
      <c r="K39" s="49">
        <v>1.16433929E8</v>
      </c>
      <c r="L39" s="49">
        <v>1917673.0</v>
      </c>
      <c r="M39" s="49">
        <v>2562967.0</v>
      </c>
      <c r="N39" s="49">
        <v>1.3586179E7</v>
      </c>
      <c r="O39" s="55" t="str">
        <f t="shared" si="1"/>
        <v>39.60337721</v>
      </c>
      <c r="P39" t="str">
        <f t="shared" si="9"/>
        <v>0.6522697279</v>
      </c>
      <c r="Q39" s="55" t="str">
        <f t="shared" si="3"/>
        <v>3.112739456</v>
      </c>
      <c r="R39" s="55" t="str">
        <f t="shared" si="4"/>
        <v>42.71611667</v>
      </c>
      <c r="S39" s="55" t="str">
        <f t="shared" si="5"/>
        <v>91.31853985</v>
      </c>
      <c r="T39" s="51"/>
      <c r="U39" s="51"/>
      <c r="V39" s="51"/>
      <c r="W39" t="str">
        <f t="shared" si="6"/>
        <v>7.277120563</v>
      </c>
      <c r="X39" t="str">
        <f t="shared" si="7"/>
        <v>933.8218367</v>
      </c>
      <c r="Y39" s="51"/>
      <c r="Z39" t="str">
        <f t="shared" si="8"/>
        <v>39.13618367</v>
      </c>
    </row>
    <row r="40">
      <c r="A40" s="49" t="s">
        <v>186</v>
      </c>
      <c r="B40" s="49">
        <v>200.0</v>
      </c>
      <c r="C40" s="49">
        <v>90000.0</v>
      </c>
      <c r="D40" s="49">
        <v>50.0</v>
      </c>
      <c r="E40" s="49" t="s">
        <v>49</v>
      </c>
      <c r="F40" s="49" t="s">
        <v>14</v>
      </c>
      <c r="G40" s="50">
        <v>1.0E-9</v>
      </c>
      <c r="H40" s="49">
        <v>200.0</v>
      </c>
      <c r="I40" s="49" t="s">
        <v>325</v>
      </c>
      <c r="J40" s="51"/>
      <c r="K40" s="49">
        <v>1.33059105E8</v>
      </c>
      <c r="L40" s="49">
        <v>1945022.0</v>
      </c>
      <c r="M40" s="49">
        <v>3057918.0</v>
      </c>
      <c r="N40" s="49">
        <v>2.1732171E7</v>
      </c>
      <c r="O40" s="55" t="str">
        <f t="shared" si="1"/>
        <v>45.25819898</v>
      </c>
      <c r="P40" t="str">
        <f t="shared" si="9"/>
        <v>0.6615721088</v>
      </c>
      <c r="Q40" s="55" t="str">
        <f t="shared" si="3"/>
        <v>5.70710102</v>
      </c>
      <c r="R40" s="55" t="str">
        <f t="shared" si="4"/>
        <v>50.9653</v>
      </c>
      <c r="S40" s="55" t="str">
        <f t="shared" si="5"/>
        <v>87.66403451</v>
      </c>
      <c r="T40" s="51"/>
      <c r="U40" s="51"/>
      <c r="V40" s="51"/>
      <c r="W40" t="str">
        <f t="shared" si="6"/>
        <v>7.3921725</v>
      </c>
      <c r="X40" t="str">
        <f t="shared" si="7"/>
        <v>1712.130306</v>
      </c>
      <c r="Y40" s="51"/>
      <c r="Z40" t="str">
        <f t="shared" si="8"/>
        <v>39.69432653</v>
      </c>
    </row>
    <row r="41">
      <c r="A41" s="49" t="s">
        <v>186</v>
      </c>
      <c r="B41" s="49">
        <v>200.0</v>
      </c>
      <c r="C41" s="49">
        <v>100000.0</v>
      </c>
      <c r="D41" s="49">
        <v>50.0</v>
      </c>
      <c r="E41" s="49" t="s">
        <v>49</v>
      </c>
      <c r="F41" s="49" t="s">
        <v>14</v>
      </c>
      <c r="G41" s="50">
        <v>1.0E-9</v>
      </c>
      <c r="H41" s="49">
        <v>200.0</v>
      </c>
      <c r="I41" s="49" t="s">
        <v>326</v>
      </c>
      <c r="J41" s="51"/>
      <c r="K41" s="49">
        <v>1.48145967E8</v>
      </c>
      <c r="L41" s="49">
        <v>1941456.0</v>
      </c>
      <c r="M41" s="49">
        <v>3431582.0</v>
      </c>
      <c r="N41" s="49">
        <v>2.5328231E7</v>
      </c>
      <c r="O41" s="55" t="str">
        <f t="shared" si="1"/>
        <v>50.38978469</v>
      </c>
      <c r="P41" t="str">
        <f t="shared" si="9"/>
        <v>0.6603591837</v>
      </c>
      <c r="Q41" s="55" t="str">
        <f t="shared" si="3"/>
        <v>6.803248639</v>
      </c>
      <c r="R41" s="55" t="str">
        <f t="shared" si="4"/>
        <v>57.19303333</v>
      </c>
      <c r="S41" s="55" t="str">
        <f t="shared" si="5"/>
        <v>87.09910085</v>
      </c>
      <c r="T41" s="51"/>
      <c r="U41" s="51"/>
      <c r="V41" s="51"/>
      <c r="W41" t="str">
        <f t="shared" si="6"/>
        <v>7.40729835</v>
      </c>
      <c r="X41" t="str">
        <f t="shared" si="7"/>
        <v>2040.974592</v>
      </c>
      <c r="Y41" s="51"/>
      <c r="Z41" t="str">
        <f t="shared" si="8"/>
        <v>39.62155102</v>
      </c>
    </row>
    <row r="42">
      <c r="A42" s="31" t="s">
        <v>198</v>
      </c>
      <c r="B42" s="31">
        <v>200.0</v>
      </c>
      <c r="C42" s="31">
        <v>10000.0</v>
      </c>
      <c r="D42" s="31">
        <v>60.0</v>
      </c>
      <c r="E42" s="31" t="s">
        <v>49</v>
      </c>
      <c r="F42" s="31" t="s">
        <v>14</v>
      </c>
      <c r="G42" s="32">
        <v>1.0E-9</v>
      </c>
      <c r="H42" s="31">
        <v>200.0</v>
      </c>
      <c r="O42" t="str">
        <f t="shared" si="1"/>
        <v>0</v>
      </c>
      <c r="P42" t="str">
        <f t="shared" ref="P42:P51" si="10">((L42/1000)/D42)/60</f>
        <v>0</v>
      </c>
      <c r="Q42" t="str">
        <f t="shared" si="3"/>
        <v>0</v>
      </c>
      <c r="R42" t="str">
        <f t="shared" si="4"/>
        <v>0</v>
      </c>
      <c r="S42" t="str">
        <f t="shared" si="5"/>
        <v>#DIV/0!</v>
      </c>
      <c r="W42" t="str">
        <f t="shared" si="6"/>
        <v>0</v>
      </c>
      <c r="X42" t="str">
        <f t="shared" si="7"/>
        <v>0</v>
      </c>
      <c r="Z42" t="str">
        <f t="shared" si="8"/>
        <v>0</v>
      </c>
    </row>
    <row r="43">
      <c r="A43" s="1" t="s">
        <v>198</v>
      </c>
      <c r="B43" s="1">
        <v>200.0</v>
      </c>
      <c r="C43" s="1">
        <v>20000.0</v>
      </c>
      <c r="D43" s="1">
        <v>60.0</v>
      </c>
      <c r="E43" s="1" t="s">
        <v>49</v>
      </c>
      <c r="F43" s="1" t="s">
        <v>14</v>
      </c>
      <c r="G43" s="2">
        <v>1.0E-9</v>
      </c>
      <c r="H43" s="1">
        <v>200.0</v>
      </c>
      <c r="O43" t="str">
        <f t="shared" si="1"/>
        <v>0</v>
      </c>
      <c r="P43" t="str">
        <f t="shared" si="10"/>
        <v>0</v>
      </c>
      <c r="Q43" t="str">
        <f t="shared" si="3"/>
        <v>0</v>
      </c>
      <c r="R43" t="str">
        <f t="shared" si="4"/>
        <v>0</v>
      </c>
      <c r="S43" t="str">
        <f t="shared" si="5"/>
        <v>#DIV/0!</v>
      </c>
      <c r="W43" t="str">
        <f t="shared" si="6"/>
        <v>0</v>
      </c>
      <c r="X43" t="str">
        <f t="shared" si="7"/>
        <v>0</v>
      </c>
      <c r="Z43" t="str">
        <f t="shared" si="8"/>
        <v>0</v>
      </c>
    </row>
    <row r="44">
      <c r="A44" s="1" t="s">
        <v>198</v>
      </c>
      <c r="B44" s="1">
        <v>200.0</v>
      </c>
      <c r="C44" s="1">
        <v>30000.0</v>
      </c>
      <c r="D44" s="1">
        <v>60.0</v>
      </c>
      <c r="E44" s="1" t="s">
        <v>49</v>
      </c>
      <c r="F44" s="1" t="s">
        <v>14</v>
      </c>
      <c r="G44" s="2">
        <v>1.0E-9</v>
      </c>
      <c r="H44" s="1">
        <v>200.0</v>
      </c>
      <c r="O44" t="str">
        <f t="shared" si="1"/>
        <v>0</v>
      </c>
      <c r="P44" t="str">
        <f t="shared" si="10"/>
        <v>0</v>
      </c>
      <c r="Q44" t="str">
        <f t="shared" si="3"/>
        <v>0</v>
      </c>
      <c r="R44" t="str">
        <f t="shared" si="4"/>
        <v>0</v>
      </c>
      <c r="S44" t="str">
        <f t="shared" si="5"/>
        <v>#DIV/0!</v>
      </c>
      <c r="W44" t="str">
        <f t="shared" si="6"/>
        <v>0</v>
      </c>
      <c r="X44" t="str">
        <f t="shared" si="7"/>
        <v>0</v>
      </c>
      <c r="Z44" t="str">
        <f t="shared" si="8"/>
        <v>0</v>
      </c>
    </row>
    <row r="45">
      <c r="A45" s="1" t="s">
        <v>198</v>
      </c>
      <c r="B45" s="1">
        <v>200.0</v>
      </c>
      <c r="C45" s="1">
        <v>40000.0</v>
      </c>
      <c r="D45" s="1">
        <v>60.0</v>
      </c>
      <c r="E45" s="1" t="s">
        <v>49</v>
      </c>
      <c r="F45" s="1" t="s">
        <v>14</v>
      </c>
      <c r="G45" s="2">
        <v>1.0E-9</v>
      </c>
      <c r="H45" s="1">
        <v>200.0</v>
      </c>
      <c r="O45" t="str">
        <f t="shared" si="1"/>
        <v>0</v>
      </c>
      <c r="P45" t="str">
        <f t="shared" si="10"/>
        <v>0</v>
      </c>
      <c r="Q45" t="str">
        <f t="shared" si="3"/>
        <v>0</v>
      </c>
      <c r="R45" t="str">
        <f t="shared" si="4"/>
        <v>0</v>
      </c>
      <c r="S45" t="str">
        <f t="shared" si="5"/>
        <v>#DIV/0!</v>
      </c>
      <c r="W45" t="str">
        <f t="shared" si="6"/>
        <v>0</v>
      </c>
      <c r="X45" t="str">
        <f t="shared" si="7"/>
        <v>0</v>
      </c>
      <c r="Z45" t="str">
        <f t="shared" si="8"/>
        <v>0</v>
      </c>
    </row>
    <row r="46">
      <c r="A46" s="1" t="s">
        <v>198</v>
      </c>
      <c r="B46" s="1">
        <v>200.0</v>
      </c>
      <c r="C46" s="1">
        <v>50000.0</v>
      </c>
      <c r="D46" s="1">
        <v>60.0</v>
      </c>
      <c r="E46" s="1" t="s">
        <v>49</v>
      </c>
      <c r="F46" s="1" t="s">
        <v>14</v>
      </c>
      <c r="G46" s="2">
        <v>1.0E-9</v>
      </c>
      <c r="H46" s="1">
        <v>200.0</v>
      </c>
      <c r="O46" t="str">
        <f t="shared" si="1"/>
        <v>0</v>
      </c>
      <c r="P46" t="str">
        <f t="shared" si="10"/>
        <v>0</v>
      </c>
      <c r="Q46" t="str">
        <f t="shared" si="3"/>
        <v>0</v>
      </c>
      <c r="R46" t="str">
        <f t="shared" si="4"/>
        <v>0</v>
      </c>
      <c r="S46" t="str">
        <f t="shared" si="5"/>
        <v>#DIV/0!</v>
      </c>
      <c r="W46" t="str">
        <f t="shared" si="6"/>
        <v>0</v>
      </c>
      <c r="X46" t="str">
        <f t="shared" si="7"/>
        <v>0</v>
      </c>
      <c r="Z46" t="str">
        <f t="shared" si="8"/>
        <v>0</v>
      </c>
    </row>
    <row r="47">
      <c r="A47" s="1" t="s">
        <v>198</v>
      </c>
      <c r="B47" s="1">
        <v>200.0</v>
      </c>
      <c r="C47" s="1">
        <v>60000.0</v>
      </c>
      <c r="D47" s="1">
        <v>60.0</v>
      </c>
      <c r="E47" s="1" t="s">
        <v>49</v>
      </c>
      <c r="F47" s="1" t="s">
        <v>14</v>
      </c>
      <c r="G47" s="2">
        <v>1.0E-9</v>
      </c>
      <c r="H47" s="1">
        <v>200.0</v>
      </c>
      <c r="O47" t="str">
        <f t="shared" si="1"/>
        <v>0</v>
      </c>
      <c r="P47" t="str">
        <f t="shared" si="10"/>
        <v>0</v>
      </c>
      <c r="Q47" t="str">
        <f t="shared" si="3"/>
        <v>0</v>
      </c>
      <c r="R47" t="str">
        <f t="shared" si="4"/>
        <v>0</v>
      </c>
      <c r="S47" t="str">
        <f t="shared" si="5"/>
        <v>#DIV/0!</v>
      </c>
      <c r="W47" t="str">
        <f t="shared" si="6"/>
        <v>0</v>
      </c>
      <c r="X47" t="str">
        <f t="shared" si="7"/>
        <v>0</v>
      </c>
      <c r="Z47" t="str">
        <f t="shared" si="8"/>
        <v>0</v>
      </c>
    </row>
    <row r="48">
      <c r="A48" s="1" t="s">
        <v>198</v>
      </c>
      <c r="B48" s="1">
        <v>200.0</v>
      </c>
      <c r="C48" s="1">
        <v>70000.0</v>
      </c>
      <c r="D48" s="1">
        <v>60.0</v>
      </c>
      <c r="E48" s="1" t="s">
        <v>49</v>
      </c>
      <c r="F48" s="1" t="s">
        <v>14</v>
      </c>
      <c r="G48" s="2">
        <v>1.0E-9</v>
      </c>
      <c r="H48" s="1">
        <v>200.0</v>
      </c>
      <c r="O48" t="str">
        <f t="shared" si="1"/>
        <v>0</v>
      </c>
      <c r="P48" t="str">
        <f t="shared" si="10"/>
        <v>0</v>
      </c>
      <c r="Q48" t="str">
        <f t="shared" si="3"/>
        <v>0</v>
      </c>
      <c r="R48" t="str">
        <f t="shared" si="4"/>
        <v>0</v>
      </c>
      <c r="S48" t="str">
        <f t="shared" si="5"/>
        <v>#DIV/0!</v>
      </c>
      <c r="W48" t="str">
        <f t="shared" si="6"/>
        <v>0</v>
      </c>
      <c r="X48" t="str">
        <f t="shared" si="7"/>
        <v>0</v>
      </c>
      <c r="Z48" t="str">
        <f t="shared" si="8"/>
        <v>0</v>
      </c>
    </row>
    <row r="49">
      <c r="A49" s="1" t="s">
        <v>198</v>
      </c>
      <c r="B49" s="1">
        <v>200.0</v>
      </c>
      <c r="C49" s="1">
        <v>80000.0</v>
      </c>
      <c r="D49" s="1">
        <v>60.0</v>
      </c>
      <c r="E49" s="1" t="s">
        <v>49</v>
      </c>
      <c r="F49" s="1" t="s">
        <v>14</v>
      </c>
      <c r="G49" s="2">
        <v>1.0E-9</v>
      </c>
      <c r="H49" s="1">
        <v>200.0</v>
      </c>
      <c r="O49" t="str">
        <f t="shared" si="1"/>
        <v>0</v>
      </c>
      <c r="P49" t="str">
        <f t="shared" si="10"/>
        <v>0</v>
      </c>
      <c r="Q49" t="str">
        <f t="shared" si="3"/>
        <v>0</v>
      </c>
      <c r="R49" t="str">
        <f t="shared" si="4"/>
        <v>0</v>
      </c>
      <c r="S49" t="str">
        <f t="shared" si="5"/>
        <v>#DIV/0!</v>
      </c>
      <c r="W49" t="str">
        <f t="shared" si="6"/>
        <v>0</v>
      </c>
      <c r="X49" t="str">
        <f t="shared" si="7"/>
        <v>0</v>
      </c>
      <c r="Z49" t="str">
        <f t="shared" si="8"/>
        <v>0</v>
      </c>
    </row>
    <row r="50">
      <c r="A50" s="1" t="s">
        <v>198</v>
      </c>
      <c r="B50" s="1">
        <v>200.0</v>
      </c>
      <c r="C50" s="1">
        <v>90000.0</v>
      </c>
      <c r="D50" s="1">
        <v>60.0</v>
      </c>
      <c r="E50" s="1" t="s">
        <v>49</v>
      </c>
      <c r="F50" s="1" t="s">
        <v>14</v>
      </c>
      <c r="G50" s="2">
        <v>1.0E-9</v>
      </c>
      <c r="H50" s="1">
        <v>200.0</v>
      </c>
      <c r="O50" t="str">
        <f t="shared" si="1"/>
        <v>0</v>
      </c>
      <c r="P50" t="str">
        <f t="shared" si="10"/>
        <v>0</v>
      </c>
      <c r="Q50" t="str">
        <f t="shared" si="3"/>
        <v>0</v>
      </c>
      <c r="R50" t="str">
        <f t="shared" si="4"/>
        <v>0</v>
      </c>
      <c r="S50" t="str">
        <f t="shared" si="5"/>
        <v>#DIV/0!</v>
      </c>
      <c r="W50" t="str">
        <f t="shared" si="6"/>
        <v>0</v>
      </c>
      <c r="X50" t="str">
        <f t="shared" si="7"/>
        <v>0</v>
      </c>
      <c r="Z50" t="str">
        <f t="shared" si="8"/>
        <v>0</v>
      </c>
    </row>
    <row r="51">
      <c r="A51" s="1" t="s">
        <v>198</v>
      </c>
      <c r="B51" s="1">
        <v>200.0</v>
      </c>
      <c r="C51" s="1">
        <v>100000.0</v>
      </c>
      <c r="D51" s="1">
        <v>60.0</v>
      </c>
      <c r="E51" s="1" t="s">
        <v>49</v>
      </c>
      <c r="F51" s="1" t="s">
        <v>14</v>
      </c>
      <c r="G51" s="2">
        <v>1.0E-9</v>
      </c>
      <c r="H51" s="1">
        <v>200.0</v>
      </c>
      <c r="O51" t="str">
        <f t="shared" si="1"/>
        <v>0</v>
      </c>
      <c r="P51" t="str">
        <f t="shared" si="10"/>
        <v>0</v>
      </c>
      <c r="Q51" t="str">
        <f t="shared" si="3"/>
        <v>0</v>
      </c>
      <c r="R51" t="str">
        <f t="shared" si="4"/>
        <v>0</v>
      </c>
      <c r="S51" t="str">
        <f t="shared" si="5"/>
        <v>#DIV/0!</v>
      </c>
      <c r="W51" t="str">
        <f t="shared" si="6"/>
        <v>0</v>
      </c>
      <c r="X51" t="str">
        <f t="shared" si="7"/>
        <v>0</v>
      </c>
      <c r="Z51" t="str">
        <f t="shared" si="8"/>
        <v>0</v>
      </c>
    </row>
    <row r="52">
      <c r="W52" t="str">
        <f>AVERAGE(W12:W41)</f>
        <v>6.565408402</v>
      </c>
      <c r="X52" t="str">
        <f>(AVERAGE(X12:X41))</f>
        <v>1069.350965</v>
      </c>
    </row>
    <row r="53">
      <c r="U53" t="str">
        <f>AVERAGE(W12:W31)</f>
        <v>6.152265523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327</v>
      </c>
      <c r="I1" s="1" t="s">
        <v>328</v>
      </c>
    </row>
    <row r="3">
      <c r="A3" s="1" t="s">
        <v>329</v>
      </c>
      <c r="I3" s="1" t="s">
        <v>330</v>
      </c>
    </row>
    <row r="4">
      <c r="A4" s="1" t="s">
        <v>331</v>
      </c>
      <c r="I4" s="1" t="s">
        <v>332</v>
      </c>
    </row>
    <row r="5">
      <c r="A5" s="1" t="s">
        <v>333</v>
      </c>
      <c r="I5" s="1" t="s">
        <v>334</v>
      </c>
      <c r="Q5" s="1" t="s">
        <v>335</v>
      </c>
      <c r="R5" s="1" t="s">
        <v>336</v>
      </c>
    </row>
    <row r="6">
      <c r="A6" s="1" t="s">
        <v>337</v>
      </c>
      <c r="I6" s="1" t="s">
        <v>338</v>
      </c>
    </row>
    <row r="7">
      <c r="A7" s="1" t="s">
        <v>339</v>
      </c>
      <c r="I7" s="1" t="s">
        <v>340</v>
      </c>
    </row>
    <row r="8">
      <c r="A8" s="1" t="s">
        <v>341</v>
      </c>
      <c r="I8" s="1" t="s">
        <v>342</v>
      </c>
    </row>
    <row r="9">
      <c r="A9" s="1" t="s">
        <v>343</v>
      </c>
      <c r="I9" s="1" t="s">
        <v>344</v>
      </c>
    </row>
    <row r="10">
      <c r="A10" s="1" t="s">
        <v>345</v>
      </c>
      <c r="I10" s="1" t="s">
        <v>346</v>
      </c>
    </row>
    <row r="11">
      <c r="A11" s="1" t="s">
        <v>347</v>
      </c>
      <c r="I11" s="1" t="s">
        <v>348</v>
      </c>
    </row>
    <row r="12">
      <c r="A12" s="1" t="s">
        <v>349</v>
      </c>
      <c r="I12" s="1" t="s">
        <v>350</v>
      </c>
    </row>
    <row r="13">
      <c r="A13" s="1" t="s">
        <v>351</v>
      </c>
      <c r="I13" s="1" t="s">
        <v>352</v>
      </c>
    </row>
    <row r="14">
      <c r="A14" s="1" t="s">
        <v>353</v>
      </c>
      <c r="I14" s="1" t="s">
        <v>354</v>
      </c>
    </row>
    <row r="15">
      <c r="A15" s="1" t="s">
        <v>355</v>
      </c>
      <c r="I15" s="1" t="s">
        <v>356</v>
      </c>
    </row>
    <row r="16">
      <c r="A16" s="1" t="s">
        <v>357</v>
      </c>
      <c r="I16" s="1" t="s">
        <v>358</v>
      </c>
    </row>
    <row r="17">
      <c r="A17" s="1" t="s">
        <v>359</v>
      </c>
      <c r="I17" s="1" t="s">
        <v>360</v>
      </c>
    </row>
    <row r="18">
      <c r="A18" s="1" t="s">
        <v>361</v>
      </c>
      <c r="I18" s="1" t="s">
        <v>362</v>
      </c>
    </row>
    <row r="19">
      <c r="A19" s="1" t="s">
        <v>363</v>
      </c>
      <c r="I19" s="1" t="s">
        <v>364</v>
      </c>
    </row>
    <row r="20">
      <c r="A20" s="1" t="s">
        <v>365</v>
      </c>
      <c r="I20" s="1" t="s">
        <v>366</v>
      </c>
    </row>
    <row r="21">
      <c r="A21" s="1" t="s">
        <v>367</v>
      </c>
      <c r="I21" s="1" t="s">
        <v>368</v>
      </c>
    </row>
    <row r="22">
      <c r="A22" s="1" t="s">
        <v>369</v>
      </c>
      <c r="I22" s="1" t="s">
        <v>370</v>
      </c>
    </row>
    <row r="23">
      <c r="A23" s="1" t="s">
        <v>371</v>
      </c>
      <c r="I23" s="1" t="s">
        <v>372</v>
      </c>
    </row>
    <row r="24">
      <c r="A24" s="1" t="s">
        <v>373</v>
      </c>
      <c r="I24" s="1" t="s">
        <v>374</v>
      </c>
    </row>
    <row r="25">
      <c r="A25" s="1" t="s">
        <v>375</v>
      </c>
      <c r="I25" s="1" t="s">
        <v>376</v>
      </c>
    </row>
    <row r="26">
      <c r="A26" s="1" t="s">
        <v>377</v>
      </c>
      <c r="I26" s="1" t="s">
        <v>378</v>
      </c>
    </row>
    <row r="29">
      <c r="A29" s="1" t="s">
        <v>379</v>
      </c>
      <c r="I29" s="1" t="s">
        <v>380</v>
      </c>
    </row>
    <row r="30">
      <c r="A30" s="1" t="s">
        <v>381</v>
      </c>
      <c r="I30" s="1" t="s">
        <v>382</v>
      </c>
    </row>
    <row r="31">
      <c r="A31" s="1" t="s">
        <v>383</v>
      </c>
      <c r="I31" s="1" t="s">
        <v>384</v>
      </c>
    </row>
    <row r="32">
      <c r="A32" s="1" t="s">
        <v>385</v>
      </c>
      <c r="I32" s="1" t="s">
        <v>386</v>
      </c>
    </row>
    <row r="33">
      <c r="A33" s="1" t="s">
        <v>387</v>
      </c>
      <c r="I33" s="1" t="s">
        <v>388</v>
      </c>
    </row>
    <row r="34">
      <c r="A34" s="1" t="s">
        <v>389</v>
      </c>
      <c r="I34" s="1" t="s">
        <v>390</v>
      </c>
    </row>
    <row r="35">
      <c r="A35" s="1" t="s">
        <v>391</v>
      </c>
      <c r="I35" s="1" t="s">
        <v>392</v>
      </c>
    </row>
    <row r="36">
      <c r="A36" s="1" t="s">
        <v>393</v>
      </c>
      <c r="I36" s="1" t="s">
        <v>394</v>
      </c>
    </row>
    <row r="37">
      <c r="A37" s="1" t="s">
        <v>395</v>
      </c>
      <c r="I37" s="1" t="s">
        <v>396</v>
      </c>
    </row>
    <row r="38">
      <c r="A38" s="1" t="s">
        <v>397</v>
      </c>
      <c r="I38" s="1" t="s">
        <v>398</v>
      </c>
    </row>
    <row r="39">
      <c r="A39" s="1" t="s">
        <v>399</v>
      </c>
      <c r="I39" s="1" t="s">
        <v>400</v>
      </c>
    </row>
    <row r="40">
      <c r="A40" s="1" t="s">
        <v>401</v>
      </c>
      <c r="I40" s="1" t="s">
        <v>402</v>
      </c>
    </row>
    <row r="41">
      <c r="A41" s="1" t="s">
        <v>403</v>
      </c>
      <c r="I41" s="1" t="s">
        <v>404</v>
      </c>
    </row>
    <row r="42">
      <c r="A42" s="1" t="s">
        <v>405</v>
      </c>
      <c r="I42" s="1" t="s">
        <v>406</v>
      </c>
    </row>
    <row r="43">
      <c r="A43" s="1" t="s">
        <v>407</v>
      </c>
      <c r="I43" s="1" t="s">
        <v>408</v>
      </c>
    </row>
    <row r="44">
      <c r="A44" s="1" t="s">
        <v>409</v>
      </c>
      <c r="I44" s="1" t="s">
        <v>410</v>
      </c>
    </row>
    <row r="45">
      <c r="A45" s="1" t="s">
        <v>411</v>
      </c>
      <c r="I45" s="1" t="s">
        <v>412</v>
      </c>
    </row>
    <row r="46">
      <c r="A46" s="1" t="s">
        <v>413</v>
      </c>
      <c r="I46" s="1" t="s">
        <v>414</v>
      </c>
    </row>
    <row r="47">
      <c r="A47" s="1" t="s">
        <v>415</v>
      </c>
      <c r="I47" s="1" t="s">
        <v>416</v>
      </c>
    </row>
    <row r="48">
      <c r="A48" s="1" t="s">
        <v>417</v>
      </c>
      <c r="I48" s="1" t="s">
        <v>418</v>
      </c>
    </row>
    <row r="49">
      <c r="A49" s="1" t="s">
        <v>419</v>
      </c>
      <c r="I49" s="1" t="s">
        <v>420</v>
      </c>
    </row>
    <row r="50">
      <c r="A50" s="1" t="s">
        <v>421</v>
      </c>
      <c r="I50" s="1" t="s">
        <v>422</v>
      </c>
    </row>
    <row r="51">
      <c r="A51" s="1" t="s">
        <v>423</v>
      </c>
      <c r="I51" s="1" t="s">
        <v>424</v>
      </c>
    </row>
    <row r="52">
      <c r="A52" s="1" t="s">
        <v>425</v>
      </c>
      <c r="I52" s="1" t="s">
        <v>426</v>
      </c>
    </row>
    <row r="53">
      <c r="A53" s="1" t="s">
        <v>427</v>
      </c>
      <c r="I53" s="1" t="s">
        <v>428</v>
      </c>
    </row>
    <row r="54">
      <c r="A54" s="1" t="s">
        <v>429</v>
      </c>
    </row>
  </sheetData>
  <drawing r:id="rId1"/>
</worksheet>
</file>