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AB09CB4-6C19-47EF-BBDF-CB24C6588B1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1" sheetId="1" r:id="rId1"/>
    <sheet name="Data" sheetId="2" r:id="rId2"/>
    <sheet name="2" sheetId="6" r:id="rId3"/>
    <sheet name="3" sheetId="3" r:id="rId4"/>
    <sheet name="Data 2" sheetId="4" r:id="rId5"/>
    <sheet name="4" sheetId="7" r:id="rId6"/>
    <sheet name="5" sheetId="5" r:id="rId7"/>
    <sheet name="6" sheetId="8" r:id="rId8"/>
    <sheet name="7" sheetId="9" r:id="rId9"/>
    <sheet name="8" sheetId="11" r:id="rId10"/>
    <sheet name="9" sheetId="12" r:id="rId11"/>
    <sheet name="10" sheetId="13" r:id="rId12"/>
    <sheet name="11" sheetId="14" r:id="rId13"/>
    <sheet name="12" sheetId="15" r:id="rId14"/>
    <sheet name="13" sheetId="17" r:id="rId15"/>
  </sheets>
  <definedNames>
    <definedName name="_xlnm._FilterDatabase" localSheetId="4" hidden="1">'Data 2'!$A$1:$J$335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3" l="1"/>
  <c r="E2" i="15"/>
  <c r="E3" i="15"/>
  <c r="E4" i="15"/>
  <c r="E5" i="15"/>
  <c r="E6" i="15"/>
  <c r="E7" i="15"/>
  <c r="E8" i="15"/>
  <c r="E9" i="15"/>
  <c r="E10" i="15"/>
  <c r="E11" i="15"/>
  <c r="E12" i="15"/>
  <c r="B4" i="17"/>
  <c r="B5" i="17"/>
  <c r="B6" i="17"/>
  <c r="B7" i="17"/>
  <c r="B3" i="17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H2" i="14"/>
  <c r="D3" i="3"/>
  <c r="D4" i="12"/>
  <c r="E4" i="12"/>
  <c r="F4" i="12"/>
  <c r="D5" i="12"/>
  <c r="E5" i="12"/>
  <c r="F5" i="12"/>
  <c r="E3" i="12"/>
  <c r="F3" i="12"/>
  <c r="D3" i="12"/>
  <c r="C8" i="11"/>
  <c r="C9" i="11"/>
  <c r="E9" i="11" s="1"/>
  <c r="C10" i="11"/>
  <c r="E10" i="11" s="1"/>
  <c r="C11" i="11"/>
  <c r="E11" i="11" s="1"/>
  <c r="C7" i="11"/>
  <c r="E7" i="11" s="1"/>
  <c r="E8" i="11"/>
  <c r="K7" i="9"/>
  <c r="M3" i="8"/>
  <c r="N3" i="8"/>
  <c r="O3" i="8"/>
  <c r="M4" i="8"/>
  <c r="N4" i="8"/>
  <c r="O4" i="8"/>
  <c r="M5" i="8"/>
  <c r="N5" i="8"/>
  <c r="O5" i="8"/>
  <c r="M6" i="8"/>
  <c r="N6" i="8"/>
  <c r="O6" i="8"/>
  <c r="M7" i="8"/>
  <c r="N7" i="8"/>
  <c r="O7" i="8"/>
  <c r="M8" i="8"/>
  <c r="N8" i="8"/>
  <c r="O8" i="8"/>
  <c r="N2" i="8"/>
  <c r="O2" i="8"/>
  <c r="M2" i="8"/>
  <c r="I4" i="5"/>
  <c r="E3" i="7"/>
  <c r="E4" i="7"/>
  <c r="E5" i="7"/>
  <c r="E6" i="7"/>
  <c r="E19" i="7" s="1"/>
  <c r="E7" i="7"/>
  <c r="E8" i="7"/>
  <c r="E9" i="7"/>
  <c r="E10" i="7"/>
  <c r="E11" i="7"/>
  <c r="E12" i="7"/>
  <c r="E13" i="7"/>
  <c r="E14" i="7"/>
  <c r="E15" i="7"/>
  <c r="E16" i="7"/>
  <c r="E17" i="7"/>
  <c r="E18" i="7"/>
  <c r="E2" i="7"/>
  <c r="D19" i="7"/>
  <c r="C19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D2" i="7"/>
  <c r="C2" i="7"/>
  <c r="B3" i="6"/>
  <c r="C3" i="6"/>
  <c r="D3" i="6"/>
  <c r="E3" i="6"/>
  <c r="F3" i="6"/>
  <c r="B4" i="6"/>
  <c r="C4" i="6"/>
  <c r="D4" i="6"/>
  <c r="E4" i="6"/>
  <c r="F4" i="6"/>
  <c r="C2" i="6"/>
  <c r="D2" i="6"/>
  <c r="E2" i="6"/>
  <c r="F2" i="6"/>
  <c r="B2" i="6"/>
  <c r="G3" i="1"/>
  <c r="D20" i="12"/>
  <c r="D19" i="12"/>
  <c r="D18" i="12"/>
  <c r="D17" i="12"/>
  <c r="D16" i="12"/>
  <c r="D15" i="12"/>
  <c r="D14" i="12"/>
  <c r="D13" i="12"/>
  <c r="D12" i="12"/>
  <c r="D11" i="12"/>
  <c r="D10" i="12"/>
  <c r="D9" i="12"/>
  <c r="E2" i="12"/>
  <c r="F2" i="12" s="1"/>
  <c r="A335" i="4" l="1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<sst xmlns="http://schemas.openxmlformats.org/spreadsheetml/2006/main" count="2451" uniqueCount="193">
  <si>
    <t>Product</t>
  </si>
  <si>
    <t>Supplier</t>
  </si>
  <si>
    <t>QTY</t>
  </si>
  <si>
    <t>Cherries</t>
  </si>
  <si>
    <t>Bananas</t>
  </si>
  <si>
    <t>Apples</t>
  </si>
  <si>
    <t>Oranges</t>
  </si>
  <si>
    <t>John</t>
  </si>
  <si>
    <t>Mike</t>
  </si>
  <si>
    <t>Pete</t>
  </si>
  <si>
    <t>EMP İD</t>
  </si>
  <si>
    <t>Salary</t>
  </si>
  <si>
    <t>Table 1</t>
  </si>
  <si>
    <t>EMP Name</t>
  </si>
  <si>
    <t>Table 2</t>
  </si>
  <si>
    <t>Joe</t>
  </si>
  <si>
    <t>Andy</t>
  </si>
  <si>
    <t>Tyler</t>
  </si>
  <si>
    <t>Mirel</t>
  </si>
  <si>
    <t>Simon</t>
  </si>
  <si>
    <t>Peter</t>
  </si>
  <si>
    <t>Caroline</t>
  </si>
  <si>
    <t>Rafal</t>
  </si>
  <si>
    <t>Sales Person</t>
  </si>
  <si>
    <t>Laptop</t>
  </si>
  <si>
    <t>Smartphone</t>
  </si>
  <si>
    <t>Custom PC</t>
  </si>
  <si>
    <t>IPAD</t>
  </si>
  <si>
    <t>Jimmy</t>
  </si>
  <si>
    <t>Harry</t>
  </si>
  <si>
    <t>Sarah</t>
  </si>
  <si>
    <t>Michael</t>
  </si>
  <si>
    <t>Jonas</t>
  </si>
  <si>
    <t>Katharina</t>
  </si>
  <si>
    <t>James</t>
  </si>
  <si>
    <t>Kim</t>
  </si>
  <si>
    <t>Martha</t>
  </si>
  <si>
    <t>Christina</t>
  </si>
  <si>
    <t>Name</t>
  </si>
  <si>
    <t>Micahel</t>
  </si>
  <si>
    <t>Jan</t>
  </si>
  <si>
    <t>Feb</t>
  </si>
  <si>
    <t>Mar</t>
  </si>
  <si>
    <t>Apr</t>
  </si>
  <si>
    <t>May</t>
  </si>
  <si>
    <t>Source</t>
  </si>
  <si>
    <t>Amount</t>
  </si>
  <si>
    <t>Source currency</t>
  </si>
  <si>
    <t>Target currency</t>
  </si>
  <si>
    <t>Amount in target currency</t>
  </si>
  <si>
    <t>USD</t>
  </si>
  <si>
    <t>GBP</t>
  </si>
  <si>
    <t>CAD</t>
  </si>
  <si>
    <t>EUR</t>
  </si>
  <si>
    <t>AUD</t>
  </si>
  <si>
    <t>Target</t>
  </si>
  <si>
    <t>№</t>
  </si>
  <si>
    <t>Tarix</t>
  </si>
  <si>
    <t>Ərazinin Adı</t>
  </si>
  <si>
    <t>Parsel Nömrəsi</t>
  </si>
  <si>
    <t>Fəhlə sayı</t>
  </si>
  <si>
    <t>Sortun Adı</t>
  </si>
  <si>
    <t>Çəki (miqdar)</t>
  </si>
  <si>
    <t>Yığım edən tərəf</t>
  </si>
  <si>
    <t>İstifadə Məqsədi</t>
  </si>
  <si>
    <t>Tex/Alət/Aqrt</t>
  </si>
  <si>
    <t>AA 01</t>
  </si>
  <si>
    <t>Parsel 1</t>
  </si>
  <si>
    <t>Sort 11</t>
  </si>
  <si>
    <t>Şirkət A</t>
  </si>
  <si>
    <t>Süfrəlik</t>
  </si>
  <si>
    <t>Əl</t>
  </si>
  <si>
    <t>AA 02</t>
  </si>
  <si>
    <t>Yağlıq</t>
  </si>
  <si>
    <t>AA 03</t>
  </si>
  <si>
    <t>Sort 2</t>
  </si>
  <si>
    <t>AA 04</t>
  </si>
  <si>
    <t>Sort 12</t>
  </si>
  <si>
    <t>Sort 6</t>
  </si>
  <si>
    <t>Sort 10</t>
  </si>
  <si>
    <t>Sort 1</t>
  </si>
  <si>
    <t>Sort 5</t>
  </si>
  <si>
    <t>Sort 9</t>
  </si>
  <si>
    <t>Sort 4</t>
  </si>
  <si>
    <t>Texnika(shaker)</t>
  </si>
  <si>
    <t>Sort 8</t>
  </si>
  <si>
    <t>Sort 7</t>
  </si>
  <si>
    <t>Əl(shaker)</t>
  </si>
  <si>
    <t>Sort 3</t>
  </si>
  <si>
    <t>Toplam Çəki</t>
  </si>
  <si>
    <t>TOPLAM ÇƏKİ</t>
  </si>
  <si>
    <t>İD</t>
  </si>
  <si>
    <t>Ölkə</t>
  </si>
  <si>
    <t>Məhsul</t>
  </si>
  <si>
    <t>Dəyər</t>
  </si>
  <si>
    <t>Azərbaycan</t>
  </si>
  <si>
    <t>Qələm</t>
  </si>
  <si>
    <t>Dəftər</t>
  </si>
  <si>
    <t>Karandaş</t>
  </si>
  <si>
    <t>Qulaqcıq</t>
  </si>
  <si>
    <t>Masa</t>
  </si>
  <si>
    <t>Rusiya</t>
  </si>
  <si>
    <t>Video card</t>
  </si>
  <si>
    <t>İngiltərə</t>
  </si>
  <si>
    <t>Ay</t>
  </si>
  <si>
    <t>Satış mənfəəti</t>
  </si>
  <si>
    <t>Yanvar</t>
  </si>
  <si>
    <t>Ağ köynək</t>
  </si>
  <si>
    <t>USA</t>
  </si>
  <si>
    <r>
      <t xml:space="preserve">Aşağıdakı kriteriyalara əsasən toplam nə qədər </t>
    </r>
    <r>
      <rPr>
        <b/>
        <sz val="18"/>
        <color rgb="FFFF0000"/>
        <rFont val="Calibri"/>
        <family val="2"/>
        <scheme val="minor"/>
      </rPr>
      <t>ağ köynək</t>
    </r>
    <r>
      <rPr>
        <b/>
        <sz val="18"/>
        <color theme="1"/>
        <rFont val="Calibri"/>
        <family val="2"/>
        <scheme val="minor"/>
      </rPr>
      <t xml:space="preserve"> satıldığın tap</t>
    </r>
  </si>
  <si>
    <t>Fevral</t>
  </si>
  <si>
    <t>Göy köynək</t>
  </si>
  <si>
    <t>UK</t>
  </si>
  <si>
    <t>Turkey</t>
  </si>
  <si>
    <t>Sarı köynək</t>
  </si>
  <si>
    <t>Mart</t>
  </si>
  <si>
    <t>Aprel</t>
  </si>
  <si>
    <t>İyun</t>
  </si>
  <si>
    <t>Total Sales</t>
  </si>
  <si>
    <t>My shopping List</t>
  </si>
  <si>
    <t>Choose shop</t>
  </si>
  <si>
    <t>ASDA</t>
  </si>
  <si>
    <t>TESCO</t>
  </si>
  <si>
    <t>Item</t>
  </si>
  <si>
    <t>Price</t>
  </si>
  <si>
    <t>Qnty</t>
  </si>
  <si>
    <t>Total</t>
  </si>
  <si>
    <t>Grapes</t>
  </si>
  <si>
    <t>Milk</t>
  </si>
  <si>
    <t>Butter</t>
  </si>
  <si>
    <t>Bread</t>
  </si>
  <si>
    <t>Country</t>
  </si>
  <si>
    <t>France</t>
  </si>
  <si>
    <t>Canada</t>
  </si>
  <si>
    <t>United States</t>
  </si>
  <si>
    <t>Date</t>
  </si>
  <si>
    <t>Quantity</t>
  </si>
  <si>
    <t>Revenue</t>
  </si>
  <si>
    <t>Mexico</t>
  </si>
  <si>
    <t>A</t>
  </si>
  <si>
    <t>Employee İD</t>
  </si>
  <si>
    <t>B</t>
  </si>
  <si>
    <t>C</t>
  </si>
  <si>
    <t>Sales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</si>
  <si>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</si>
  <si>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</si>
  <si>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</si>
  <si>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</si>
  <si>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</si>
  <si>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</si>
  <si>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</si>
  <si>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</si>
  <si>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</si>
  <si>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Tələbələr</t>
  </si>
  <si>
    <t>Nicode Fidan çalışqan</t>
  </si>
  <si>
    <t>Şən Bəhlul Nicode</t>
  </si>
  <si>
    <t>Savadlı Beyza Nicode</t>
  </si>
  <si>
    <t>Nicode İbrahim ADNSU</t>
  </si>
  <si>
    <t>Sədəfin hədəfləri Nicode</t>
  </si>
  <si>
    <t>Nicode Nazənin HR</t>
  </si>
  <si>
    <t>Nizami Mothercare Nicode</t>
  </si>
  <si>
    <t>Qafqaz Nicode ADNSU</t>
  </si>
  <si>
    <t>Stipendiya</t>
  </si>
  <si>
    <t>Aysun Nicode Analitik</t>
  </si>
  <si>
    <t>Nicode</t>
  </si>
  <si>
    <t>Total Stipendiya</t>
  </si>
  <si>
    <t>Ugur Data Science</t>
  </si>
  <si>
    <t>1 rub</t>
  </si>
  <si>
    <t>2 rub</t>
  </si>
  <si>
    <t>3 rub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</si>
  <si>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</si>
  <si>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</si>
  <si>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</si>
  <si>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</si>
  <si>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</si>
  <si>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</si>
  <si>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</si>
  <si>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</si>
  <si>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</si>
  <si>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</si>
  <si>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X0</t>
  </si>
  <si>
    <t>Telebeler</t>
  </si>
  <si>
    <t>Nicat Analitik</t>
  </si>
  <si>
    <t>Nizami Kateqoriya</t>
  </si>
  <si>
    <t>Qafqaz vetendas</t>
  </si>
  <si>
    <t>Behlul Maliyye</t>
  </si>
  <si>
    <t>Fidan Tarix</t>
  </si>
  <si>
    <t>Kes</t>
  </si>
  <si>
    <t>Nicat</t>
  </si>
  <si>
    <t>Nizami</t>
  </si>
  <si>
    <t>Qafqaz</t>
  </si>
  <si>
    <t>Behlul</t>
  </si>
  <si>
    <t>Fidan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</si>
</sst>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-* #,##0\ [$₼-42C]_-;\-* #,##0\ [$₼-42C]_-;_-* &quot;-&quot;\ [$₼-42C]_-;_-@_-"/>
    <numFmt numFmtId="166" formatCode="[$$-409]#,##0.00"/>
    <numFmt numFmtId="167" formatCode="#,##0\ [$₼-42C]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Museo For Dell"/>
    </font>
    <font>
      <b/>
      <sz val="12"/>
      <color theme="0"/>
      <name val="Museo For Dell"/>
    </font>
    <font>
      <b/>
      <sz val="12"/>
      <name val="Museo For Dell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3D6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4" fillId="0" borderId="1" xfId="0" applyFont="1" applyBorder="1"/>
    <xf numFmtId="0" fontId="5" fillId="4" borderId="1" xfId="0" applyFont="1" applyFill="1" applyBorder="1"/>
    <xf numFmtId="164" fontId="4" fillId="0" borderId="1" xfId="1" applyNumberFormat="1" applyFont="1" applyBorder="1"/>
    <xf numFmtId="0" fontId="3" fillId="4" borderId="1" xfId="0" applyFont="1" applyFill="1" applyBorder="1"/>
    <xf numFmtId="17" fontId="3" fillId="5" borderId="1" xfId="0" applyNumberFormat="1" applyFont="1" applyFill="1" applyBorder="1"/>
    <xf numFmtId="0" fontId="3" fillId="6" borderId="1" xfId="0" applyFont="1" applyFill="1" applyBorder="1"/>
    <xf numFmtId="0" fontId="0" fillId="0" borderId="1" xfId="0" applyBorder="1"/>
    <xf numFmtId="164" fontId="2" fillId="0" borderId="1" xfId="1" applyNumberFormat="1" applyFont="1" applyBorder="1"/>
    <xf numFmtId="165" fontId="2" fillId="0" borderId="1" xfId="1" applyNumberFormat="1" applyFont="1" applyBorder="1"/>
    <xf numFmtId="0" fontId="7" fillId="0" borderId="0" xfId="0" applyFont="1" applyAlignment="1">
      <alignment horizontal="center"/>
    </xf>
    <xf numFmtId="0" fontId="6" fillId="8" borderId="1" xfId="0" applyFont="1" applyFill="1" applyBorder="1"/>
    <xf numFmtId="0" fontId="9" fillId="0" borderId="0" xfId="0" applyFont="1" applyAlignment="1">
      <alignment horizontal="center"/>
    </xf>
    <xf numFmtId="4" fontId="0" fillId="0" borderId="5" xfId="0" applyNumberFormat="1" applyBorder="1"/>
    <xf numFmtId="0" fontId="0" fillId="0" borderId="5" xfId="0" applyBorder="1"/>
    <xf numFmtId="4" fontId="0" fillId="9" borderId="5" xfId="0" applyNumberFormat="1" applyFill="1" applyBorder="1"/>
    <xf numFmtId="2" fontId="7" fillId="0" borderId="6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4" fontId="0" fillId="0" borderId="1" xfId="0" applyNumberFormat="1" applyBorder="1"/>
    <xf numFmtId="2" fontId="7" fillId="0" borderId="3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10" fillId="10" borderId="7" xfId="0" applyFont="1" applyFill="1" applyBorder="1" applyAlignment="1">
      <alignment horizontal="center" vertical="center"/>
    </xf>
    <xf numFmtId="2" fontId="10" fillId="10" borderId="7" xfId="0" applyNumberFormat="1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center" vertical="center"/>
    </xf>
    <xf numFmtId="14" fontId="12" fillId="0" borderId="7" xfId="0" applyNumberFormat="1" applyFont="1" applyBorder="1"/>
    <xf numFmtId="0" fontId="13" fillId="11" borderId="7" xfId="0" applyFont="1" applyFill="1" applyBorder="1" applyAlignment="1">
      <alignment horizontal="center" vertical="center"/>
    </xf>
    <xf numFmtId="2" fontId="13" fillId="11" borderId="7" xfId="0" applyNumberFormat="1" applyFont="1" applyFill="1" applyBorder="1" applyAlignment="1">
      <alignment horizontal="center" vertical="center"/>
    </xf>
    <xf numFmtId="0" fontId="13" fillId="11" borderId="7" xfId="0" applyFont="1" applyFill="1" applyBorder="1" applyAlignment="1">
      <alignment horizontal="left" vertical="center"/>
    </xf>
    <xf numFmtId="0" fontId="14" fillId="12" borderId="8" xfId="0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vertical="center"/>
    </xf>
    <xf numFmtId="0" fontId="0" fillId="12" borderId="1" xfId="0" applyFill="1" applyBorder="1"/>
    <xf numFmtId="0" fontId="3" fillId="12" borderId="1" xfId="0" applyFont="1" applyFill="1" applyBorder="1"/>
    <xf numFmtId="0" fontId="5" fillId="3" borderId="0" xfId="0" applyFont="1" applyFill="1"/>
    <xf numFmtId="0" fontId="4" fillId="0" borderId="0" xfId="0" applyFont="1"/>
    <xf numFmtId="0" fontId="2" fillId="0" borderId="0" xfId="0" applyFont="1"/>
    <xf numFmtId="0" fontId="3" fillId="0" borderId="1" xfId="0" applyFont="1" applyBorder="1"/>
    <xf numFmtId="0" fontId="5" fillId="13" borderId="1" xfId="0" applyFont="1" applyFill="1" applyBorder="1"/>
    <xf numFmtId="0" fontId="5" fillId="14" borderId="1" xfId="0" applyFont="1" applyFill="1" applyBorder="1"/>
    <xf numFmtId="0" fontId="5" fillId="12" borderId="1" xfId="0" applyFont="1" applyFill="1" applyBorder="1"/>
    <xf numFmtId="0" fontId="5" fillId="3" borderId="1" xfId="0" applyFont="1" applyFill="1" applyBorder="1"/>
    <xf numFmtId="0" fontId="5" fillId="15" borderId="1" xfId="0" applyFont="1" applyFill="1" applyBorder="1"/>
    <xf numFmtId="44" fontId="5" fillId="6" borderId="1" xfId="1" applyFont="1" applyFill="1" applyBorder="1"/>
    <xf numFmtId="0" fontId="5" fillId="0" borderId="1" xfId="0" applyFont="1" applyBorder="1"/>
    <xf numFmtId="44" fontId="4" fillId="15" borderId="1" xfId="1" applyFont="1" applyFill="1" applyBorder="1"/>
    <xf numFmtId="44" fontId="4" fillId="6" borderId="1" xfId="1" applyFont="1" applyFill="1" applyBorder="1"/>
    <xf numFmtId="0" fontId="17" fillId="16" borderId="1" xfId="0" applyFont="1" applyFill="1" applyBorder="1"/>
    <xf numFmtId="17" fontId="17" fillId="16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7" fillId="16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17" fontId="2" fillId="0" borderId="0" xfId="0" applyNumberFormat="1" applyFont="1"/>
    <xf numFmtId="1" fontId="2" fillId="0" borderId="0" xfId="0" applyNumberFormat="1" applyFont="1"/>
    <xf numFmtId="166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0" fontId="3" fillId="17" borderId="1" xfId="0" applyFont="1" applyFill="1" applyBorder="1"/>
    <xf numFmtId="0" fontId="18" fillId="0" borderId="1" xfId="0" applyFont="1" applyBorder="1"/>
    <xf numFmtId="0" fontId="15" fillId="3" borderId="1" xfId="0" applyFont="1" applyFill="1" applyBorder="1"/>
    <xf numFmtId="0" fontId="15" fillId="18" borderId="1" xfId="0" applyFont="1" applyFill="1" applyBorder="1"/>
    <xf numFmtId="0" fontId="15" fillId="6" borderId="1" xfId="0" applyFont="1" applyFill="1" applyBorder="1"/>
    <xf numFmtId="0" fontId="15" fillId="0" borderId="0" xfId="0" applyFont="1"/>
    <xf numFmtId="167" fontId="18" fillId="0" borderId="1" xfId="0" applyNumberFormat="1" applyFont="1" applyBorder="1"/>
    <xf numFmtId="0" fontId="15" fillId="19" borderId="1" xfId="0" applyFont="1" applyFill="1" applyBorder="1"/>
    <xf numFmtId="0" fontId="15" fillId="20" borderId="1" xfId="0" applyFont="1" applyFill="1" applyBorder="1"/>
    <xf numFmtId="0" fontId="15" fillId="21" borderId="1" xfId="0" applyFont="1" applyFill="1" applyBorder="1"/>
    <xf numFmtId="0" fontId="2" fillId="22" borderId="1" xfId="0" applyFont="1" applyFill="1" applyBorder="1"/>
    <xf numFmtId="0" fontId="20" fillId="12" borderId="0" xfId="0" applyFont="1" applyFill="1"/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 textRotation="90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7</xdr:row>
      <xdr:rowOff>180975</xdr:rowOff>
    </xdr:from>
    <xdr:to>
      <xdr:col>8</xdr:col>
      <xdr:colOff>495300</xdr:colOff>
      <xdr:row>11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733800" y="2047875"/>
          <a:ext cx="31051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2400" b="1"/>
            <a:t>G3 </a:t>
          </a:r>
          <a:r>
            <a:rPr lang="az-Latn-AZ" sz="2400"/>
            <a:t>xanasında</a:t>
          </a:r>
          <a:r>
            <a:rPr lang="az-Latn-AZ" sz="2400" baseline="0"/>
            <a:t> Salary ni tapın.</a:t>
          </a:r>
          <a:endParaRPr lang="en-US" sz="24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9</xdr:row>
      <xdr:rowOff>7620</xdr:rowOff>
    </xdr:from>
    <xdr:to>
      <xdr:col>9</xdr:col>
      <xdr:colOff>579120</xdr:colOff>
      <xdr:row>14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8FBD00-C1C3-4972-9678-5DE9187482E5}"/>
            </a:ext>
          </a:extLst>
        </xdr:cNvPr>
        <xdr:cNvSpPr txBox="1"/>
      </xdr:nvSpPr>
      <xdr:spPr>
        <a:xfrm>
          <a:off x="6423660" y="2682240"/>
          <a:ext cx="3962400" cy="1379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800" b="1"/>
            <a:t>Nicode</a:t>
          </a:r>
          <a:r>
            <a:rPr lang="az-Latn-AZ" sz="1800"/>
            <a:t> sözü</a:t>
          </a:r>
          <a:r>
            <a:rPr lang="az-Latn-AZ" sz="1800" baseline="0"/>
            <a:t> keçənlərin stipendiya cəmini tapın. </a:t>
          </a:r>
          <a:br>
            <a:rPr lang="az-Latn-AZ" sz="1800" baseline="0"/>
          </a:br>
          <a:br>
            <a:rPr lang="az-Latn-AZ" sz="1800" baseline="0"/>
          </a:br>
          <a:r>
            <a:rPr lang="az-Latn-AZ" sz="1800" baseline="0"/>
            <a:t>Formulda </a:t>
          </a:r>
          <a:r>
            <a:rPr lang="az-Latn-AZ" sz="1800" b="1" baseline="0"/>
            <a:t>G4</a:t>
          </a:r>
          <a:r>
            <a:rPr lang="az-Latn-AZ" sz="1800" baseline="0"/>
            <a:t> xanasından istifadə et.</a:t>
          </a:r>
          <a:endParaRPr lang="en-US" sz="18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472440</xdr:colOff>
      <xdr:row>4</xdr:row>
      <xdr:rowOff>129540</xdr:rowOff>
    </xdr:from>
    <xdr:to>
      <xdr:col>19</xdr:col>
      <xdr:colOff>91440</xdr:colOff>
      <xdr:row>17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E4CA28-3E88-4C33-BE44-9242E90DC9AF}"/>
            </a:ext>
          </a:extLst>
        </xdr:cNvPr>
        <xdr:cNvSpPr txBox="1"/>
      </xdr:nvSpPr>
      <xdr:spPr>
        <a:xfrm>
          <a:off x="7764780" y="1318260"/>
          <a:ext cx="5715000" cy="320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2400" b="0"/>
            <a:t>Əgər məhsulu</a:t>
          </a:r>
          <a:r>
            <a:rPr lang="az-Latn-AZ" sz="2400" b="0" baseline="0"/>
            <a:t>n</a:t>
          </a:r>
          <a:r>
            <a:rPr lang="az-Latn-AZ" sz="2400" b="0"/>
            <a:t> </a:t>
          </a:r>
          <a:r>
            <a:rPr lang="az-Latn-AZ" sz="2400" b="1"/>
            <a:t>hər</a:t>
          </a:r>
          <a:r>
            <a:rPr lang="az-Latn-AZ" sz="2400" b="1" baseline="0"/>
            <a:t> üç rüb üzrə </a:t>
          </a:r>
          <a:r>
            <a:rPr lang="az-Latn-AZ" sz="2400" b="1" baseline="0">
              <a:solidFill>
                <a:srgbClr val="002060"/>
              </a:solidFill>
            </a:rPr>
            <a:t>300 Aznı keçən satışları 2 dən çoxdursa </a:t>
          </a:r>
          <a:r>
            <a:rPr lang="az-Latn-AZ" sz="2400" b="0" baseline="0"/>
            <a:t>bütün xanalar </a:t>
          </a:r>
          <a:r>
            <a:rPr lang="az-Latn-AZ" sz="2400" b="1" baseline="0">
              <a:solidFill>
                <a:srgbClr val="FF0000"/>
              </a:solidFill>
            </a:rPr>
            <a:t>qırmızıya </a:t>
          </a:r>
          <a:r>
            <a:rPr lang="az-Latn-AZ" sz="2400" b="0" baseline="0"/>
            <a:t>boyansın.</a:t>
          </a:r>
          <a:br>
            <a:rPr lang="az-Latn-AZ" sz="2400" b="0" baseline="0"/>
          </a:br>
          <a:br>
            <a:rPr lang="az-Latn-AZ" sz="2400" b="0" baseline="0"/>
          </a:br>
          <a:r>
            <a:rPr lang="az-Latn-AZ" sz="2400" b="1" baseline="0"/>
            <a:t>Məs</a:t>
          </a:r>
          <a:r>
            <a:rPr lang="az-Latn-AZ" sz="2400" b="0" baseline="0"/>
            <a:t> X0 məhsulu ilk rub 417 Azn, 2 rub 207 Azn, 3 rub 241 azn satış edib. Deməli,sadəcə 1 rubdə 300 u kecib.Uygun deyil. Formulla uyğunları tapıb qırmızı etməlisən</a:t>
          </a:r>
          <a:r>
            <a:rPr lang="az-Latn-AZ" sz="2400" b="1" baseline="0"/>
            <a:t>.</a:t>
          </a:r>
          <a:endParaRPr lang="en-US" sz="24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2</xdr:row>
      <xdr:rowOff>144780</xdr:rowOff>
    </xdr:from>
    <xdr:to>
      <xdr:col>10</xdr:col>
      <xdr:colOff>114300</xdr:colOff>
      <xdr:row>5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F5D2D3-B625-4180-8208-C8F69428A953}"/>
            </a:ext>
          </a:extLst>
        </xdr:cNvPr>
        <xdr:cNvSpPr txBox="1"/>
      </xdr:nvSpPr>
      <xdr:spPr>
        <a:xfrm>
          <a:off x="5897880" y="624840"/>
          <a:ext cx="3215640" cy="807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rgbClr val="002060"/>
              </a:solidFill>
            </a:rPr>
            <a:t>Formul istifade</a:t>
          </a:r>
          <a:r>
            <a:rPr lang="en-US" sz="2000" b="1" baseline="0">
              <a:solidFill>
                <a:srgbClr val="002060"/>
              </a:solidFill>
            </a:rPr>
            <a:t> ederek </a:t>
          </a:r>
          <a:r>
            <a:rPr lang="en-US" sz="2000" b="1" baseline="0"/>
            <a:t>B</a:t>
          </a:r>
          <a:r>
            <a:rPr lang="en-US" sz="2000" baseline="0"/>
            <a:t> s</a:t>
          </a:r>
          <a:r>
            <a:rPr lang="az-Latn-AZ" sz="2000" baseline="0"/>
            <a:t>ütununda</a:t>
          </a:r>
          <a:r>
            <a:rPr lang="en-US" sz="2000" baseline="0"/>
            <a:t> </a:t>
          </a:r>
          <a:r>
            <a:rPr lang="en-US" sz="2000" b="1" baseline="0"/>
            <a:t>ad</a:t>
          </a:r>
          <a:r>
            <a:rPr lang="en-US" sz="2000" baseline="0"/>
            <a:t> hisselerini kes.</a:t>
          </a:r>
          <a:endParaRPr 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3</xdr:row>
      <xdr:rowOff>9526</xdr:rowOff>
    </xdr:from>
    <xdr:to>
      <xdr:col>17</xdr:col>
      <xdr:colOff>447675</xdr:colOff>
      <xdr:row>8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258050" y="723901"/>
          <a:ext cx="3829050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/>
            <a:t>Data</a:t>
          </a:r>
          <a:r>
            <a:rPr lang="en-US" sz="2400"/>
            <a:t> s</a:t>
          </a:r>
          <a:r>
            <a:rPr lang="az-Latn-AZ" sz="2400"/>
            <a:t>əhifəsinə</a:t>
          </a:r>
          <a:r>
            <a:rPr lang="az-Latn-AZ" sz="2400" baseline="0"/>
            <a:t> əsaslanaraq toplam satışları hesablayın.</a:t>
          </a:r>
          <a:endParaRPr lang="en-US" sz="2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11</xdr:row>
      <xdr:rowOff>91440</xdr:rowOff>
    </xdr:from>
    <xdr:to>
      <xdr:col>14</xdr:col>
      <xdr:colOff>243840</xdr:colOff>
      <xdr:row>17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DA569F-024B-4B2C-8F9D-1109EC631A79}"/>
            </a:ext>
          </a:extLst>
        </xdr:cNvPr>
        <xdr:cNvSpPr txBox="1"/>
      </xdr:nvSpPr>
      <xdr:spPr>
        <a:xfrm>
          <a:off x="8473440" y="2270760"/>
          <a:ext cx="2628900" cy="1150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Valyuta</a:t>
          </a:r>
          <a:r>
            <a:rPr lang="en-US" sz="1800" baseline="0"/>
            <a:t> m</a:t>
          </a:r>
          <a:r>
            <a:rPr lang="az-Latn-AZ" sz="1800" baseline="0"/>
            <a:t>əzənnəsini "Target" ə dəyişmək lazımdır.</a:t>
          </a:r>
          <a:endParaRPr lang="en-US" sz="1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144780</xdr:rowOff>
    </xdr:from>
    <xdr:to>
      <xdr:col>14</xdr:col>
      <xdr:colOff>129540</xdr:colOff>
      <xdr:row>7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27EFBA-6210-472E-8073-5FCF37E58969}"/>
            </a:ext>
          </a:extLst>
        </xdr:cNvPr>
        <xdr:cNvSpPr txBox="1"/>
      </xdr:nvSpPr>
      <xdr:spPr>
        <a:xfrm>
          <a:off x="7627620" y="678180"/>
          <a:ext cx="321564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800" b="1"/>
            <a:t>Data2 </a:t>
          </a:r>
          <a:r>
            <a:rPr lang="az-Latn-AZ" sz="1800"/>
            <a:t>səhifəsindən</a:t>
          </a:r>
          <a:r>
            <a:rPr lang="az-Latn-AZ" sz="1800" baseline="0"/>
            <a:t> istifadə edərək xanaları doldurun</a:t>
          </a:r>
          <a:endParaRPr lang="en-US" sz="1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</xdr:row>
      <xdr:rowOff>133350</xdr:rowOff>
    </xdr:from>
    <xdr:to>
      <xdr:col>15</xdr:col>
      <xdr:colOff>419100</xdr:colOff>
      <xdr:row>5</xdr:row>
      <xdr:rowOff>28576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8134350" y="371475"/>
          <a:ext cx="2314575" cy="847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I4</a:t>
          </a:r>
          <a:r>
            <a:rPr lang="en-US" sz="2000" baseline="0"/>
            <a:t> xanas</a:t>
          </a:r>
          <a:r>
            <a:rPr lang="az-Latn-AZ" sz="2000" baseline="0"/>
            <a:t>ında</a:t>
          </a:r>
          <a:r>
            <a:rPr lang="en-US" sz="2000" baseline="0"/>
            <a:t> </a:t>
          </a:r>
          <a:r>
            <a:rPr lang="az-Latn-AZ" sz="2000" baseline="0"/>
            <a:t>toplam quantity ni tapın.</a:t>
          </a:r>
          <a:endParaRPr 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10</xdr:row>
      <xdr:rowOff>76200</xdr:rowOff>
    </xdr:from>
    <xdr:to>
      <xdr:col>13</xdr:col>
      <xdr:colOff>388620</xdr:colOff>
      <xdr:row>15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742EDD-1D64-4DFB-BB76-C56915AB3652}"/>
            </a:ext>
          </a:extLst>
        </xdr:cNvPr>
        <xdr:cNvSpPr txBox="1"/>
      </xdr:nvSpPr>
      <xdr:spPr>
        <a:xfrm>
          <a:off x="6096000" y="2362200"/>
          <a:ext cx="3672840" cy="123444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az-Latn-AZ" sz="1800" b="1"/>
            <a:t>Məhsul adlarına</a:t>
          </a:r>
          <a:r>
            <a:rPr lang="az-Latn-AZ" sz="1800" b="1" baseline="0"/>
            <a:t> uyğun və dəyəri uyğun olaraq 3,5,7 dən böyüklərin cəmini tap</a:t>
          </a:r>
          <a:endParaRPr lang="en-US" sz="18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11</xdr:row>
      <xdr:rowOff>45720</xdr:rowOff>
    </xdr:from>
    <xdr:to>
      <xdr:col>15</xdr:col>
      <xdr:colOff>373380</xdr:colOff>
      <xdr:row>19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F7D714-DB54-461B-932A-21D59084CED3}"/>
            </a:ext>
          </a:extLst>
        </xdr:cNvPr>
        <xdr:cNvSpPr txBox="1"/>
      </xdr:nvSpPr>
      <xdr:spPr>
        <a:xfrm>
          <a:off x="7094220" y="2811780"/>
          <a:ext cx="4808220" cy="2042160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ASDA v</a:t>
          </a:r>
          <a:r>
            <a:rPr lang="az-Latn-AZ" sz="1600" b="1"/>
            <a:t>ə</a:t>
          </a:r>
          <a:r>
            <a:rPr lang="az-Latn-AZ" sz="1600" b="1" baseline="0"/>
            <a:t> TESCO mağaza adlarıdır.Ərzaqların qiyməti hər birində fərqlidir. Sağdakı cədvəldə qiymıətləri görürsüz. İndi gələk suala. Mən F2 xanasından mağazanı seçə bilirəm. C</a:t>
          </a:r>
          <a:r>
            <a:rPr lang="en-US" sz="1600" b="1" baseline="0"/>
            <a:t>7</a:t>
          </a:r>
          <a:r>
            <a:rPr lang="az-Latn-AZ" sz="1600" b="1" baseline="0"/>
            <a:t> xanasında elə bir formula yazın ki, F</a:t>
          </a:r>
          <a:r>
            <a:rPr lang="en-US" sz="1600" b="1" baseline="0"/>
            <a:t>3</a:t>
          </a:r>
          <a:r>
            <a:rPr lang="az-Latn-AZ" sz="1600" b="1" baseline="0"/>
            <a:t> də hansı mağazanı seçsəm ona uyğun qiymətlər dolsun. Totalı ise tapdığınız price deyerin qnty a vuraraq tapacaqsız.</a:t>
          </a:r>
          <a:endParaRPr lang="en-US" sz="16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541020</xdr:colOff>
      <xdr:row>2</xdr:row>
      <xdr:rowOff>15240</xdr:rowOff>
    </xdr:from>
    <xdr:to>
      <xdr:col>18</xdr:col>
      <xdr:colOff>121920</xdr:colOff>
      <xdr:row>9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FF7ADF-AA64-483B-A94F-73A0826480A2}"/>
            </a:ext>
          </a:extLst>
        </xdr:cNvPr>
        <xdr:cNvSpPr txBox="1"/>
      </xdr:nvSpPr>
      <xdr:spPr>
        <a:xfrm>
          <a:off x="8595360" y="472440"/>
          <a:ext cx="3848100" cy="1607820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C3-C5 xana</a:t>
          </a:r>
          <a:r>
            <a:rPr lang="az-Latn-AZ" sz="1800" b="1"/>
            <a:t>sındakı</a:t>
          </a:r>
          <a:r>
            <a:rPr lang="az-Latn-AZ" sz="1800" b="1" baseline="0"/>
            <a:t> ölkə</a:t>
          </a:r>
          <a:r>
            <a:rPr lang="en-US" sz="1800" b="1" baseline="0"/>
            <a:t>l</a:t>
          </a:r>
          <a:r>
            <a:rPr lang="az-Latn-AZ" sz="1800" b="1" baseline="0"/>
            <a:t>ərin </a:t>
          </a:r>
          <a:r>
            <a:rPr lang="en-US" sz="1800" b="1" baseline="0"/>
            <a:t>D2-E2</a:t>
          </a:r>
          <a:r>
            <a:rPr lang="az-Latn-AZ" sz="1800" b="1" baseline="0"/>
            <a:t> xanasında sırlanmış tarixlərə əsasən toplam nə qədər "Revenue" əldə etdiyini tap. Formulanı </a:t>
          </a:r>
          <a:r>
            <a:rPr lang="en-US" sz="1800" b="1" baseline="0"/>
            <a:t>D3</a:t>
          </a:r>
          <a:r>
            <a:rPr lang="az-Latn-AZ" sz="1800" b="1" baseline="0"/>
            <a:t> xanasında tətbiq et və aşağı,sağa sürüşdür.</a:t>
          </a:r>
          <a:endParaRPr lang="en-US" sz="18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327660</xdr:colOff>
      <xdr:row>2</xdr:row>
      <xdr:rowOff>190500</xdr:rowOff>
    </xdr:from>
    <xdr:to>
      <xdr:col>15</xdr:col>
      <xdr:colOff>327660</xdr:colOff>
      <xdr:row>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126875-1525-422E-8814-C34705CE1801}"/>
            </a:ext>
          </a:extLst>
        </xdr:cNvPr>
        <xdr:cNvSpPr txBox="1"/>
      </xdr:nvSpPr>
      <xdr:spPr>
        <a:xfrm>
          <a:off x="8145780" y="647700"/>
          <a:ext cx="3048000" cy="952500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az-Latn-AZ" sz="1600" b="1"/>
            <a:t>B1</a:t>
          </a:r>
          <a:r>
            <a:rPr lang="az-Latn-AZ" sz="1600" b="1" baseline="0"/>
            <a:t> xanasında Hər satıcı adına uyğun gələn toplam Satışı hesablamalısan.</a:t>
          </a:r>
          <a:endParaRPr lang="en-US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G3" sqref="G3"/>
    </sheetView>
  </sheetViews>
  <sheetFormatPr defaultRowHeight="14.4"/>
  <cols>
    <col min="1" max="1" width="12.44140625" customWidth="1"/>
    <col min="2" max="2" width="17.109375" bestFit="1" customWidth="1"/>
    <col min="6" max="6" width="15.109375" bestFit="1" customWidth="1"/>
    <col min="7" max="7" width="13.88671875" customWidth="1"/>
    <col min="12" max="12" width="15.109375" bestFit="1" customWidth="1"/>
    <col min="13" max="13" width="13.109375" bestFit="1" customWidth="1"/>
  </cols>
  <sheetData>
    <row r="1" spans="1:13" ht="21">
      <c r="A1" s="69" t="s">
        <v>12</v>
      </c>
      <c r="B1" s="70"/>
      <c r="L1" s="69" t="s">
        <v>14</v>
      </c>
      <c r="M1" s="70"/>
    </row>
    <row r="2" spans="1:13" ht="21">
      <c r="A2" s="5" t="s">
        <v>10</v>
      </c>
      <c r="B2" s="5" t="s">
        <v>11</v>
      </c>
      <c r="F2" s="5" t="s">
        <v>13</v>
      </c>
      <c r="G2" s="5" t="s">
        <v>11</v>
      </c>
      <c r="L2" s="5" t="s">
        <v>13</v>
      </c>
      <c r="M2" s="5" t="s">
        <v>10</v>
      </c>
    </row>
    <row r="3" spans="1:13" ht="21">
      <c r="A3" s="4">
        <v>4509</v>
      </c>
      <c r="B3" s="6">
        <v>19345</v>
      </c>
      <c r="F3" s="4" t="s">
        <v>19</v>
      </c>
      <c r="G3" s="4">
        <f>SUMIFS(B3:B10,A3:A10,VLOOKUP(F3,L3:M10,2,0))</f>
        <v>33819</v>
      </c>
      <c r="L3" s="4" t="s">
        <v>15</v>
      </c>
      <c r="M3" s="4">
        <v>1178</v>
      </c>
    </row>
    <row r="4" spans="1:13" ht="21">
      <c r="A4" s="4">
        <v>2045</v>
      </c>
      <c r="B4" s="6">
        <v>33819</v>
      </c>
      <c r="L4" s="4" t="s">
        <v>16</v>
      </c>
      <c r="M4" s="4">
        <v>1419</v>
      </c>
    </row>
    <row r="5" spans="1:13" ht="21">
      <c r="A5" s="4">
        <v>1178</v>
      </c>
      <c r="B5" s="6">
        <v>22455</v>
      </c>
      <c r="L5" s="4" t="s">
        <v>17</v>
      </c>
      <c r="M5" s="4">
        <v>1629</v>
      </c>
    </row>
    <row r="6" spans="1:13" ht="21">
      <c r="A6" s="4">
        <v>1955</v>
      </c>
      <c r="B6" s="6">
        <v>17890</v>
      </c>
      <c r="L6" s="4" t="s">
        <v>18</v>
      </c>
      <c r="M6" s="4">
        <v>1955</v>
      </c>
    </row>
    <row r="7" spans="1:13" ht="21">
      <c r="A7" s="4">
        <v>1629</v>
      </c>
      <c r="B7" s="6">
        <v>97654</v>
      </c>
      <c r="L7" s="4" t="s">
        <v>19</v>
      </c>
      <c r="M7" s="4">
        <v>2045</v>
      </c>
    </row>
    <row r="8" spans="1:13" ht="21">
      <c r="A8" s="4">
        <v>3918</v>
      </c>
      <c r="B8" s="6">
        <v>37862</v>
      </c>
      <c r="L8" s="4" t="s">
        <v>20</v>
      </c>
      <c r="M8" s="4">
        <v>2247</v>
      </c>
    </row>
    <row r="9" spans="1:13" ht="21">
      <c r="A9" s="4">
        <v>2247</v>
      </c>
      <c r="B9" s="6">
        <v>54555</v>
      </c>
      <c r="L9" s="4" t="s">
        <v>21</v>
      </c>
      <c r="M9" s="4">
        <v>3918</v>
      </c>
    </row>
    <row r="10" spans="1:13" ht="21">
      <c r="A10" s="4">
        <v>1419</v>
      </c>
      <c r="B10" s="6">
        <v>78654</v>
      </c>
      <c r="L10" s="4" t="s">
        <v>22</v>
      </c>
      <c r="M10" s="4">
        <v>4509</v>
      </c>
    </row>
  </sheetData>
  <mergeCells count="2">
    <mergeCell ref="A1:B1"/>
    <mergeCell ref="L1:M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7975-BAAB-448B-9ED5-92A0EE2B2881}">
  <dimension ref="B3:N18"/>
  <sheetViews>
    <sheetView workbookViewId="0">
      <selection activeCell="C7" sqref="C7"/>
    </sheetView>
  </sheetViews>
  <sheetFormatPr defaultRowHeight="14.4"/>
  <cols>
    <col min="2" max="2" width="24.44140625" customWidth="1"/>
    <col min="3" max="3" width="9.21875" customWidth="1"/>
    <col min="4" max="4" width="19" customWidth="1"/>
    <col min="5" max="5" width="10.33203125" customWidth="1"/>
    <col min="6" max="6" width="10.88671875" customWidth="1"/>
    <col min="10" max="10" width="9.77734375" bestFit="1" customWidth="1"/>
    <col min="11" max="11" width="11.5546875" customWidth="1"/>
    <col min="12" max="12" width="10.6640625" customWidth="1"/>
  </cols>
  <sheetData>
    <row r="3" spans="2:14" ht="21">
      <c r="B3" s="39" t="s">
        <v>119</v>
      </c>
      <c r="C3" s="40"/>
      <c r="D3" s="41" t="s">
        <v>120</v>
      </c>
      <c r="E3" s="40"/>
      <c r="F3" s="42" t="s">
        <v>121</v>
      </c>
      <c r="G3" s="36"/>
      <c r="H3" s="36"/>
      <c r="I3" s="36"/>
      <c r="J3" s="36"/>
      <c r="K3" s="36"/>
      <c r="L3" s="36"/>
      <c r="M3" s="36"/>
      <c r="N3" s="36"/>
    </row>
    <row r="4" spans="2:14" ht="21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</row>
    <row r="5" spans="2:14" ht="21">
      <c r="B5" s="36"/>
      <c r="C5" s="36"/>
      <c r="D5" s="36"/>
      <c r="E5" s="36"/>
      <c r="F5" s="36"/>
      <c r="G5" s="36"/>
      <c r="H5" s="36"/>
      <c r="I5" s="36"/>
      <c r="J5" s="4"/>
      <c r="K5" s="43" t="s">
        <v>121</v>
      </c>
      <c r="L5" s="44" t="s">
        <v>122</v>
      </c>
      <c r="M5" s="36"/>
      <c r="N5" s="36"/>
    </row>
    <row r="6" spans="2:14" ht="21">
      <c r="B6" s="45" t="s">
        <v>123</v>
      </c>
      <c r="C6" s="45" t="s">
        <v>124</v>
      </c>
      <c r="D6" s="45" t="s">
        <v>125</v>
      </c>
      <c r="E6" s="45" t="s">
        <v>126</v>
      </c>
      <c r="F6" s="36"/>
      <c r="G6" s="36"/>
      <c r="H6" s="36"/>
      <c r="I6" s="36"/>
      <c r="J6" s="4" t="s">
        <v>5</v>
      </c>
      <c r="K6" s="46">
        <v>1.45</v>
      </c>
      <c r="L6" s="47">
        <v>1.69</v>
      </c>
      <c r="M6" s="36"/>
      <c r="N6" s="36"/>
    </row>
    <row r="7" spans="2:14" ht="21">
      <c r="B7" s="4" t="s">
        <v>5</v>
      </c>
      <c r="C7" s="4">
        <f>INDEX($J$5:$L$10,MATCH($B7,$J$5:$J$10,0),MATCH(F$3,$J$5:$L$5,0))</f>
        <v>1.45</v>
      </c>
      <c r="D7" s="4">
        <v>1</v>
      </c>
      <c r="E7" s="4">
        <f>C7*D7</f>
        <v>1.45</v>
      </c>
      <c r="F7" s="36"/>
      <c r="G7" s="36"/>
      <c r="H7" s="36"/>
      <c r="I7" s="36"/>
      <c r="J7" s="4" t="s">
        <v>127</v>
      </c>
      <c r="K7" s="46">
        <v>1.99</v>
      </c>
      <c r="L7" s="47">
        <v>1.49</v>
      </c>
      <c r="M7" s="36"/>
      <c r="N7" s="36"/>
    </row>
    <row r="8" spans="2:14" ht="21">
      <c r="B8" s="4" t="s">
        <v>127</v>
      </c>
      <c r="C8" s="4">
        <f t="shared" ref="C8:C11" si="0">INDEX($J$5:$L$10,MATCH($B8,$J$5:$J$10,0),MATCH(F$3,$J$5:$L$5,0))</f>
        <v>1.99</v>
      </c>
      <c r="D8" s="4">
        <v>2</v>
      </c>
      <c r="E8" s="4">
        <f t="shared" ref="E8:E11" si="1">C8*D8</f>
        <v>3.98</v>
      </c>
      <c r="F8" s="36"/>
      <c r="G8" s="36"/>
      <c r="H8" s="36"/>
      <c r="I8" s="36"/>
      <c r="J8" s="4" t="s">
        <v>128</v>
      </c>
      <c r="K8" s="46">
        <v>1</v>
      </c>
      <c r="L8" s="47">
        <v>1.2</v>
      </c>
      <c r="M8" s="36"/>
      <c r="N8" s="36"/>
    </row>
    <row r="9" spans="2:14" ht="21">
      <c r="B9" s="4" t="s">
        <v>128</v>
      </c>
      <c r="C9" s="4">
        <f t="shared" si="0"/>
        <v>1</v>
      </c>
      <c r="D9" s="4">
        <v>3</v>
      </c>
      <c r="E9" s="4">
        <f t="shared" si="1"/>
        <v>3</v>
      </c>
      <c r="F9" s="36"/>
      <c r="G9" s="36"/>
      <c r="H9" s="36"/>
      <c r="I9" s="36"/>
      <c r="J9" s="4" t="s">
        <v>129</v>
      </c>
      <c r="K9" s="46">
        <v>2.4900000000000002</v>
      </c>
      <c r="L9" s="47">
        <v>2.29</v>
      </c>
      <c r="M9" s="36"/>
      <c r="N9" s="36"/>
    </row>
    <row r="10" spans="2:14" ht="21">
      <c r="B10" s="4" t="s">
        <v>129</v>
      </c>
      <c r="C10" s="4">
        <f t="shared" si="0"/>
        <v>2.4900000000000002</v>
      </c>
      <c r="D10" s="4">
        <v>1</v>
      </c>
      <c r="E10" s="4">
        <f t="shared" si="1"/>
        <v>2.4900000000000002</v>
      </c>
      <c r="F10" s="36"/>
      <c r="G10" s="36"/>
      <c r="H10" s="36"/>
      <c r="I10" s="36"/>
      <c r="J10" s="4" t="s">
        <v>130</v>
      </c>
      <c r="K10" s="46">
        <v>1.29</v>
      </c>
      <c r="L10" s="47">
        <v>1.39</v>
      </c>
      <c r="M10" s="36"/>
      <c r="N10" s="36"/>
    </row>
    <row r="11" spans="2:14" ht="21">
      <c r="B11" s="4" t="s">
        <v>130</v>
      </c>
      <c r="C11" s="4">
        <f t="shared" si="0"/>
        <v>1.29</v>
      </c>
      <c r="D11" s="4">
        <v>1</v>
      </c>
      <c r="E11" s="4">
        <f t="shared" si="1"/>
        <v>1.29</v>
      </c>
      <c r="F11" s="36"/>
      <c r="G11" s="36"/>
      <c r="H11" s="36"/>
      <c r="I11" s="36"/>
      <c r="J11" s="36"/>
      <c r="K11" s="36"/>
      <c r="L11" s="36"/>
      <c r="M11" s="36"/>
      <c r="N11" s="36"/>
    </row>
    <row r="12" spans="2:14" ht="21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</row>
    <row r="13" spans="2:14" ht="21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</row>
    <row r="14" spans="2:14" ht="21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</row>
    <row r="15" spans="2:14" ht="21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</row>
    <row r="16" spans="2:14" ht="21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</row>
    <row r="17" spans="2:14" ht="21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</row>
    <row r="18" spans="2:14" ht="21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</row>
  </sheetData>
  <dataValidations count="1">
    <dataValidation type="list" allowBlank="1" showInputMessage="1" showErrorMessage="1" sqref="F3" xr:uid="{615A0798-FF91-4830-A58D-7B0B98762FB5}">
      <formula1>$K$5:$L$5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7374-9FB4-47E9-82F0-D1FFE8FF0318}">
  <dimension ref="B2:F20"/>
  <sheetViews>
    <sheetView workbookViewId="0">
      <selection activeCell="D3" sqref="D3"/>
    </sheetView>
  </sheetViews>
  <sheetFormatPr defaultRowHeight="14.4"/>
  <cols>
    <col min="2" max="2" width="15.77734375" customWidth="1"/>
    <col min="3" max="3" width="15.109375" bestFit="1" customWidth="1"/>
    <col min="4" max="4" width="13.21875" customWidth="1"/>
    <col min="5" max="5" width="15.5546875" customWidth="1"/>
    <col min="6" max="6" width="13.33203125" customWidth="1"/>
  </cols>
  <sheetData>
    <row r="2" spans="2:6" ht="18">
      <c r="C2" s="48" t="s">
        <v>131</v>
      </c>
      <c r="D2" s="49">
        <v>44927</v>
      </c>
      <c r="E2" s="49">
        <f>EDATE(D2,1)</f>
        <v>44958</v>
      </c>
      <c r="F2" s="49">
        <f>EDATE(E2,1)</f>
        <v>44986</v>
      </c>
    </row>
    <row r="3" spans="2:6" ht="18">
      <c r="C3" s="1" t="s">
        <v>132</v>
      </c>
      <c r="D3" s="11">
        <f>SUMIFS($F$9:$F$20, $B$9:$B$20, $C3, $C$9:$C$20, D$2)</f>
        <v>33403</v>
      </c>
      <c r="E3" s="11">
        <f t="shared" ref="E3:F5" si="0">SUMIFS($F$9:$F$20, $B$9:$B$20, $C3, $C$9:$C$20, E$2)</f>
        <v>22686</v>
      </c>
      <c r="F3" s="11">
        <f t="shared" si="0"/>
        <v>42588</v>
      </c>
    </row>
    <row r="4" spans="2:6" ht="18">
      <c r="C4" s="50" t="s">
        <v>133</v>
      </c>
      <c r="D4" s="11">
        <f t="shared" ref="D4:D5" si="1">SUMIFS($F$9:$F$20, $B$9:$B$20, $C4, $C$9:$C$20, D$2)</f>
        <v>15522</v>
      </c>
      <c r="E4" s="11">
        <f t="shared" si="0"/>
        <v>23880</v>
      </c>
      <c r="F4" s="11">
        <f t="shared" si="0"/>
        <v>35424</v>
      </c>
    </row>
    <row r="5" spans="2:6" ht="18">
      <c r="C5" s="50" t="s">
        <v>134</v>
      </c>
      <c r="D5" s="11">
        <f t="shared" si="1"/>
        <v>17596</v>
      </c>
      <c r="E5" s="11">
        <f t="shared" si="0"/>
        <v>20298</v>
      </c>
      <c r="F5" s="11">
        <f t="shared" si="0"/>
        <v>32413</v>
      </c>
    </row>
    <row r="8" spans="2:6" ht="18">
      <c r="B8" s="51" t="s">
        <v>131</v>
      </c>
      <c r="C8" s="51" t="s">
        <v>135</v>
      </c>
      <c r="D8" s="51" t="s">
        <v>136</v>
      </c>
      <c r="E8" s="51" t="s">
        <v>124</v>
      </c>
      <c r="F8" s="51" t="s">
        <v>137</v>
      </c>
    </row>
    <row r="9" spans="2:6" ht="18">
      <c r="B9" s="52" t="s">
        <v>138</v>
      </c>
      <c r="C9" s="53">
        <v>44927</v>
      </c>
      <c r="D9" s="54">
        <f>F9/E9</f>
        <v>2463.4334103156275</v>
      </c>
      <c r="E9" s="55">
        <v>12.99</v>
      </c>
      <c r="F9" s="56">
        <v>32000</v>
      </c>
    </row>
    <row r="10" spans="2:6" ht="18">
      <c r="B10" s="52" t="s">
        <v>134</v>
      </c>
      <c r="C10" s="53">
        <v>44927</v>
      </c>
      <c r="D10" s="54">
        <f t="shared" ref="D10:D20" si="2">F10/E10</f>
        <v>705.25050100200406</v>
      </c>
      <c r="E10" s="55">
        <v>24.95</v>
      </c>
      <c r="F10" s="56">
        <v>17596</v>
      </c>
    </row>
    <row r="11" spans="2:6" ht="18">
      <c r="B11" s="52" t="s">
        <v>133</v>
      </c>
      <c r="C11" s="53">
        <v>44927</v>
      </c>
      <c r="D11" s="54">
        <f t="shared" si="2"/>
        <v>622.12424849699403</v>
      </c>
      <c r="E11" s="55">
        <v>24.95</v>
      </c>
      <c r="F11" s="56">
        <v>15522</v>
      </c>
    </row>
    <row r="12" spans="2:6" ht="18">
      <c r="B12" s="52" t="s">
        <v>132</v>
      </c>
      <c r="C12" s="53">
        <v>44927</v>
      </c>
      <c r="D12" s="54">
        <f t="shared" si="2"/>
        <v>1674.3358395989976</v>
      </c>
      <c r="E12" s="55">
        <v>19.95</v>
      </c>
      <c r="F12" s="56">
        <v>33403</v>
      </c>
    </row>
    <row r="13" spans="2:6" ht="18">
      <c r="B13" s="52" t="s">
        <v>138</v>
      </c>
      <c r="C13" s="53">
        <v>44958</v>
      </c>
      <c r="D13" s="54">
        <f t="shared" si="2"/>
        <v>1786.4661654135339</v>
      </c>
      <c r="E13" s="55">
        <v>19.95</v>
      </c>
      <c r="F13" s="56">
        <v>35640</v>
      </c>
    </row>
    <row r="14" spans="2:6" ht="18">
      <c r="B14" s="52" t="s">
        <v>134</v>
      </c>
      <c r="C14" s="53">
        <v>44958</v>
      </c>
      <c r="D14" s="54">
        <f t="shared" si="2"/>
        <v>1017.4436090225564</v>
      </c>
      <c r="E14" s="55">
        <v>19.95</v>
      </c>
      <c r="F14" s="56">
        <v>20298</v>
      </c>
    </row>
    <row r="15" spans="2:6" ht="18">
      <c r="B15" s="52" t="s">
        <v>133</v>
      </c>
      <c r="C15" s="53">
        <v>44958</v>
      </c>
      <c r="D15" s="54">
        <f t="shared" si="2"/>
        <v>1196.9924812030076</v>
      </c>
      <c r="E15" s="55">
        <v>19.95</v>
      </c>
      <c r="F15" s="56">
        <v>23880</v>
      </c>
    </row>
    <row r="16" spans="2:6" ht="18">
      <c r="B16" s="52" t="s">
        <v>132</v>
      </c>
      <c r="C16" s="53">
        <v>44958</v>
      </c>
      <c r="D16" s="54">
        <f t="shared" si="2"/>
        <v>1019.5955056179776</v>
      </c>
      <c r="E16" s="55">
        <v>22.25</v>
      </c>
      <c r="F16" s="56">
        <v>22686</v>
      </c>
    </row>
    <row r="17" spans="2:6" ht="18">
      <c r="B17" s="52" t="s">
        <v>138</v>
      </c>
      <c r="C17" s="53">
        <v>44986</v>
      </c>
      <c r="D17" s="54">
        <f t="shared" si="2"/>
        <v>957.59398496240601</v>
      </c>
      <c r="E17" s="55">
        <v>19.95</v>
      </c>
      <c r="F17" s="56">
        <v>19104</v>
      </c>
    </row>
    <row r="18" spans="2:6" ht="18">
      <c r="B18" s="52" t="s">
        <v>134</v>
      </c>
      <c r="C18" s="53">
        <v>44986</v>
      </c>
      <c r="D18" s="54">
        <f t="shared" si="2"/>
        <v>1624.7117794486217</v>
      </c>
      <c r="E18" s="55">
        <v>19.95</v>
      </c>
      <c r="F18" s="56">
        <v>32413</v>
      </c>
    </row>
    <row r="19" spans="2:6" ht="18">
      <c r="B19" s="52" t="s">
        <v>133</v>
      </c>
      <c r="C19" s="53">
        <v>44986</v>
      </c>
      <c r="D19" s="54">
        <f t="shared" si="2"/>
        <v>1775.6390977443609</v>
      </c>
      <c r="E19" s="55">
        <v>19.95</v>
      </c>
      <c r="F19" s="56">
        <v>35424</v>
      </c>
    </row>
    <row r="20" spans="2:6" ht="18">
      <c r="B20" s="52" t="s">
        <v>132</v>
      </c>
      <c r="C20" s="53">
        <v>44986</v>
      </c>
      <c r="D20" s="54">
        <f t="shared" si="2"/>
        <v>2134.7368421052633</v>
      </c>
      <c r="E20" s="55">
        <v>19.95</v>
      </c>
      <c r="F20" s="56">
        <v>42588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F46F-4DFA-454A-AAFF-78A728B00104}">
  <dimension ref="A1:C21"/>
  <sheetViews>
    <sheetView workbookViewId="0">
      <selection activeCell="B2" sqref="B2"/>
    </sheetView>
  </sheetViews>
  <sheetFormatPr defaultRowHeight="14.4"/>
  <cols>
    <col min="1" max="1" width="20.109375" customWidth="1"/>
    <col min="2" max="2" width="18.77734375" customWidth="1"/>
    <col min="3" max="3" width="12.88671875" customWidth="1"/>
  </cols>
  <sheetData>
    <row r="1" spans="1:3" ht="18">
      <c r="A1" s="38" t="s">
        <v>23</v>
      </c>
      <c r="B1" s="1" t="s">
        <v>139</v>
      </c>
      <c r="C1" s="37"/>
    </row>
    <row r="2" spans="1:3" ht="18">
      <c r="A2" s="38" t="s">
        <v>118</v>
      </c>
      <c r="B2" s="1">
        <f>SUMIFS(C13:C21,B13:B21, VLOOKUP(B1,A6:B8,2,0))</f>
        <v>2949</v>
      </c>
      <c r="C2" s="37"/>
    </row>
    <row r="3" spans="1:3" ht="18">
      <c r="A3" s="37"/>
      <c r="B3" s="37"/>
      <c r="C3" s="37"/>
    </row>
    <row r="4" spans="1:3" ht="18">
      <c r="A4" s="37"/>
      <c r="B4" s="37"/>
      <c r="C4" s="37"/>
    </row>
    <row r="5" spans="1:3" ht="18">
      <c r="A5" s="57" t="s">
        <v>23</v>
      </c>
      <c r="B5" s="57" t="s">
        <v>140</v>
      </c>
      <c r="C5" s="37"/>
    </row>
    <row r="6" spans="1:3" ht="18">
      <c r="A6" s="1" t="s">
        <v>139</v>
      </c>
      <c r="B6" s="1">
        <v>12345</v>
      </c>
      <c r="C6" s="37"/>
    </row>
    <row r="7" spans="1:3" ht="18">
      <c r="A7" s="1" t="s">
        <v>141</v>
      </c>
      <c r="B7" s="1">
        <v>67890</v>
      </c>
      <c r="C7" s="37"/>
    </row>
    <row r="8" spans="1:3" ht="18">
      <c r="A8" s="1" t="s">
        <v>142</v>
      </c>
      <c r="B8" s="1">
        <v>56789</v>
      </c>
      <c r="C8" s="37"/>
    </row>
    <row r="9" spans="1:3" ht="18">
      <c r="A9" s="37"/>
      <c r="B9" s="37"/>
      <c r="C9" s="37"/>
    </row>
    <row r="10" spans="1:3" ht="18">
      <c r="A10" s="37"/>
      <c r="B10" s="37"/>
      <c r="C10" s="37"/>
    </row>
    <row r="11" spans="1:3" ht="18">
      <c r="A11" s="37"/>
      <c r="B11" s="37"/>
      <c r="C11" s="37"/>
    </row>
    <row r="12" spans="1:3" ht="18">
      <c r="A12" s="57" t="s">
        <v>135</v>
      </c>
      <c r="B12" s="57" t="s">
        <v>140</v>
      </c>
      <c r="C12" s="57" t="s">
        <v>143</v>
      </c>
    </row>
    <row r="13" spans="1:3" ht="18">
      <c r="A13" s="1" t="s">
        <v>144</v>
      </c>
      <c r="B13" s="1">
        <v>12345</v>
      </c>
      <c r="C13" s="1">
        <v>1082</v>
      </c>
    </row>
    <row r="14" spans="1:3" ht="18">
      <c r="A14" s="1" t="s">
        <v>145</v>
      </c>
      <c r="B14" s="1">
        <v>67890</v>
      </c>
      <c r="C14" s="1">
        <v>1922</v>
      </c>
    </row>
    <row r="15" spans="1:3" ht="18">
      <c r="A15" s="1" t="s">
        <v>146</v>
      </c>
      <c r="B15" s="1">
        <v>56789</v>
      </c>
      <c r="C15" s="1">
        <v>1949</v>
      </c>
    </row>
    <row r="16" spans="1:3" ht="18">
      <c r="A16" s="1" t="s">
        <v>147</v>
      </c>
      <c r="B16" s="1">
        <v>12345</v>
      </c>
      <c r="C16" s="1">
        <v>1867</v>
      </c>
    </row>
    <row r="17" spans="1:3" ht="18">
      <c r="A17" s="1" t="s">
        <v>148</v>
      </c>
      <c r="B17" s="1">
        <v>67890</v>
      </c>
      <c r="C17" s="1">
        <v>1840</v>
      </c>
    </row>
    <row r="18" spans="1:3" ht="18">
      <c r="A18" s="1" t="s">
        <v>149</v>
      </c>
      <c r="B18" s="1">
        <v>67890</v>
      </c>
      <c r="C18" s="1">
        <v>1981</v>
      </c>
    </row>
    <row r="19" spans="1:3" ht="18">
      <c r="A19" s="1" t="s">
        <v>150</v>
      </c>
      <c r="B19" s="1">
        <v>56789</v>
      </c>
      <c r="C19" s="1">
        <v>1955</v>
      </c>
    </row>
    <row r="20" spans="1:3" ht="18">
      <c r="A20" s="1" t="s">
        <v>151</v>
      </c>
      <c r="B20" s="1">
        <v>56789</v>
      </c>
      <c r="C20" s="1">
        <v>1073</v>
      </c>
    </row>
    <row r="21" spans="1:3" ht="18">
      <c r="A21" s="1" t="s">
        <v>152</v>
      </c>
      <c r="B21" s="1">
        <v>67890</v>
      </c>
      <c r="C21" s="1">
        <v>1200</v>
      </c>
    </row>
  </sheetData>
  <dataValidations count="1">
    <dataValidation type="list" allowBlank="1" showInputMessage="1" showErrorMessage="1" sqref="B1" xr:uid="{13408749-C46C-4179-8714-EF5AE6822C3B}">
      <formula1>$A$6:$A$8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3F4B-8D2B-4831-B59D-689AB6E3AB86}">
  <dimension ref="A1:H11"/>
  <sheetViews>
    <sheetView workbookViewId="0">
      <selection activeCell="H2" sqref="H2"/>
    </sheetView>
  </sheetViews>
  <sheetFormatPr defaultRowHeight="14.4"/>
  <cols>
    <col min="1" max="1" width="41.33203125" customWidth="1"/>
    <col min="2" max="2" width="17.33203125" customWidth="1"/>
    <col min="6" max="6" width="10.6640625" customWidth="1"/>
    <col min="7" max="7" width="25.77734375" customWidth="1"/>
    <col min="8" max="8" width="12.33203125" customWidth="1"/>
  </cols>
  <sheetData>
    <row r="1" spans="1:8" ht="23.4">
      <c r="A1" s="59" t="s">
        <v>153</v>
      </c>
      <c r="B1" s="59" t="s">
        <v>162</v>
      </c>
    </row>
    <row r="2" spans="1:8" ht="23.4">
      <c r="A2" s="58" t="s">
        <v>154</v>
      </c>
      <c r="B2" s="58">
        <v>175</v>
      </c>
      <c r="G2" s="60" t="s">
        <v>165</v>
      </c>
      <c r="H2" s="61">
        <f>SUMIFS(B2:B11,A2:A11,"*"&amp;G4&amp;"*")</f>
        <v>1410</v>
      </c>
    </row>
    <row r="3" spans="1:8" ht="23.4">
      <c r="A3" s="58" t="s">
        <v>155</v>
      </c>
      <c r="B3" s="58">
        <v>145</v>
      </c>
    </row>
    <row r="4" spans="1:8" ht="23.4">
      <c r="A4" s="58" t="s">
        <v>156</v>
      </c>
      <c r="B4" s="58">
        <v>175</v>
      </c>
      <c r="G4" s="62" t="s">
        <v>164</v>
      </c>
    </row>
    <row r="5" spans="1:8" ht="23.4">
      <c r="A5" s="58" t="s">
        <v>157</v>
      </c>
      <c r="B5" s="58">
        <v>100</v>
      </c>
    </row>
    <row r="6" spans="1:8" ht="23.4">
      <c r="A6" s="58" t="s">
        <v>158</v>
      </c>
      <c r="B6" s="58">
        <v>175</v>
      </c>
    </row>
    <row r="7" spans="1:8" ht="23.4">
      <c r="A7" s="58" t="s">
        <v>159</v>
      </c>
      <c r="B7" s="58">
        <v>150</v>
      </c>
    </row>
    <row r="8" spans="1:8" ht="23.4">
      <c r="A8" s="58" t="s">
        <v>160</v>
      </c>
      <c r="B8" s="58">
        <v>200</v>
      </c>
    </row>
    <row r="9" spans="1:8" ht="23.4">
      <c r="A9" s="58" t="s">
        <v>161</v>
      </c>
      <c r="B9" s="58">
        <v>120</v>
      </c>
    </row>
    <row r="10" spans="1:8" ht="27.6" customHeight="1">
      <c r="A10" s="58" t="s">
        <v>163</v>
      </c>
      <c r="B10" s="58">
        <v>170</v>
      </c>
    </row>
    <row r="11" spans="1:8" ht="25.8" customHeight="1">
      <c r="A11" s="58" t="s">
        <v>166</v>
      </c>
      <c r="B11" s="58">
        <v>120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BD53-5BDC-4D3E-ACE8-77770FC167FC}">
  <dimension ref="A1:E12"/>
  <sheetViews>
    <sheetView workbookViewId="0">
      <selection activeCell="E2" sqref="E2"/>
    </sheetView>
  </sheetViews>
  <sheetFormatPr defaultRowHeight="14.4"/>
  <cols>
    <col min="1" max="1" width="16.33203125" customWidth="1"/>
    <col min="2" max="2" width="13.6640625" customWidth="1"/>
    <col min="3" max="3" width="15.33203125" customWidth="1"/>
    <col min="4" max="4" width="16.5546875" customWidth="1"/>
    <col min="5" max="5" width="8.33203125" bestFit="1" customWidth="1"/>
    <col min="6" max="6" width="8.88671875" customWidth="1"/>
  </cols>
  <sheetData>
    <row r="1" spans="1:5" ht="23.4">
      <c r="A1" s="65" t="s">
        <v>93</v>
      </c>
      <c r="B1" s="64" t="s">
        <v>167</v>
      </c>
      <c r="C1" s="64" t="s">
        <v>168</v>
      </c>
      <c r="D1" s="64" t="s">
        <v>169</v>
      </c>
    </row>
    <row r="2" spans="1:5" ht="23.4">
      <c r="A2" s="66" t="s">
        <v>180</v>
      </c>
      <c r="B2" s="63">
        <v>417</v>
      </c>
      <c r="C2" s="63">
        <v>207</v>
      </c>
      <c r="D2" s="63">
        <v>241</v>
      </c>
      <c r="E2" s="36" t="b">
        <f>COUNTIF($B2:$D2, "&gt;300")&gt;2</f>
        <v>0</v>
      </c>
    </row>
    <row r="3" spans="1:5" ht="23.4">
      <c r="A3" s="66" t="s">
        <v>170</v>
      </c>
      <c r="B3" s="63">
        <v>234</v>
      </c>
      <c r="C3" s="63">
        <v>261</v>
      </c>
      <c r="D3" s="63">
        <v>303</v>
      </c>
      <c r="E3" s="36" t="b">
        <f t="shared" ref="E3:E12" si="0">COUNTIF($B3:$D3, "&gt;300")&gt;2</f>
        <v>0</v>
      </c>
    </row>
    <row r="4" spans="1:5" ht="23.4">
      <c r="A4" s="66" t="s">
        <v>171</v>
      </c>
      <c r="B4" s="63">
        <v>246</v>
      </c>
      <c r="C4" s="63">
        <v>212</v>
      </c>
      <c r="D4" s="63">
        <v>205</v>
      </c>
      <c r="E4" s="36" t="b">
        <f t="shared" si="0"/>
        <v>0</v>
      </c>
    </row>
    <row r="5" spans="1:5" ht="23.4">
      <c r="A5" s="66" t="s">
        <v>172</v>
      </c>
      <c r="B5" s="63">
        <v>257</v>
      </c>
      <c r="C5" s="63">
        <v>202</v>
      </c>
      <c r="D5" s="63">
        <v>257</v>
      </c>
      <c r="E5" s="36" t="b">
        <f t="shared" si="0"/>
        <v>0</v>
      </c>
    </row>
    <row r="6" spans="1:5" ht="23.4">
      <c r="A6" s="66" t="s">
        <v>173</v>
      </c>
      <c r="B6" s="63">
        <v>214</v>
      </c>
      <c r="C6" s="63">
        <v>300</v>
      </c>
      <c r="D6" s="63">
        <v>293</v>
      </c>
      <c r="E6" s="36" t="b">
        <f t="shared" si="0"/>
        <v>0</v>
      </c>
    </row>
    <row r="7" spans="1:5" ht="23.4">
      <c r="A7" s="66" t="s">
        <v>174</v>
      </c>
      <c r="B7" s="63">
        <v>287</v>
      </c>
      <c r="C7" s="63">
        <v>267</v>
      </c>
      <c r="D7" s="63">
        <v>280</v>
      </c>
      <c r="E7" s="36" t="b">
        <f t="shared" si="0"/>
        <v>0</v>
      </c>
    </row>
    <row r="8" spans="1:5" ht="23.4">
      <c r="A8" s="66" t="s">
        <v>175</v>
      </c>
      <c r="B8" s="63">
        <v>226</v>
      </c>
      <c r="C8" s="63">
        <v>307</v>
      </c>
      <c r="D8" s="63">
        <v>285</v>
      </c>
      <c r="E8" s="36" t="b">
        <f t="shared" si="0"/>
        <v>0</v>
      </c>
    </row>
    <row r="9" spans="1:5" ht="23.4">
      <c r="A9" s="66" t="s">
        <v>176</v>
      </c>
      <c r="B9" s="63">
        <v>301</v>
      </c>
      <c r="C9" s="63">
        <v>402</v>
      </c>
      <c r="D9" s="63">
        <v>500</v>
      </c>
      <c r="E9" s="36" t="b">
        <f t="shared" si="0"/>
        <v>1</v>
      </c>
    </row>
    <row r="10" spans="1:5" ht="23.4">
      <c r="A10" s="66" t="s">
        <v>177</v>
      </c>
      <c r="B10" s="63">
        <v>281</v>
      </c>
      <c r="C10" s="63">
        <v>218</v>
      </c>
      <c r="D10" s="63">
        <v>250</v>
      </c>
      <c r="E10" s="36" t="b">
        <f t="shared" si="0"/>
        <v>0</v>
      </c>
    </row>
    <row r="11" spans="1:5" ht="23.4">
      <c r="A11" s="66" t="s">
        <v>178</v>
      </c>
      <c r="B11" s="63">
        <v>292</v>
      </c>
      <c r="C11" s="63">
        <v>222</v>
      </c>
      <c r="D11" s="63">
        <v>302</v>
      </c>
      <c r="E11" s="36" t="b">
        <f t="shared" si="0"/>
        <v>0</v>
      </c>
    </row>
    <row r="12" spans="1:5" ht="23.4">
      <c r="A12" s="66" t="s">
        <v>179</v>
      </c>
      <c r="B12" s="63">
        <v>207</v>
      </c>
      <c r="C12" s="63">
        <v>288</v>
      </c>
      <c r="D12" s="63">
        <v>237</v>
      </c>
      <c r="E12" s="36" t="b">
        <f t="shared" si="0"/>
        <v>0</v>
      </c>
    </row>
  </sheetData>
  <phoneticPr fontId="19" type="noConversion"/>
  <conditionalFormatting sqref="A1:D12">
    <cfRule type="expression" dxfId="0" priority="1">
      <formula>COUNTIF($B2:$D2, "&gt;300")&gt;2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D7CFA-2627-4E58-99E8-7D09DCAC92F8}">
  <dimension ref="A2:C7"/>
  <sheetViews>
    <sheetView workbookViewId="0">
      <selection activeCell="B3" sqref="B3"/>
    </sheetView>
  </sheetViews>
  <sheetFormatPr defaultRowHeight="14.4"/>
  <cols>
    <col min="1" max="1" width="30.77734375" customWidth="1"/>
    <col min="2" max="2" width="27.6640625" customWidth="1"/>
    <col min="3" max="3" width="10.5546875" customWidth="1"/>
  </cols>
  <sheetData>
    <row r="2" spans="1:3" ht="23.4">
      <c r="A2" s="59" t="s">
        <v>181</v>
      </c>
      <c r="B2" s="59" t="s">
        <v>187</v>
      </c>
    </row>
    <row r="3" spans="1:3" ht="23.4">
      <c r="A3" s="58" t="s">
        <v>182</v>
      </c>
      <c r="B3" s="58" t="str">
        <f>LEFT(A3,FIND(" ",A3))</f>
        <v xml:space="preserve">Nicat </v>
      </c>
      <c r="C3" s="36" t="s">
        <v>188</v>
      </c>
    </row>
    <row r="4" spans="1:3" ht="23.4">
      <c r="A4" s="58" t="s">
        <v>183</v>
      </c>
      <c r="B4" s="58" t="str">
        <f t="shared" ref="B4:B7" si="0">LEFT(A4,FIND(" ",A4))</f>
        <v xml:space="preserve">Nizami </v>
      </c>
      <c r="C4" s="36" t="s">
        <v>189</v>
      </c>
    </row>
    <row r="5" spans="1:3" ht="23.4">
      <c r="A5" s="58" t="s">
        <v>184</v>
      </c>
      <c r="B5" s="58" t="str">
        <f t="shared" si="0"/>
        <v xml:space="preserve">Qafqaz </v>
      </c>
      <c r="C5" s="36" t="s">
        <v>190</v>
      </c>
    </row>
    <row r="6" spans="1:3" ht="23.4">
      <c r="A6" s="58" t="s">
        <v>185</v>
      </c>
      <c r="B6" s="58" t="str">
        <f t="shared" si="0"/>
        <v xml:space="preserve">Behlul </v>
      </c>
      <c r="C6" s="36" t="s">
        <v>191</v>
      </c>
    </row>
    <row r="7" spans="1:3" ht="23.4">
      <c r="A7" s="58" t="s">
        <v>186</v>
      </c>
      <c r="B7" s="58" t="str">
        <f t="shared" si="0"/>
        <v xml:space="preserve">Fidan </v>
      </c>
      <c r="C7" s="36" t="s">
        <v>192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C2" sqref="C2:G13"/>
    </sheetView>
  </sheetViews>
  <sheetFormatPr defaultRowHeight="14.4"/>
  <cols>
    <col min="1" max="1" width="15.33203125" bestFit="1" customWidth="1"/>
    <col min="2" max="2" width="15" bestFit="1" customWidth="1"/>
    <col min="3" max="3" width="10" customWidth="1"/>
    <col min="4" max="4" width="11.5546875" customWidth="1"/>
    <col min="5" max="5" width="12" customWidth="1"/>
    <col min="6" max="7" width="13.33203125" bestFit="1" customWidth="1"/>
    <col min="11" max="11" width="13" customWidth="1"/>
    <col min="12" max="12" width="11.88671875" customWidth="1"/>
  </cols>
  <sheetData>
    <row r="1" spans="1:7" ht="18">
      <c r="A1" s="7" t="s">
        <v>23</v>
      </c>
      <c r="B1" s="3" t="s">
        <v>0</v>
      </c>
      <c r="C1" s="8" t="s">
        <v>40</v>
      </c>
      <c r="D1" s="8" t="s">
        <v>41</v>
      </c>
      <c r="E1" s="8" t="s">
        <v>42</v>
      </c>
      <c r="F1" s="8" t="s">
        <v>43</v>
      </c>
      <c r="G1" s="8" t="s">
        <v>44</v>
      </c>
    </row>
    <row r="2" spans="1:7" ht="18">
      <c r="A2" s="1" t="s">
        <v>28</v>
      </c>
      <c r="B2" s="1" t="s">
        <v>24</v>
      </c>
      <c r="C2" s="11">
        <v>5377</v>
      </c>
      <c r="D2" s="11">
        <v>6129</v>
      </c>
      <c r="E2" s="11">
        <v>6358</v>
      </c>
      <c r="F2" s="11">
        <v>6655</v>
      </c>
      <c r="G2" s="11">
        <v>6768</v>
      </c>
    </row>
    <row r="3" spans="1:7" ht="18">
      <c r="A3" s="1" t="s">
        <v>29</v>
      </c>
      <c r="B3" s="1" t="s">
        <v>24</v>
      </c>
      <c r="C3" s="11">
        <v>5248</v>
      </c>
      <c r="D3" s="11">
        <v>6446</v>
      </c>
      <c r="E3" s="11">
        <v>7993</v>
      </c>
      <c r="F3" s="11">
        <v>8087</v>
      </c>
      <c r="G3" s="11">
        <v>9136</v>
      </c>
    </row>
    <row r="4" spans="1:7" ht="18">
      <c r="A4" s="1" t="s">
        <v>30</v>
      </c>
      <c r="B4" s="1" t="s">
        <v>24</v>
      </c>
      <c r="C4" s="11">
        <v>6234</v>
      </c>
      <c r="D4" s="11">
        <v>8413</v>
      </c>
      <c r="E4" s="11">
        <v>7247</v>
      </c>
      <c r="F4" s="11">
        <v>8036</v>
      </c>
      <c r="G4" s="11">
        <v>6373</v>
      </c>
    </row>
    <row r="5" spans="1:7" ht="18">
      <c r="A5" s="1" t="s">
        <v>31</v>
      </c>
      <c r="B5" s="1" t="s">
        <v>25</v>
      </c>
      <c r="C5" s="11">
        <v>5468</v>
      </c>
      <c r="D5" s="11">
        <v>8449</v>
      </c>
      <c r="E5" s="11">
        <v>7469</v>
      </c>
      <c r="F5" s="11">
        <v>7670</v>
      </c>
      <c r="G5" s="11">
        <v>5135</v>
      </c>
    </row>
    <row r="6" spans="1:7" ht="18">
      <c r="A6" s="1" t="s">
        <v>32</v>
      </c>
      <c r="B6" s="1" t="s">
        <v>25</v>
      </c>
      <c r="C6" s="11">
        <v>8579</v>
      </c>
      <c r="D6" s="11">
        <v>8155</v>
      </c>
      <c r="E6" s="11">
        <v>7214</v>
      </c>
      <c r="F6" s="11">
        <v>7636</v>
      </c>
      <c r="G6" s="11">
        <v>5640</v>
      </c>
    </row>
    <row r="7" spans="1:7" ht="18">
      <c r="A7" s="1" t="s">
        <v>33</v>
      </c>
      <c r="B7" s="1" t="s">
        <v>25</v>
      </c>
      <c r="C7" s="11">
        <v>6386</v>
      </c>
      <c r="D7" s="11">
        <v>6206</v>
      </c>
      <c r="E7" s="11">
        <v>5961</v>
      </c>
      <c r="F7" s="11">
        <v>8598</v>
      </c>
      <c r="G7" s="11">
        <v>7391</v>
      </c>
    </row>
    <row r="8" spans="1:7" ht="18">
      <c r="A8" s="1" t="s">
        <v>30</v>
      </c>
      <c r="B8" s="1" t="s">
        <v>26</v>
      </c>
      <c r="C8" s="11">
        <v>8947</v>
      </c>
      <c r="D8" s="11">
        <v>9089</v>
      </c>
      <c r="E8" s="11">
        <v>9400</v>
      </c>
      <c r="F8" s="11">
        <v>5228</v>
      </c>
      <c r="G8" s="11">
        <v>7301</v>
      </c>
    </row>
    <row r="9" spans="1:7" ht="18">
      <c r="A9" s="1" t="s">
        <v>34</v>
      </c>
      <c r="B9" s="1" t="s">
        <v>26</v>
      </c>
      <c r="C9" s="11">
        <v>6296</v>
      </c>
      <c r="D9" s="11">
        <v>7014</v>
      </c>
      <c r="E9" s="11">
        <v>7041</v>
      </c>
      <c r="F9" s="11">
        <v>6478</v>
      </c>
      <c r="G9" s="11">
        <v>8544</v>
      </c>
    </row>
    <row r="10" spans="1:7" ht="18">
      <c r="A10" s="1" t="s">
        <v>35</v>
      </c>
      <c r="B10" s="1" t="s">
        <v>26</v>
      </c>
      <c r="C10" s="11">
        <v>6757</v>
      </c>
      <c r="D10" s="11">
        <v>5487</v>
      </c>
      <c r="E10" s="11">
        <v>8609</v>
      </c>
      <c r="F10" s="11">
        <v>9390</v>
      </c>
      <c r="G10" s="11">
        <v>7419</v>
      </c>
    </row>
    <row r="11" spans="1:7" ht="18">
      <c r="A11" s="1" t="s">
        <v>36</v>
      </c>
      <c r="B11" s="1" t="s">
        <v>27</v>
      </c>
      <c r="C11" s="11">
        <v>5784</v>
      </c>
      <c r="D11" s="11">
        <v>5488</v>
      </c>
      <c r="E11" s="11">
        <v>8030</v>
      </c>
      <c r="F11" s="11">
        <v>7170</v>
      </c>
      <c r="G11" s="11">
        <v>8208</v>
      </c>
    </row>
    <row r="12" spans="1:7" ht="18">
      <c r="A12" s="1" t="s">
        <v>39</v>
      </c>
      <c r="B12" s="1" t="s">
        <v>27</v>
      </c>
      <c r="C12" s="11">
        <v>8394</v>
      </c>
      <c r="D12" s="11">
        <v>6256</v>
      </c>
      <c r="E12" s="11">
        <v>7313</v>
      </c>
      <c r="F12" s="11">
        <v>7558</v>
      </c>
      <c r="G12" s="11">
        <v>6602</v>
      </c>
    </row>
    <row r="13" spans="1:7" ht="18">
      <c r="A13" s="1" t="s">
        <v>37</v>
      </c>
      <c r="B13" s="1" t="s">
        <v>27</v>
      </c>
      <c r="C13" s="11">
        <v>7322</v>
      </c>
      <c r="D13" s="11">
        <v>5611</v>
      </c>
      <c r="E13" s="11">
        <v>5084</v>
      </c>
      <c r="F13" s="11">
        <v>7958</v>
      </c>
      <c r="G13" s="11">
        <v>8700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>
      <selection activeCell="B2" sqref="B2"/>
    </sheetView>
  </sheetViews>
  <sheetFormatPr defaultRowHeight="14.4"/>
  <cols>
    <col min="1" max="1" width="13.33203125" customWidth="1"/>
    <col min="2" max="6" width="12.109375" bestFit="1" customWidth="1"/>
  </cols>
  <sheetData>
    <row r="1" spans="1:6" ht="18">
      <c r="A1" s="9" t="s">
        <v>38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</row>
    <row r="2" spans="1:6" ht="18">
      <c r="A2" s="1" t="s">
        <v>30</v>
      </c>
      <c r="B2" s="12">
        <f>SUMIFS(Data!C$2:C$13,Data!$A$2:$A$13,$A2)</f>
        <v>15181</v>
      </c>
      <c r="C2" s="12">
        <f>SUMIFS(Data!D$2:D$13,Data!$A$2:$A$13,$A2)</f>
        <v>17502</v>
      </c>
      <c r="D2" s="12">
        <f>SUMIFS(Data!E$2:E$13,Data!$A$2:$A$13,$A2)</f>
        <v>16647</v>
      </c>
      <c r="E2" s="12">
        <f>SUMIFS(Data!F$2:F$13,Data!$A$2:$A$13,$A2)</f>
        <v>13264</v>
      </c>
      <c r="F2" s="12">
        <f>SUMIFS(Data!G$2:G$13,Data!$A$2:$A$13,$A2)</f>
        <v>13674</v>
      </c>
    </row>
    <row r="3" spans="1:6" ht="18">
      <c r="A3" s="1" t="s">
        <v>39</v>
      </c>
      <c r="B3" s="12">
        <f>SUMIFS(Data!C$2:C$13,Data!$A$2:$A$13,$A3)</f>
        <v>8394</v>
      </c>
      <c r="C3" s="12">
        <f>SUMIFS(Data!D$2:D$13,Data!$A$2:$A$13,$A3)</f>
        <v>6256</v>
      </c>
      <c r="D3" s="12">
        <f>SUMIFS(Data!E$2:E$13,Data!$A$2:$A$13,$A3)</f>
        <v>7313</v>
      </c>
      <c r="E3" s="12">
        <f>SUMIFS(Data!F$2:F$13,Data!$A$2:$A$13,$A3)</f>
        <v>7558</v>
      </c>
      <c r="F3" s="12">
        <f>SUMIFS(Data!G$2:G$13,Data!$A$2:$A$13,$A3)</f>
        <v>6602</v>
      </c>
    </row>
    <row r="4" spans="1:6" ht="18">
      <c r="A4" s="1" t="s">
        <v>33</v>
      </c>
      <c r="B4" s="12">
        <f>SUMIFS(Data!C$2:C$13,Data!$A$2:$A$13,$A4)</f>
        <v>6386</v>
      </c>
      <c r="C4" s="12">
        <f>SUMIFS(Data!D$2:D$13,Data!$A$2:$A$13,$A4)</f>
        <v>6206</v>
      </c>
      <c r="D4" s="12">
        <f>SUMIFS(Data!E$2:E$13,Data!$A$2:$A$13,$A4)</f>
        <v>5961</v>
      </c>
      <c r="E4" s="12">
        <f>SUMIFS(Data!F$2:F$13,Data!$A$2:$A$13,$A4)</f>
        <v>8598</v>
      </c>
      <c r="F4" s="12">
        <f>SUMIFS(Data!G$2:G$13,Data!$A$2:$A$13,$A4)</f>
        <v>7391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9"/>
  <sheetViews>
    <sheetView workbookViewId="0">
      <selection activeCell="D3" sqref="D3"/>
    </sheetView>
  </sheetViews>
  <sheetFormatPr defaultRowHeight="14.4"/>
  <cols>
    <col min="1" max="1" width="11" customWidth="1"/>
    <col min="2" max="2" width="17.33203125" bestFit="1" customWidth="1"/>
    <col min="3" max="3" width="16.44140625" bestFit="1" customWidth="1"/>
    <col min="4" max="4" width="26.88671875" customWidth="1"/>
    <col min="5" max="5" width="7" customWidth="1"/>
    <col min="6" max="6" width="4.88671875" bestFit="1" customWidth="1"/>
    <col min="8" max="8" width="10.5546875" bestFit="1" customWidth="1"/>
    <col min="9" max="9" width="10.88671875" bestFit="1" customWidth="1"/>
  </cols>
  <sheetData>
    <row r="1" spans="1:12" ht="15.6">
      <c r="A1" s="13"/>
      <c r="B1" s="13"/>
      <c r="C1" s="13"/>
      <c r="D1" s="13"/>
      <c r="E1" s="13"/>
      <c r="F1" s="13"/>
      <c r="G1" s="13"/>
      <c r="H1" s="71" t="s">
        <v>45</v>
      </c>
      <c r="I1" s="71"/>
      <c r="J1" s="71"/>
      <c r="K1" s="71"/>
      <c r="L1" s="71"/>
    </row>
    <row r="2" spans="1:12" ht="15.6">
      <c r="A2" s="14" t="s">
        <v>46</v>
      </c>
      <c r="B2" s="14" t="s">
        <v>47</v>
      </c>
      <c r="C2" s="14" t="s">
        <v>48</v>
      </c>
      <c r="D2" s="14" t="s">
        <v>49</v>
      </c>
      <c r="E2" s="13"/>
      <c r="F2" s="13"/>
      <c r="G2" s="15"/>
      <c r="H2" s="14" t="s">
        <v>50</v>
      </c>
      <c r="I2" s="14" t="s">
        <v>51</v>
      </c>
      <c r="J2" s="14" t="s">
        <v>52</v>
      </c>
      <c r="K2" s="14" t="s">
        <v>53</v>
      </c>
      <c r="L2" s="14" t="s">
        <v>54</v>
      </c>
    </row>
    <row r="3" spans="1:12" ht="15.6">
      <c r="A3" s="16">
        <v>705.50673537282819</v>
      </c>
      <c r="B3" s="17" t="s">
        <v>52</v>
      </c>
      <c r="C3" s="17" t="s">
        <v>51</v>
      </c>
      <c r="D3" s="18">
        <f>A3*INDEX($G$2:$L$7,MATCH(C3,$G$2:$G$7,0),MATCH(B3,$G$2:$L$2,0))</f>
        <v>333.08313439748429</v>
      </c>
      <c r="E3" s="13"/>
      <c r="F3" s="72" t="s">
        <v>55</v>
      </c>
      <c r="G3" s="14" t="s">
        <v>50</v>
      </c>
      <c r="H3" s="19">
        <v>1</v>
      </c>
      <c r="I3" s="20">
        <v>1.8606</v>
      </c>
      <c r="J3" s="20">
        <v>0.87842500000000001</v>
      </c>
      <c r="K3" s="20">
        <v>1.25179</v>
      </c>
      <c r="L3" s="20">
        <v>0.75369799999999998</v>
      </c>
    </row>
    <row r="4" spans="1:12" ht="15.6">
      <c r="A4" s="21">
        <v>389.28763426542366</v>
      </c>
      <c r="B4" s="10" t="s">
        <v>53</v>
      </c>
      <c r="C4" s="10" t="s">
        <v>52</v>
      </c>
      <c r="D4" s="18">
        <f t="shared" ref="D4:D39" si="0">A4*INDEX($G$2:$L$7,MATCH(C4,$G$2:$G$7,0),MATCH(B4,$G$2:$L$2,0))</f>
        <v>554.75045033359936</v>
      </c>
      <c r="E4" s="13"/>
      <c r="F4" s="72"/>
      <c r="G4" s="14" t="s">
        <v>51</v>
      </c>
      <c r="H4" s="22">
        <v>0.53746099999999997</v>
      </c>
      <c r="I4" s="23">
        <v>1</v>
      </c>
      <c r="J4" s="23">
        <v>0.47211900000000001</v>
      </c>
      <c r="K4" s="23">
        <v>0.67279299999999997</v>
      </c>
      <c r="L4" s="23">
        <v>0.40508300000000003</v>
      </c>
    </row>
    <row r="5" spans="1:12" ht="15.6">
      <c r="A5" s="21">
        <v>568.64046966868375</v>
      </c>
      <c r="B5" s="10" t="s">
        <v>51</v>
      </c>
      <c r="C5" s="10" t="s">
        <v>53</v>
      </c>
      <c r="D5" s="18">
        <f t="shared" si="0"/>
        <v>845.19307568735144</v>
      </c>
      <c r="E5" s="13"/>
      <c r="F5" s="72"/>
      <c r="G5" s="14" t="s">
        <v>52</v>
      </c>
      <c r="H5" s="22">
        <v>1.1384000000000001</v>
      </c>
      <c r="I5" s="23">
        <v>2.1181000000000001</v>
      </c>
      <c r="J5" s="23">
        <v>1</v>
      </c>
      <c r="K5" s="23">
        <v>1.4250400000000001</v>
      </c>
      <c r="L5" s="23">
        <v>0.85801000000000005</v>
      </c>
    </row>
    <row r="6" spans="1:12" ht="15.6">
      <c r="A6" s="21">
        <v>408.71520137972436</v>
      </c>
      <c r="B6" s="10" t="s">
        <v>50</v>
      </c>
      <c r="C6" s="10" t="s">
        <v>51</v>
      </c>
      <c r="D6" s="18">
        <f t="shared" si="0"/>
        <v>219.66848084874803</v>
      </c>
      <c r="E6" s="13"/>
      <c r="F6" s="72"/>
      <c r="G6" s="14" t="s">
        <v>53</v>
      </c>
      <c r="H6" s="22">
        <v>0.79884999999999995</v>
      </c>
      <c r="I6" s="23">
        <v>1.48634</v>
      </c>
      <c r="J6" s="23">
        <v>0.70172999999999996</v>
      </c>
      <c r="K6" s="23">
        <v>1</v>
      </c>
      <c r="L6" s="23">
        <v>0.60209199999999996</v>
      </c>
    </row>
    <row r="7" spans="1:12" ht="15.6">
      <c r="A7" s="21">
        <v>743.76193388702143</v>
      </c>
      <c r="B7" s="10" t="s">
        <v>50</v>
      </c>
      <c r="C7" s="10" t="s">
        <v>53</v>
      </c>
      <c r="D7" s="18">
        <f t="shared" si="0"/>
        <v>594.15422088564708</v>
      </c>
      <c r="E7" s="13"/>
      <c r="F7" s="72"/>
      <c r="G7" s="14" t="s">
        <v>54</v>
      </c>
      <c r="H7" s="22">
        <v>1.3267899999999999</v>
      </c>
      <c r="I7" s="23">
        <v>2.46862</v>
      </c>
      <c r="J7" s="23">
        <v>1.1654800000000001</v>
      </c>
      <c r="K7" s="23">
        <v>1.6608700000000001</v>
      </c>
      <c r="L7" s="23">
        <v>1</v>
      </c>
    </row>
    <row r="8" spans="1:12" ht="15.6">
      <c r="A8" s="21">
        <v>296.36684030332549</v>
      </c>
      <c r="B8" s="10" t="s">
        <v>53</v>
      </c>
      <c r="C8" s="10" t="s">
        <v>50</v>
      </c>
      <c r="D8" s="18">
        <f t="shared" si="0"/>
        <v>370.9890470232998</v>
      </c>
      <c r="E8" s="13"/>
      <c r="F8" s="13"/>
      <c r="G8" s="13"/>
      <c r="H8" s="13"/>
      <c r="I8" s="13"/>
      <c r="J8" s="13"/>
      <c r="K8" s="13"/>
      <c r="L8" s="13"/>
    </row>
    <row r="9" spans="1:12" ht="15.6">
      <c r="A9" s="21">
        <v>509.31925675037724</v>
      </c>
      <c r="B9" s="10" t="s">
        <v>52</v>
      </c>
      <c r="C9" s="10" t="s">
        <v>51</v>
      </c>
      <c r="D9" s="18">
        <f t="shared" si="0"/>
        <v>240.45929817773137</v>
      </c>
      <c r="E9" s="13"/>
      <c r="F9" s="13"/>
      <c r="G9" s="13"/>
      <c r="H9" s="13"/>
      <c r="I9" s="13"/>
      <c r="J9" s="13"/>
      <c r="K9" s="13"/>
      <c r="L9" s="13"/>
    </row>
    <row r="10" spans="1:12" ht="15.6">
      <c r="A10" s="21">
        <v>632.68116066272557</v>
      </c>
      <c r="B10" s="10" t="s">
        <v>54</v>
      </c>
      <c r="C10" s="10" t="s">
        <v>53</v>
      </c>
      <c r="D10" s="18">
        <f t="shared" si="0"/>
        <v>380.93226538574174</v>
      </c>
      <c r="E10" s="13"/>
      <c r="F10" s="13"/>
      <c r="G10" s="13"/>
      <c r="H10" s="13"/>
      <c r="I10" s="13"/>
      <c r="J10" s="13"/>
      <c r="K10" s="13"/>
      <c r="L10" s="13"/>
    </row>
    <row r="11" spans="1:12" ht="15.6">
      <c r="A11" s="21">
        <v>698.63941831852935</v>
      </c>
      <c r="B11" s="10" t="s">
        <v>52</v>
      </c>
      <c r="C11" s="10" t="s">
        <v>50</v>
      </c>
      <c r="D11" s="18">
        <f t="shared" si="0"/>
        <v>613.7023310364541</v>
      </c>
      <c r="E11" s="13"/>
      <c r="F11" s="13"/>
      <c r="G11" s="13"/>
      <c r="H11" s="13"/>
      <c r="I11" s="13"/>
      <c r="J11" s="13"/>
      <c r="K11" s="13"/>
      <c r="L11" s="13"/>
    </row>
    <row r="12" spans="1:12" ht="15.6">
      <c r="A12" s="21">
        <v>144.41804242970503</v>
      </c>
      <c r="B12" s="10" t="s">
        <v>54</v>
      </c>
      <c r="C12" s="10" t="s">
        <v>53</v>
      </c>
      <c r="D12" s="18">
        <f t="shared" si="0"/>
        <v>86.952948002585956</v>
      </c>
      <c r="E12" s="13"/>
      <c r="F12" s="13"/>
      <c r="G12" s="13"/>
      <c r="H12" s="13"/>
      <c r="I12" s="13"/>
      <c r="J12" s="13"/>
      <c r="K12" s="13"/>
      <c r="L12" s="13"/>
    </row>
    <row r="13" spans="1:12" ht="15.6">
      <c r="A13" s="21">
        <v>148.72415278987285</v>
      </c>
      <c r="B13" s="10" t="s">
        <v>54</v>
      </c>
      <c r="C13" s="10" t="s">
        <v>51</v>
      </c>
      <c r="D13" s="18">
        <f t="shared" si="0"/>
        <v>60.245625984580066</v>
      </c>
      <c r="E13" s="13"/>
      <c r="F13" s="13"/>
      <c r="G13" s="13"/>
      <c r="H13" s="13"/>
      <c r="I13" s="13"/>
      <c r="J13" s="13"/>
      <c r="K13" s="13"/>
      <c r="L13" s="13"/>
    </row>
    <row r="14" spans="1:12" ht="15.6">
      <c r="A14" s="21">
        <v>227.55302484909379</v>
      </c>
      <c r="B14" s="10" t="s">
        <v>51</v>
      </c>
      <c r="C14" s="10" t="s">
        <v>53</v>
      </c>
      <c r="D14" s="18">
        <f t="shared" si="0"/>
        <v>338.22116295420204</v>
      </c>
      <c r="E14" s="13"/>
      <c r="F14" s="13"/>
      <c r="G14" s="13"/>
      <c r="H14" s="13"/>
      <c r="I14" s="13"/>
      <c r="J14" s="13"/>
      <c r="K14" s="13"/>
      <c r="L14" s="13"/>
    </row>
    <row r="15" spans="1:12" ht="15.6">
      <c r="A15" s="21">
        <v>716.88714973491142</v>
      </c>
      <c r="B15" s="10" t="s">
        <v>52</v>
      </c>
      <c r="C15" s="10" t="s">
        <v>52</v>
      </c>
      <c r="D15" s="18">
        <f t="shared" si="0"/>
        <v>716.88714973491142</v>
      </c>
      <c r="E15" s="13"/>
      <c r="F15" s="13"/>
      <c r="G15" s="13"/>
      <c r="H15" s="13"/>
      <c r="I15" s="13"/>
      <c r="J15" s="13"/>
      <c r="K15" s="13"/>
      <c r="L15" s="13"/>
    </row>
    <row r="16" spans="1:12" ht="15.6">
      <c r="A16" s="21">
        <v>18.809019507317615</v>
      </c>
      <c r="B16" s="10" t="s">
        <v>51</v>
      </c>
      <c r="C16" s="10" t="s">
        <v>51</v>
      </c>
      <c r="D16" s="18">
        <f t="shared" si="0"/>
        <v>18.809019507317615</v>
      </c>
      <c r="E16" s="13"/>
      <c r="F16" s="13"/>
      <c r="G16" s="13"/>
      <c r="H16" s="13"/>
      <c r="I16" s="13"/>
      <c r="J16" s="13"/>
      <c r="K16" s="13"/>
      <c r="L16" s="13"/>
    </row>
    <row r="17" spans="1:12" ht="15.6">
      <c r="A17" s="21">
        <v>139.47588142493217</v>
      </c>
      <c r="B17" s="10" t="s">
        <v>50</v>
      </c>
      <c r="C17" s="10" t="s">
        <v>50</v>
      </c>
      <c r="D17" s="18">
        <f t="shared" si="0"/>
        <v>139.47588142493217</v>
      </c>
      <c r="E17" s="13"/>
      <c r="F17" s="13"/>
      <c r="G17" s="13"/>
      <c r="H17" s="13"/>
      <c r="I17" s="13"/>
      <c r="J17" s="13"/>
      <c r="K17" s="13"/>
      <c r="L17" s="13"/>
    </row>
    <row r="18" spans="1:12" ht="15.6">
      <c r="A18" s="21">
        <v>905.2742825550331</v>
      </c>
      <c r="B18" s="10" t="s">
        <v>52</v>
      </c>
      <c r="C18" s="10" t="s">
        <v>52</v>
      </c>
      <c r="D18" s="18">
        <f t="shared" si="0"/>
        <v>905.2742825550331</v>
      </c>
      <c r="E18" s="13"/>
      <c r="F18" s="13"/>
      <c r="G18" s="13"/>
      <c r="H18" s="13"/>
      <c r="I18" s="13"/>
      <c r="J18" s="13"/>
      <c r="K18" s="13"/>
      <c r="L18" s="13"/>
    </row>
    <row r="19" spans="1:12" ht="15.6">
      <c r="A19" s="21">
        <v>594.85993568720926</v>
      </c>
      <c r="B19" s="10" t="s">
        <v>51</v>
      </c>
      <c r="C19" s="10" t="s">
        <v>51</v>
      </c>
      <c r="D19" s="18">
        <f t="shared" si="0"/>
        <v>594.85993568720926</v>
      </c>
      <c r="E19" s="13"/>
      <c r="F19" s="13"/>
      <c r="G19" s="13"/>
      <c r="H19" s="13"/>
      <c r="I19" s="13"/>
      <c r="J19" s="13"/>
      <c r="K19" s="13"/>
      <c r="L19" s="13"/>
    </row>
    <row r="20" spans="1:12" ht="15.6">
      <c r="A20" s="21">
        <v>772.88845312088529</v>
      </c>
      <c r="B20" s="10" t="s">
        <v>51</v>
      </c>
      <c r="C20" s="10" t="s">
        <v>50</v>
      </c>
      <c r="D20" s="18">
        <f t="shared" si="0"/>
        <v>1438.0362558767192</v>
      </c>
      <c r="E20" s="13"/>
      <c r="F20" s="13"/>
      <c r="G20" s="13"/>
      <c r="H20" s="13"/>
      <c r="I20" s="13"/>
      <c r="J20" s="13"/>
      <c r="K20" s="13"/>
      <c r="L20" s="13"/>
    </row>
    <row r="21" spans="1:12" ht="15.6">
      <c r="A21" s="21">
        <v>488.89647141200652</v>
      </c>
      <c r="B21" s="10" t="s">
        <v>54</v>
      </c>
      <c r="C21" s="10" t="s">
        <v>50</v>
      </c>
      <c r="D21" s="18">
        <f t="shared" si="0"/>
        <v>368.48029271028651</v>
      </c>
      <c r="E21" s="13"/>
      <c r="F21" s="13"/>
      <c r="G21" s="13"/>
      <c r="H21" s="13"/>
      <c r="I21" s="13"/>
      <c r="J21" s="13"/>
      <c r="K21" s="13"/>
      <c r="L21" s="13"/>
    </row>
    <row r="22" spans="1:12" ht="15.6">
      <c r="A22" s="21">
        <v>605.79659912976604</v>
      </c>
      <c r="B22" s="10" t="s">
        <v>53</v>
      </c>
      <c r="C22" s="10" t="s">
        <v>54</v>
      </c>
      <c r="D22" s="18">
        <f t="shared" si="0"/>
        <v>1006.1493975966546</v>
      </c>
      <c r="E22" s="13"/>
      <c r="F22" s="13"/>
      <c r="G22" s="13"/>
      <c r="H22" s="13"/>
      <c r="I22" s="13"/>
      <c r="J22" s="13"/>
      <c r="K22" s="13"/>
      <c r="L22" s="13"/>
    </row>
    <row r="23" spans="1:12" ht="15.6">
      <c r="A23" s="21">
        <v>49.008075021519382</v>
      </c>
      <c r="B23" s="10" t="s">
        <v>50</v>
      </c>
      <c r="C23" s="10" t="s">
        <v>54</v>
      </c>
      <c r="D23" s="18">
        <f t="shared" si="0"/>
        <v>65.023423857801703</v>
      </c>
      <c r="E23" s="13"/>
      <c r="F23" s="13"/>
      <c r="G23" s="13"/>
      <c r="H23" s="13"/>
      <c r="I23" s="13"/>
      <c r="J23" s="13"/>
      <c r="K23" s="13"/>
      <c r="L23" s="13"/>
    </row>
    <row r="24" spans="1:12" ht="15.6">
      <c r="A24" s="21">
        <v>909.47905585642275</v>
      </c>
      <c r="B24" s="10" t="s">
        <v>51</v>
      </c>
      <c r="C24" s="10" t="s">
        <v>50</v>
      </c>
      <c r="D24" s="18">
        <f t="shared" si="0"/>
        <v>1692.1767313264602</v>
      </c>
      <c r="E24" s="13"/>
      <c r="F24" s="13"/>
      <c r="G24" s="13"/>
      <c r="H24" s="13"/>
      <c r="I24" s="13"/>
      <c r="J24" s="13"/>
      <c r="K24" s="13"/>
      <c r="L24" s="13"/>
    </row>
    <row r="25" spans="1:12" ht="15.6">
      <c r="A25" s="21">
        <v>315.64882349666146</v>
      </c>
      <c r="B25" s="10" t="s">
        <v>52</v>
      </c>
      <c r="C25" s="10" t="s">
        <v>53</v>
      </c>
      <c r="D25" s="18">
        <f t="shared" si="0"/>
        <v>221.50024891231223</v>
      </c>
      <c r="E25" s="13"/>
      <c r="F25" s="13"/>
      <c r="G25" s="13"/>
      <c r="H25" s="13"/>
      <c r="I25" s="13"/>
      <c r="J25" s="13"/>
      <c r="K25" s="13"/>
      <c r="L25" s="13"/>
    </row>
    <row r="26" spans="1:12" ht="15.6">
      <c r="A26" s="21">
        <v>893.70564581997235</v>
      </c>
      <c r="B26" s="10" t="s">
        <v>54</v>
      </c>
      <c r="C26" s="10" t="s">
        <v>52</v>
      </c>
      <c r="D26" s="18">
        <f t="shared" si="0"/>
        <v>766.8083811699945</v>
      </c>
      <c r="E26" s="13"/>
      <c r="F26" s="13"/>
      <c r="G26" s="13"/>
      <c r="H26" s="13"/>
      <c r="I26" s="13"/>
      <c r="J26" s="13"/>
      <c r="K26" s="13"/>
      <c r="L26" s="13"/>
    </row>
    <row r="27" spans="1:12" ht="15.6">
      <c r="A27" s="21">
        <v>441.94474436617259</v>
      </c>
      <c r="B27" s="10" t="s">
        <v>52</v>
      </c>
      <c r="C27" s="10" t="s">
        <v>50</v>
      </c>
      <c r="D27" s="18">
        <f t="shared" si="0"/>
        <v>388.21531206985514</v>
      </c>
      <c r="E27" s="13"/>
      <c r="F27" s="13"/>
      <c r="G27" s="13"/>
      <c r="H27" s="13"/>
      <c r="I27" s="13"/>
      <c r="J27" s="13"/>
      <c r="K27" s="13"/>
      <c r="L27" s="13"/>
    </row>
    <row r="28" spans="1:12" ht="15.6">
      <c r="A28" s="21">
        <v>474.93279512190509</v>
      </c>
      <c r="B28" s="10" t="s">
        <v>50</v>
      </c>
      <c r="C28" s="10" t="s">
        <v>50</v>
      </c>
      <c r="D28" s="18">
        <f t="shared" si="0"/>
        <v>474.93279512190509</v>
      </c>
      <c r="E28" s="13"/>
      <c r="F28" s="13"/>
      <c r="G28" s="13"/>
      <c r="H28" s="13"/>
      <c r="I28" s="13"/>
      <c r="J28" s="13"/>
      <c r="K28" s="13"/>
      <c r="L28" s="13"/>
    </row>
    <row r="29" spans="1:12" ht="15.6">
      <c r="A29" s="21">
        <v>436.44360843001738</v>
      </c>
      <c r="B29" s="10" t="s">
        <v>52</v>
      </c>
      <c r="C29" s="10" t="s">
        <v>50</v>
      </c>
      <c r="D29" s="18">
        <f t="shared" si="0"/>
        <v>383.38297673513802</v>
      </c>
      <c r="E29" s="13"/>
      <c r="F29" s="13"/>
      <c r="G29" s="13"/>
      <c r="H29" s="13"/>
      <c r="I29" s="13"/>
      <c r="J29" s="13"/>
      <c r="K29" s="13"/>
      <c r="L29" s="13"/>
    </row>
    <row r="30" spans="1:12" ht="15.6">
      <c r="A30" s="21">
        <v>978.94782622698972</v>
      </c>
      <c r="B30" s="10" t="s">
        <v>52</v>
      </c>
      <c r="C30" s="10" t="s">
        <v>53</v>
      </c>
      <c r="D30" s="18">
        <f t="shared" si="0"/>
        <v>686.95705809826541</v>
      </c>
      <c r="E30" s="13"/>
      <c r="F30" s="13"/>
      <c r="G30" s="13"/>
      <c r="H30" s="13"/>
      <c r="I30" s="13"/>
      <c r="J30" s="13"/>
      <c r="K30" s="13"/>
      <c r="L30" s="13"/>
    </row>
    <row r="31" spans="1:12" ht="15.6">
      <c r="A31" s="21">
        <v>879.79303409305862</v>
      </c>
      <c r="B31" s="10" t="s">
        <v>53</v>
      </c>
      <c r="C31" s="10" t="s">
        <v>53</v>
      </c>
      <c r="D31" s="18">
        <f t="shared" si="0"/>
        <v>879.79303409305862</v>
      </c>
      <c r="E31" s="13"/>
      <c r="F31" s="13"/>
      <c r="G31" s="13"/>
      <c r="H31" s="13"/>
      <c r="I31" s="13"/>
      <c r="J31" s="13"/>
      <c r="K31" s="13"/>
      <c r="L31" s="13"/>
    </row>
    <row r="32" spans="1:12" ht="15.6">
      <c r="A32" s="21">
        <v>999.09718482409278</v>
      </c>
      <c r="B32" s="10" t="s">
        <v>54</v>
      </c>
      <c r="C32" s="10" t="s">
        <v>54</v>
      </c>
      <c r="D32" s="18">
        <f t="shared" si="0"/>
        <v>999.09718482409278</v>
      </c>
      <c r="E32" s="13"/>
      <c r="F32" s="13"/>
      <c r="G32" s="13"/>
      <c r="H32" s="13"/>
      <c r="I32" s="13"/>
      <c r="J32" s="13"/>
      <c r="K32" s="13"/>
      <c r="L32" s="13"/>
    </row>
    <row r="33" spans="1:12" ht="15.6">
      <c r="A33" s="21">
        <v>630.10176397916325</v>
      </c>
      <c r="B33" s="10" t="s">
        <v>51</v>
      </c>
      <c r="C33" s="10" t="s">
        <v>51</v>
      </c>
      <c r="D33" s="18">
        <f t="shared" si="0"/>
        <v>630.10176397916325</v>
      </c>
      <c r="E33" s="13"/>
      <c r="F33" s="13"/>
      <c r="G33" s="13"/>
      <c r="H33" s="13"/>
      <c r="I33" s="13"/>
      <c r="J33" s="13"/>
      <c r="K33" s="13"/>
      <c r="L33" s="13"/>
    </row>
    <row r="34" spans="1:12" ht="15.6">
      <c r="A34" s="21">
        <v>277.81596122075223</v>
      </c>
      <c r="B34" s="10" t="s">
        <v>54</v>
      </c>
      <c r="C34" s="10" t="s">
        <v>52</v>
      </c>
      <c r="D34" s="18">
        <f t="shared" si="0"/>
        <v>238.36887288701763</v>
      </c>
      <c r="E34" s="13"/>
      <c r="F34" s="13"/>
      <c r="G34" s="13"/>
      <c r="H34" s="13"/>
      <c r="I34" s="13"/>
      <c r="J34" s="13"/>
      <c r="K34" s="13"/>
      <c r="L34" s="13"/>
    </row>
    <row r="35" spans="1:12" ht="15.6">
      <c r="A35" s="21">
        <v>30.280259874393423</v>
      </c>
      <c r="B35" s="10" t="s">
        <v>54</v>
      </c>
      <c r="C35" s="10" t="s">
        <v>53</v>
      </c>
      <c r="D35" s="18">
        <f t="shared" si="0"/>
        <v>18.231502228293284</v>
      </c>
      <c r="E35" s="13"/>
      <c r="F35" s="13"/>
      <c r="G35" s="13"/>
      <c r="H35" s="13"/>
      <c r="I35" s="13"/>
      <c r="J35" s="13"/>
      <c r="K35" s="13"/>
      <c r="L35" s="13"/>
    </row>
    <row r="36" spans="1:12" ht="15.6">
      <c r="A36" s="21">
        <v>254.84882555252142</v>
      </c>
      <c r="B36" s="10" t="s">
        <v>50</v>
      </c>
      <c r="C36" s="10" t="s">
        <v>50</v>
      </c>
      <c r="D36" s="18">
        <f t="shared" si="0"/>
        <v>254.84882555252142</v>
      </c>
      <c r="E36" s="13"/>
      <c r="F36" s="13"/>
      <c r="G36" s="13"/>
      <c r="H36" s="13"/>
      <c r="I36" s="13"/>
      <c r="J36" s="13"/>
      <c r="K36" s="13"/>
      <c r="L36" s="13"/>
    </row>
    <row r="37" spans="1:12" ht="15.6">
      <c r="A37" s="21">
        <v>367.89709768354851</v>
      </c>
      <c r="B37" s="10" t="s">
        <v>53</v>
      </c>
      <c r="C37" s="10" t="s">
        <v>52</v>
      </c>
      <c r="D37" s="18">
        <f t="shared" si="0"/>
        <v>524.26808008296405</v>
      </c>
      <c r="E37" s="13"/>
      <c r="F37" s="13"/>
      <c r="G37" s="13"/>
      <c r="H37" s="13"/>
      <c r="I37" s="13"/>
      <c r="J37" s="13"/>
      <c r="K37" s="13"/>
      <c r="L37" s="13"/>
    </row>
    <row r="38" spans="1:12" ht="15.6">
      <c r="A38" s="21">
        <v>260.94696816038464</v>
      </c>
      <c r="B38" s="10" t="s">
        <v>52</v>
      </c>
      <c r="C38" s="10" t="s">
        <v>50</v>
      </c>
      <c r="D38" s="18">
        <f t="shared" si="0"/>
        <v>229.22234050628589</v>
      </c>
      <c r="E38" s="13"/>
      <c r="F38" s="13"/>
      <c r="G38" s="13"/>
      <c r="H38" s="13"/>
      <c r="I38" s="13"/>
      <c r="J38" s="13"/>
      <c r="K38" s="13"/>
      <c r="L38" s="13"/>
    </row>
    <row r="39" spans="1:12" ht="15.6">
      <c r="A39" s="21">
        <v>470.97868961227005</v>
      </c>
      <c r="B39" s="10" t="s">
        <v>53</v>
      </c>
      <c r="C39" s="10" t="s">
        <v>51</v>
      </c>
      <c r="D39" s="18">
        <f t="shared" si="0"/>
        <v>316.87116552030801</v>
      </c>
      <c r="E39" s="13"/>
      <c r="F39" s="13"/>
      <c r="G39" s="13"/>
      <c r="H39" s="13"/>
      <c r="I39" s="13"/>
      <c r="J39" s="13"/>
      <c r="K39" s="13"/>
      <c r="L39" s="13"/>
    </row>
  </sheetData>
  <mergeCells count="2">
    <mergeCell ref="H1:L1"/>
    <mergeCell ref="F3:F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5"/>
  <sheetViews>
    <sheetView workbookViewId="0">
      <selection activeCell="K4" sqref="K4"/>
    </sheetView>
  </sheetViews>
  <sheetFormatPr defaultRowHeight="14.4"/>
  <cols>
    <col min="1" max="1" width="7.88671875" bestFit="1" customWidth="1"/>
    <col min="2" max="2" width="11.44140625" customWidth="1"/>
    <col min="3" max="3" width="16.88671875" customWidth="1"/>
    <col min="4" max="4" width="21.44140625" bestFit="1" customWidth="1"/>
    <col min="5" max="5" width="16" bestFit="1" customWidth="1"/>
    <col min="6" max="6" width="14.6640625" customWidth="1"/>
    <col min="7" max="7" width="19.5546875" bestFit="1" customWidth="1"/>
    <col min="8" max="8" width="22.6640625" bestFit="1" customWidth="1"/>
    <col min="9" max="9" width="24.6640625" customWidth="1"/>
    <col min="10" max="10" width="14.21875" bestFit="1" customWidth="1"/>
  </cols>
  <sheetData>
    <row r="1" spans="1:10" ht="15.6">
      <c r="A1" s="24" t="s">
        <v>56</v>
      </c>
      <c r="B1" s="24" t="s">
        <v>57</v>
      </c>
      <c r="C1" s="24" t="s">
        <v>58</v>
      </c>
      <c r="D1" s="24" t="s">
        <v>59</v>
      </c>
      <c r="E1" s="24" t="s">
        <v>60</v>
      </c>
      <c r="F1" s="24" t="s">
        <v>61</v>
      </c>
      <c r="G1" s="25" t="s">
        <v>62</v>
      </c>
      <c r="H1" s="24" t="s">
        <v>63</v>
      </c>
      <c r="I1" s="24" t="s">
        <v>64</v>
      </c>
      <c r="J1" s="24" t="s">
        <v>65</v>
      </c>
    </row>
    <row r="2" spans="1:10">
      <c r="A2" s="26">
        <f t="shared" ref="A2:A65" si="0">ROW()-1</f>
        <v>1</v>
      </c>
      <c r="B2" s="27">
        <v>44831</v>
      </c>
      <c r="C2" s="28" t="s">
        <v>66</v>
      </c>
      <c r="D2" s="28" t="s">
        <v>67</v>
      </c>
      <c r="E2" s="28">
        <v>32</v>
      </c>
      <c r="F2" s="28" t="s">
        <v>68</v>
      </c>
      <c r="G2" s="29">
        <v>1000</v>
      </c>
      <c r="H2" s="30" t="s">
        <v>69</v>
      </c>
      <c r="I2" s="28" t="s">
        <v>70</v>
      </c>
      <c r="J2" s="28" t="s">
        <v>71</v>
      </c>
    </row>
    <row r="3" spans="1:10">
      <c r="A3" s="26">
        <f t="shared" si="0"/>
        <v>2</v>
      </c>
      <c r="B3" s="27">
        <v>44832</v>
      </c>
      <c r="C3" s="28" t="s">
        <v>66</v>
      </c>
      <c r="D3" s="28" t="s">
        <v>67</v>
      </c>
      <c r="E3" s="28">
        <v>20</v>
      </c>
      <c r="F3" s="28" t="s">
        <v>68</v>
      </c>
      <c r="G3" s="29">
        <v>1100</v>
      </c>
      <c r="H3" s="30" t="s">
        <v>69</v>
      </c>
      <c r="I3" s="28" t="s">
        <v>70</v>
      </c>
      <c r="J3" s="28" t="s">
        <v>71</v>
      </c>
    </row>
    <row r="4" spans="1:10">
      <c r="A4" s="26">
        <f t="shared" si="0"/>
        <v>3</v>
      </c>
      <c r="B4" s="27">
        <v>44832</v>
      </c>
      <c r="C4" s="28" t="s">
        <v>66</v>
      </c>
      <c r="D4" s="28" t="s">
        <v>67</v>
      </c>
      <c r="E4" s="28">
        <v>18</v>
      </c>
      <c r="F4" s="28" t="s">
        <v>68</v>
      </c>
      <c r="G4" s="29">
        <v>1200</v>
      </c>
      <c r="H4" s="30" t="s">
        <v>69</v>
      </c>
      <c r="I4" s="28" t="s">
        <v>70</v>
      </c>
      <c r="J4" s="28" t="s">
        <v>71</v>
      </c>
    </row>
    <row r="5" spans="1:10">
      <c r="A5" s="26">
        <f t="shared" si="0"/>
        <v>4</v>
      </c>
      <c r="B5" s="27">
        <v>44832</v>
      </c>
      <c r="C5" s="28" t="s">
        <v>72</v>
      </c>
      <c r="D5" s="28" t="s">
        <v>67</v>
      </c>
      <c r="E5" s="28">
        <v>14</v>
      </c>
      <c r="F5" s="28" t="s">
        <v>68</v>
      </c>
      <c r="G5" s="29">
        <v>1300</v>
      </c>
      <c r="H5" s="30" t="s">
        <v>69</v>
      </c>
      <c r="I5" s="28" t="s">
        <v>70</v>
      </c>
      <c r="J5" s="28" t="s">
        <v>71</v>
      </c>
    </row>
    <row r="6" spans="1:10">
      <c r="A6" s="26">
        <f t="shared" si="0"/>
        <v>5</v>
      </c>
      <c r="B6" s="27">
        <v>44833</v>
      </c>
      <c r="C6" s="28" t="s">
        <v>66</v>
      </c>
      <c r="D6" s="28" t="s">
        <v>67</v>
      </c>
      <c r="E6" s="28">
        <v>12</v>
      </c>
      <c r="F6" s="28" t="s">
        <v>68</v>
      </c>
      <c r="G6" s="29">
        <v>1400</v>
      </c>
      <c r="H6" s="30" t="s">
        <v>69</v>
      </c>
      <c r="I6" s="28" t="s">
        <v>70</v>
      </c>
      <c r="J6" s="28" t="s">
        <v>71</v>
      </c>
    </row>
    <row r="7" spans="1:10">
      <c r="A7" s="26">
        <f t="shared" si="0"/>
        <v>6</v>
      </c>
      <c r="B7" s="27">
        <v>44833</v>
      </c>
      <c r="C7" s="28" t="s">
        <v>66</v>
      </c>
      <c r="D7" s="28" t="s">
        <v>67</v>
      </c>
      <c r="E7" s="28">
        <v>26</v>
      </c>
      <c r="F7" s="28" t="s">
        <v>68</v>
      </c>
      <c r="G7" s="29">
        <v>1500</v>
      </c>
      <c r="H7" s="30" t="s">
        <v>69</v>
      </c>
      <c r="I7" s="28" t="s">
        <v>70</v>
      </c>
      <c r="J7" s="28" t="s">
        <v>71</v>
      </c>
    </row>
    <row r="8" spans="1:10">
      <c r="A8" s="26">
        <f t="shared" si="0"/>
        <v>7</v>
      </c>
      <c r="B8" s="27">
        <v>44833</v>
      </c>
      <c r="C8" s="28" t="s">
        <v>72</v>
      </c>
      <c r="D8" s="28" t="s">
        <v>67</v>
      </c>
      <c r="E8" s="28">
        <v>24</v>
      </c>
      <c r="F8" s="28" t="s">
        <v>68</v>
      </c>
      <c r="G8" s="29">
        <v>1600</v>
      </c>
      <c r="H8" s="30" t="s">
        <v>69</v>
      </c>
      <c r="I8" s="28" t="s">
        <v>70</v>
      </c>
      <c r="J8" s="28" t="s">
        <v>71</v>
      </c>
    </row>
    <row r="9" spans="1:10">
      <c r="A9" s="26">
        <f t="shared" si="0"/>
        <v>8</v>
      </c>
      <c r="B9" s="27">
        <v>44834</v>
      </c>
      <c r="C9" s="28" t="s">
        <v>72</v>
      </c>
      <c r="D9" s="28" t="s">
        <v>67</v>
      </c>
      <c r="E9" s="28">
        <v>24</v>
      </c>
      <c r="F9" s="28" t="s">
        <v>68</v>
      </c>
      <c r="G9" s="29">
        <v>1700</v>
      </c>
      <c r="H9" s="30" t="s">
        <v>69</v>
      </c>
      <c r="I9" s="28" t="s">
        <v>70</v>
      </c>
      <c r="J9" s="28" t="s">
        <v>71</v>
      </c>
    </row>
    <row r="10" spans="1:10">
      <c r="A10" s="26">
        <f t="shared" si="0"/>
        <v>9</v>
      </c>
      <c r="B10" s="27">
        <v>44834</v>
      </c>
      <c r="C10" s="28" t="s">
        <v>66</v>
      </c>
      <c r="D10" s="28" t="s">
        <v>67</v>
      </c>
      <c r="E10" s="28">
        <v>9</v>
      </c>
      <c r="F10" s="28" t="s">
        <v>68</v>
      </c>
      <c r="G10" s="29">
        <v>1800</v>
      </c>
      <c r="H10" s="30" t="s">
        <v>69</v>
      </c>
      <c r="I10" s="28" t="s">
        <v>70</v>
      </c>
      <c r="J10" s="28" t="s">
        <v>71</v>
      </c>
    </row>
    <row r="11" spans="1:10">
      <c r="A11" s="26">
        <f t="shared" si="0"/>
        <v>10</v>
      </c>
      <c r="B11" s="27">
        <v>44834</v>
      </c>
      <c r="C11" s="28" t="s">
        <v>66</v>
      </c>
      <c r="D11" s="28" t="s">
        <v>67</v>
      </c>
      <c r="E11" s="28">
        <v>32</v>
      </c>
      <c r="F11" s="28" t="s">
        <v>68</v>
      </c>
      <c r="G11" s="29">
        <v>1900</v>
      </c>
      <c r="H11" s="30" t="s">
        <v>69</v>
      </c>
      <c r="I11" s="28" t="s">
        <v>70</v>
      </c>
      <c r="J11" s="28" t="s">
        <v>71</v>
      </c>
    </row>
    <row r="12" spans="1:10">
      <c r="A12" s="26">
        <f t="shared" si="0"/>
        <v>11</v>
      </c>
      <c r="B12" s="27">
        <v>44835</v>
      </c>
      <c r="C12" s="28" t="s">
        <v>72</v>
      </c>
      <c r="D12" s="28" t="s">
        <v>67</v>
      </c>
      <c r="E12" s="28">
        <v>24</v>
      </c>
      <c r="F12" s="28" t="s">
        <v>68</v>
      </c>
      <c r="G12" s="29">
        <v>2000</v>
      </c>
      <c r="H12" s="30" t="s">
        <v>69</v>
      </c>
      <c r="I12" s="28" t="s">
        <v>70</v>
      </c>
      <c r="J12" s="28" t="s">
        <v>71</v>
      </c>
    </row>
    <row r="13" spans="1:10">
      <c r="A13" s="26">
        <f t="shared" si="0"/>
        <v>12</v>
      </c>
      <c r="B13" s="27">
        <v>44835</v>
      </c>
      <c r="C13" s="28" t="s">
        <v>66</v>
      </c>
      <c r="D13" s="28" t="s">
        <v>67</v>
      </c>
      <c r="E13" s="28">
        <v>23</v>
      </c>
      <c r="F13" s="28" t="s">
        <v>68</v>
      </c>
      <c r="G13" s="29">
        <v>2100</v>
      </c>
      <c r="H13" s="30" t="s">
        <v>69</v>
      </c>
      <c r="I13" s="28" t="s">
        <v>70</v>
      </c>
      <c r="J13" s="28" t="s">
        <v>71</v>
      </c>
    </row>
    <row r="14" spans="1:10">
      <c r="A14" s="26">
        <f t="shared" si="0"/>
        <v>13</v>
      </c>
      <c r="B14" s="27">
        <v>44835</v>
      </c>
      <c r="C14" s="28" t="s">
        <v>66</v>
      </c>
      <c r="D14" s="28" t="s">
        <v>67</v>
      </c>
      <c r="E14" s="28">
        <v>4</v>
      </c>
      <c r="F14" s="28" t="s">
        <v>68</v>
      </c>
      <c r="G14" s="29">
        <v>2200</v>
      </c>
      <c r="H14" s="30" t="s">
        <v>69</v>
      </c>
      <c r="I14" s="28" t="s">
        <v>70</v>
      </c>
      <c r="J14" s="28" t="s">
        <v>71</v>
      </c>
    </row>
    <row r="15" spans="1:10">
      <c r="A15" s="26">
        <f t="shared" si="0"/>
        <v>14</v>
      </c>
      <c r="B15" s="27">
        <v>44837</v>
      </c>
      <c r="C15" s="28" t="s">
        <v>72</v>
      </c>
      <c r="D15" s="28" t="s">
        <v>67</v>
      </c>
      <c r="E15" s="28">
        <v>24</v>
      </c>
      <c r="F15" s="28" t="s">
        <v>68</v>
      </c>
      <c r="G15" s="29">
        <v>2300</v>
      </c>
      <c r="H15" s="30" t="s">
        <v>69</v>
      </c>
      <c r="I15" s="28" t="s">
        <v>70</v>
      </c>
      <c r="J15" s="28" t="s">
        <v>71</v>
      </c>
    </row>
    <row r="16" spans="1:10">
      <c r="A16" s="26">
        <f t="shared" si="0"/>
        <v>15</v>
      </c>
      <c r="B16" s="27">
        <v>44837</v>
      </c>
      <c r="C16" s="28" t="s">
        <v>66</v>
      </c>
      <c r="D16" s="28" t="s">
        <v>67</v>
      </c>
      <c r="E16" s="28">
        <v>17</v>
      </c>
      <c r="F16" s="28" t="s">
        <v>68</v>
      </c>
      <c r="G16" s="29">
        <v>2400</v>
      </c>
      <c r="H16" s="30" t="s">
        <v>69</v>
      </c>
      <c r="I16" s="28" t="s">
        <v>70</v>
      </c>
      <c r="J16" s="28" t="s">
        <v>71</v>
      </c>
    </row>
    <row r="17" spans="1:10">
      <c r="A17" s="26">
        <f t="shared" si="0"/>
        <v>16</v>
      </c>
      <c r="B17" s="27">
        <v>44837</v>
      </c>
      <c r="C17" s="28" t="s">
        <v>66</v>
      </c>
      <c r="D17" s="28" t="s">
        <v>67</v>
      </c>
      <c r="E17" s="28">
        <v>8</v>
      </c>
      <c r="F17" s="28" t="s">
        <v>68</v>
      </c>
      <c r="G17" s="29">
        <v>2500</v>
      </c>
      <c r="H17" s="30" t="s">
        <v>69</v>
      </c>
      <c r="I17" s="28" t="s">
        <v>70</v>
      </c>
      <c r="J17" s="28" t="s">
        <v>71</v>
      </c>
    </row>
    <row r="18" spans="1:10">
      <c r="A18" s="26">
        <f t="shared" si="0"/>
        <v>17</v>
      </c>
      <c r="B18" s="27">
        <v>44837</v>
      </c>
      <c r="C18" s="28" t="s">
        <v>66</v>
      </c>
      <c r="D18" s="28" t="s">
        <v>67</v>
      </c>
      <c r="E18" s="28">
        <v>20</v>
      </c>
      <c r="F18" s="28" t="s">
        <v>68</v>
      </c>
      <c r="G18" s="29">
        <v>2600</v>
      </c>
      <c r="H18" s="30" t="s">
        <v>69</v>
      </c>
      <c r="I18" s="28" t="s">
        <v>70</v>
      </c>
      <c r="J18" s="28" t="s">
        <v>71</v>
      </c>
    </row>
    <row r="19" spans="1:10">
      <c r="A19" s="26">
        <f t="shared" si="0"/>
        <v>18</v>
      </c>
      <c r="B19" s="27">
        <v>44838</v>
      </c>
      <c r="C19" s="28" t="s">
        <v>72</v>
      </c>
      <c r="D19" s="28" t="s">
        <v>67</v>
      </c>
      <c r="E19" s="28">
        <v>27</v>
      </c>
      <c r="F19" s="28" t="s">
        <v>68</v>
      </c>
      <c r="G19" s="29">
        <v>2700</v>
      </c>
      <c r="H19" s="30" t="s">
        <v>69</v>
      </c>
      <c r="I19" s="28" t="s">
        <v>70</v>
      </c>
      <c r="J19" s="28" t="s">
        <v>71</v>
      </c>
    </row>
    <row r="20" spans="1:10">
      <c r="A20" s="26">
        <f t="shared" si="0"/>
        <v>19</v>
      </c>
      <c r="B20" s="27">
        <v>44838</v>
      </c>
      <c r="C20" s="28" t="s">
        <v>66</v>
      </c>
      <c r="D20" s="28" t="s">
        <v>67</v>
      </c>
      <c r="E20" s="28">
        <v>18</v>
      </c>
      <c r="F20" s="28" t="s">
        <v>68</v>
      </c>
      <c r="G20" s="29">
        <v>2800</v>
      </c>
      <c r="H20" s="30" t="s">
        <v>69</v>
      </c>
      <c r="I20" s="28" t="s">
        <v>70</v>
      </c>
      <c r="J20" s="28" t="s">
        <v>71</v>
      </c>
    </row>
    <row r="21" spans="1:10">
      <c r="A21" s="26">
        <f t="shared" si="0"/>
        <v>20</v>
      </c>
      <c r="B21" s="27">
        <v>44838</v>
      </c>
      <c r="C21" s="28" t="s">
        <v>66</v>
      </c>
      <c r="D21" s="28" t="s">
        <v>67</v>
      </c>
      <c r="E21" s="28">
        <v>16</v>
      </c>
      <c r="F21" s="28" t="s">
        <v>68</v>
      </c>
      <c r="G21" s="29">
        <v>2900</v>
      </c>
      <c r="H21" s="30" t="s">
        <v>69</v>
      </c>
      <c r="I21" s="28" t="s">
        <v>70</v>
      </c>
      <c r="J21" s="28" t="s">
        <v>71</v>
      </c>
    </row>
    <row r="22" spans="1:10">
      <c r="A22" s="26">
        <f t="shared" si="0"/>
        <v>21</v>
      </c>
      <c r="B22" s="27">
        <v>44838</v>
      </c>
      <c r="C22" s="28" t="s">
        <v>66</v>
      </c>
      <c r="D22" s="28" t="s">
        <v>67</v>
      </c>
      <c r="E22" s="28">
        <v>12</v>
      </c>
      <c r="F22" s="28" t="s">
        <v>68</v>
      </c>
      <c r="G22" s="29">
        <v>3000</v>
      </c>
      <c r="H22" s="30" t="s">
        <v>69</v>
      </c>
      <c r="I22" s="28" t="s">
        <v>70</v>
      </c>
      <c r="J22" s="28" t="s">
        <v>71</v>
      </c>
    </row>
    <row r="23" spans="1:10">
      <c r="A23" s="26">
        <f t="shared" si="0"/>
        <v>22</v>
      </c>
      <c r="B23" s="27">
        <v>44839</v>
      </c>
      <c r="C23" s="28" t="s">
        <v>66</v>
      </c>
      <c r="D23" s="28" t="s">
        <v>67</v>
      </c>
      <c r="E23" s="28">
        <v>18</v>
      </c>
      <c r="F23" s="28" t="s">
        <v>68</v>
      </c>
      <c r="G23" s="29">
        <v>1000</v>
      </c>
      <c r="H23" s="30" t="s">
        <v>69</v>
      </c>
      <c r="I23" s="28" t="s">
        <v>70</v>
      </c>
      <c r="J23" s="28" t="s">
        <v>71</v>
      </c>
    </row>
    <row r="24" spans="1:10">
      <c r="A24" s="26">
        <f t="shared" si="0"/>
        <v>23</v>
      </c>
      <c r="B24" s="27">
        <v>44839</v>
      </c>
      <c r="C24" s="28" t="s">
        <v>72</v>
      </c>
      <c r="D24" s="28" t="s">
        <v>67</v>
      </c>
      <c r="E24" s="28">
        <v>24</v>
      </c>
      <c r="F24" s="28" t="s">
        <v>68</v>
      </c>
      <c r="G24" s="29">
        <v>1100</v>
      </c>
      <c r="H24" s="30" t="s">
        <v>69</v>
      </c>
      <c r="I24" s="28" t="s">
        <v>70</v>
      </c>
      <c r="J24" s="28" t="s">
        <v>71</v>
      </c>
    </row>
    <row r="25" spans="1:10">
      <c r="A25" s="26">
        <f t="shared" si="0"/>
        <v>24</v>
      </c>
      <c r="B25" s="27">
        <v>44839</v>
      </c>
      <c r="C25" s="28" t="s">
        <v>72</v>
      </c>
      <c r="D25" s="28" t="s">
        <v>67</v>
      </c>
      <c r="E25" s="28">
        <v>6</v>
      </c>
      <c r="F25" s="28" t="s">
        <v>68</v>
      </c>
      <c r="G25" s="29">
        <v>1200</v>
      </c>
      <c r="H25" s="30" t="s">
        <v>69</v>
      </c>
      <c r="I25" s="28" t="s">
        <v>70</v>
      </c>
      <c r="J25" s="28" t="s">
        <v>71</v>
      </c>
    </row>
    <row r="26" spans="1:10">
      <c r="A26" s="26">
        <f t="shared" si="0"/>
        <v>25</v>
      </c>
      <c r="B26" s="27">
        <v>44839</v>
      </c>
      <c r="C26" s="28" t="s">
        <v>66</v>
      </c>
      <c r="D26" s="28" t="s">
        <v>67</v>
      </c>
      <c r="E26" s="28">
        <v>13</v>
      </c>
      <c r="F26" s="28" t="s">
        <v>68</v>
      </c>
      <c r="G26" s="29">
        <v>1300</v>
      </c>
      <c r="H26" s="30" t="s">
        <v>69</v>
      </c>
      <c r="I26" s="28" t="s">
        <v>70</v>
      </c>
      <c r="J26" s="28" t="s">
        <v>71</v>
      </c>
    </row>
    <row r="27" spans="1:10">
      <c r="A27" s="26">
        <f t="shared" si="0"/>
        <v>26</v>
      </c>
      <c r="B27" s="27">
        <v>44839</v>
      </c>
      <c r="C27" s="28" t="s">
        <v>66</v>
      </c>
      <c r="D27" s="28" t="s">
        <v>67</v>
      </c>
      <c r="E27" s="28">
        <v>10</v>
      </c>
      <c r="F27" s="28" t="s">
        <v>68</v>
      </c>
      <c r="G27" s="29">
        <v>1400</v>
      </c>
      <c r="H27" s="30" t="s">
        <v>69</v>
      </c>
      <c r="I27" s="28" t="s">
        <v>70</v>
      </c>
      <c r="J27" s="28" t="s">
        <v>71</v>
      </c>
    </row>
    <row r="28" spans="1:10">
      <c r="A28" s="26">
        <f t="shared" si="0"/>
        <v>27</v>
      </c>
      <c r="B28" s="27">
        <v>44840</v>
      </c>
      <c r="C28" s="28" t="s">
        <v>66</v>
      </c>
      <c r="D28" s="28" t="s">
        <v>67</v>
      </c>
      <c r="E28" s="28">
        <v>6</v>
      </c>
      <c r="F28" s="28" t="s">
        <v>68</v>
      </c>
      <c r="G28" s="29">
        <v>1500</v>
      </c>
      <c r="H28" s="30" t="s">
        <v>69</v>
      </c>
      <c r="I28" s="28" t="s">
        <v>70</v>
      </c>
      <c r="J28" s="28" t="s">
        <v>71</v>
      </c>
    </row>
    <row r="29" spans="1:10">
      <c r="A29" s="26">
        <f t="shared" si="0"/>
        <v>28</v>
      </c>
      <c r="B29" s="27">
        <v>44840</v>
      </c>
      <c r="C29" s="28" t="s">
        <v>66</v>
      </c>
      <c r="D29" s="28" t="s">
        <v>67</v>
      </c>
      <c r="E29" s="28">
        <v>11</v>
      </c>
      <c r="F29" s="28" t="s">
        <v>68</v>
      </c>
      <c r="G29" s="29">
        <v>1600</v>
      </c>
      <c r="H29" s="30" t="s">
        <v>69</v>
      </c>
      <c r="I29" s="28" t="s">
        <v>70</v>
      </c>
      <c r="J29" s="28" t="s">
        <v>71</v>
      </c>
    </row>
    <row r="30" spans="1:10">
      <c r="A30" s="26">
        <f t="shared" si="0"/>
        <v>29</v>
      </c>
      <c r="B30" s="27">
        <v>44840</v>
      </c>
      <c r="C30" s="28" t="s">
        <v>72</v>
      </c>
      <c r="D30" s="28" t="s">
        <v>67</v>
      </c>
      <c r="E30" s="28">
        <v>20</v>
      </c>
      <c r="F30" s="28" t="s">
        <v>68</v>
      </c>
      <c r="G30" s="29">
        <v>1700</v>
      </c>
      <c r="H30" s="30" t="s">
        <v>69</v>
      </c>
      <c r="I30" s="28" t="s">
        <v>70</v>
      </c>
      <c r="J30" s="28" t="s">
        <v>71</v>
      </c>
    </row>
    <row r="31" spans="1:10">
      <c r="A31" s="26">
        <f t="shared" si="0"/>
        <v>30</v>
      </c>
      <c r="B31" s="27">
        <v>44840</v>
      </c>
      <c r="C31" s="28" t="s">
        <v>72</v>
      </c>
      <c r="D31" s="28" t="s">
        <v>67</v>
      </c>
      <c r="E31" s="28">
        <v>4</v>
      </c>
      <c r="F31" s="28" t="s">
        <v>68</v>
      </c>
      <c r="G31" s="29">
        <v>1800</v>
      </c>
      <c r="H31" s="30" t="s">
        <v>69</v>
      </c>
      <c r="I31" s="28" t="s">
        <v>70</v>
      </c>
      <c r="J31" s="28" t="s">
        <v>71</v>
      </c>
    </row>
    <row r="32" spans="1:10">
      <c r="A32" s="26">
        <f t="shared" si="0"/>
        <v>31</v>
      </c>
      <c r="B32" s="27">
        <v>44840</v>
      </c>
      <c r="C32" s="28" t="s">
        <v>72</v>
      </c>
      <c r="D32" s="28" t="s">
        <v>67</v>
      </c>
      <c r="E32" s="28">
        <v>2</v>
      </c>
      <c r="F32" s="28" t="s">
        <v>68</v>
      </c>
      <c r="G32" s="29">
        <v>1900</v>
      </c>
      <c r="H32" s="30" t="s">
        <v>69</v>
      </c>
      <c r="I32" s="28" t="s">
        <v>70</v>
      </c>
      <c r="J32" s="28" t="s">
        <v>71</v>
      </c>
    </row>
    <row r="33" spans="1:10">
      <c r="A33" s="26">
        <f t="shared" si="0"/>
        <v>32</v>
      </c>
      <c r="B33" s="27">
        <v>44840</v>
      </c>
      <c r="C33" s="28" t="s">
        <v>66</v>
      </c>
      <c r="D33" s="28" t="s">
        <v>67</v>
      </c>
      <c r="E33" s="28">
        <v>11</v>
      </c>
      <c r="F33" s="28" t="s">
        <v>68</v>
      </c>
      <c r="G33" s="29">
        <v>2000</v>
      </c>
      <c r="H33" s="30" t="s">
        <v>69</v>
      </c>
      <c r="I33" s="28" t="s">
        <v>70</v>
      </c>
      <c r="J33" s="28" t="s">
        <v>71</v>
      </c>
    </row>
    <row r="34" spans="1:10">
      <c r="A34" s="26">
        <f t="shared" si="0"/>
        <v>33</v>
      </c>
      <c r="B34" s="27">
        <v>44840</v>
      </c>
      <c r="C34" s="28" t="s">
        <v>66</v>
      </c>
      <c r="D34" s="28" t="s">
        <v>67</v>
      </c>
      <c r="E34" s="28">
        <v>12</v>
      </c>
      <c r="F34" s="28" t="s">
        <v>68</v>
      </c>
      <c r="G34" s="29">
        <v>2100</v>
      </c>
      <c r="H34" s="30" t="s">
        <v>69</v>
      </c>
      <c r="I34" s="28" t="s">
        <v>70</v>
      </c>
      <c r="J34" s="28" t="s">
        <v>71</v>
      </c>
    </row>
    <row r="35" spans="1:10">
      <c r="A35" s="26">
        <f t="shared" si="0"/>
        <v>34</v>
      </c>
      <c r="B35" s="27">
        <v>44841</v>
      </c>
      <c r="C35" s="28" t="s">
        <v>72</v>
      </c>
      <c r="D35" s="28" t="s">
        <v>67</v>
      </c>
      <c r="E35" s="28">
        <v>27</v>
      </c>
      <c r="F35" s="28" t="s">
        <v>68</v>
      </c>
      <c r="G35" s="29">
        <v>2200</v>
      </c>
      <c r="H35" s="30" t="s">
        <v>69</v>
      </c>
      <c r="I35" s="28" t="s">
        <v>70</v>
      </c>
      <c r="J35" s="28" t="s">
        <v>71</v>
      </c>
    </row>
    <row r="36" spans="1:10">
      <c r="A36" s="26">
        <f t="shared" si="0"/>
        <v>35</v>
      </c>
      <c r="B36" s="27">
        <v>44841</v>
      </c>
      <c r="C36" s="28" t="s">
        <v>66</v>
      </c>
      <c r="D36" s="28" t="s">
        <v>67</v>
      </c>
      <c r="E36" s="28">
        <v>14</v>
      </c>
      <c r="F36" s="28" t="s">
        <v>68</v>
      </c>
      <c r="G36" s="29">
        <v>2300</v>
      </c>
      <c r="H36" s="30" t="s">
        <v>69</v>
      </c>
      <c r="I36" s="28" t="s">
        <v>70</v>
      </c>
      <c r="J36" s="28" t="s">
        <v>71</v>
      </c>
    </row>
    <row r="37" spans="1:10">
      <c r="A37" s="26">
        <f t="shared" si="0"/>
        <v>36</v>
      </c>
      <c r="B37" s="27">
        <v>44841</v>
      </c>
      <c r="C37" s="28" t="s">
        <v>66</v>
      </c>
      <c r="D37" s="28" t="s">
        <v>67</v>
      </c>
      <c r="E37" s="28">
        <v>31</v>
      </c>
      <c r="F37" s="28" t="s">
        <v>68</v>
      </c>
      <c r="G37" s="29">
        <v>2400</v>
      </c>
      <c r="H37" s="30" t="s">
        <v>69</v>
      </c>
      <c r="I37" s="28" t="s">
        <v>70</v>
      </c>
      <c r="J37" s="28" t="s">
        <v>71</v>
      </c>
    </row>
    <row r="38" spans="1:10">
      <c r="A38" s="26">
        <f t="shared" si="0"/>
        <v>37</v>
      </c>
      <c r="B38" s="27">
        <v>44844</v>
      </c>
      <c r="C38" s="28" t="s">
        <v>72</v>
      </c>
      <c r="D38" s="28" t="s">
        <v>67</v>
      </c>
      <c r="E38" s="28">
        <v>20</v>
      </c>
      <c r="F38" s="28" t="s">
        <v>68</v>
      </c>
      <c r="G38" s="29">
        <v>2500</v>
      </c>
      <c r="H38" s="30" t="s">
        <v>69</v>
      </c>
      <c r="I38" s="28" t="s">
        <v>70</v>
      </c>
      <c r="J38" s="28" t="s">
        <v>71</v>
      </c>
    </row>
    <row r="39" spans="1:10">
      <c r="A39" s="26">
        <f t="shared" si="0"/>
        <v>38</v>
      </c>
      <c r="B39" s="27">
        <v>44844</v>
      </c>
      <c r="C39" s="28" t="s">
        <v>66</v>
      </c>
      <c r="D39" s="28" t="s">
        <v>67</v>
      </c>
      <c r="E39" s="28">
        <v>39</v>
      </c>
      <c r="F39" s="28" t="s">
        <v>68</v>
      </c>
      <c r="G39" s="29">
        <v>2600</v>
      </c>
      <c r="H39" s="30" t="s">
        <v>69</v>
      </c>
      <c r="I39" s="28" t="s">
        <v>70</v>
      </c>
      <c r="J39" s="28" t="s">
        <v>71</v>
      </c>
    </row>
    <row r="40" spans="1:10">
      <c r="A40" s="26">
        <f t="shared" si="0"/>
        <v>39</v>
      </c>
      <c r="B40" s="27">
        <v>44846</v>
      </c>
      <c r="C40" s="28" t="s">
        <v>66</v>
      </c>
      <c r="D40" s="28" t="s">
        <v>67</v>
      </c>
      <c r="E40" s="28">
        <v>12</v>
      </c>
      <c r="F40" s="28" t="s">
        <v>68</v>
      </c>
      <c r="G40" s="29">
        <v>2700</v>
      </c>
      <c r="H40" s="30" t="s">
        <v>69</v>
      </c>
      <c r="I40" s="28" t="s">
        <v>70</v>
      </c>
      <c r="J40" s="28" t="s">
        <v>71</v>
      </c>
    </row>
    <row r="41" spans="1:10">
      <c r="A41" s="26">
        <f t="shared" si="0"/>
        <v>40</v>
      </c>
      <c r="B41" s="27">
        <v>44846</v>
      </c>
      <c r="C41" s="28" t="s">
        <v>66</v>
      </c>
      <c r="D41" s="28" t="s">
        <v>67</v>
      </c>
      <c r="E41" s="28">
        <v>15</v>
      </c>
      <c r="F41" s="28" t="s">
        <v>68</v>
      </c>
      <c r="G41" s="29">
        <v>2800</v>
      </c>
      <c r="H41" s="30" t="s">
        <v>69</v>
      </c>
      <c r="I41" s="28" t="s">
        <v>70</v>
      </c>
      <c r="J41" s="28" t="s">
        <v>71</v>
      </c>
    </row>
    <row r="42" spans="1:10">
      <c r="A42" s="26">
        <f t="shared" si="0"/>
        <v>41</v>
      </c>
      <c r="B42" s="27">
        <v>44846</v>
      </c>
      <c r="C42" s="28" t="s">
        <v>66</v>
      </c>
      <c r="D42" s="28" t="s">
        <v>67</v>
      </c>
      <c r="E42" s="28">
        <v>18</v>
      </c>
      <c r="F42" s="28" t="s">
        <v>68</v>
      </c>
      <c r="G42" s="29">
        <v>2900</v>
      </c>
      <c r="H42" s="30" t="s">
        <v>69</v>
      </c>
      <c r="I42" s="28" t="s">
        <v>73</v>
      </c>
      <c r="J42" s="28" t="s">
        <v>71</v>
      </c>
    </row>
    <row r="43" spans="1:10">
      <c r="A43" s="26">
        <f t="shared" si="0"/>
        <v>42</v>
      </c>
      <c r="B43" s="27">
        <v>44847</v>
      </c>
      <c r="C43" s="28" t="s">
        <v>66</v>
      </c>
      <c r="D43" s="28" t="s">
        <v>67</v>
      </c>
      <c r="E43" s="28">
        <v>19</v>
      </c>
      <c r="F43" s="28" t="s">
        <v>68</v>
      </c>
      <c r="G43" s="29">
        <v>3000</v>
      </c>
      <c r="H43" s="30" t="s">
        <v>69</v>
      </c>
      <c r="I43" s="28" t="s">
        <v>70</v>
      </c>
      <c r="J43" s="28" t="s">
        <v>71</v>
      </c>
    </row>
    <row r="44" spans="1:10">
      <c r="A44" s="26">
        <f t="shared" si="0"/>
        <v>43</v>
      </c>
      <c r="B44" s="27">
        <v>44847</v>
      </c>
      <c r="C44" s="28" t="s">
        <v>66</v>
      </c>
      <c r="D44" s="28" t="s">
        <v>67</v>
      </c>
      <c r="E44" s="28">
        <v>13</v>
      </c>
      <c r="F44" s="28" t="s">
        <v>68</v>
      </c>
      <c r="G44" s="29">
        <v>1000</v>
      </c>
      <c r="H44" s="30" t="s">
        <v>69</v>
      </c>
      <c r="I44" s="28" t="s">
        <v>70</v>
      </c>
      <c r="J44" s="28" t="s">
        <v>71</v>
      </c>
    </row>
    <row r="45" spans="1:10">
      <c r="A45" s="26">
        <f t="shared" si="0"/>
        <v>44</v>
      </c>
      <c r="B45" s="27">
        <v>44848</v>
      </c>
      <c r="C45" s="28" t="s">
        <v>66</v>
      </c>
      <c r="D45" s="28" t="s">
        <v>67</v>
      </c>
      <c r="E45" s="28">
        <v>17</v>
      </c>
      <c r="F45" s="28" t="s">
        <v>68</v>
      </c>
      <c r="G45" s="29">
        <v>1100</v>
      </c>
      <c r="H45" s="30" t="s">
        <v>69</v>
      </c>
      <c r="I45" s="28" t="s">
        <v>70</v>
      </c>
      <c r="J45" s="28" t="s">
        <v>71</v>
      </c>
    </row>
    <row r="46" spans="1:10">
      <c r="A46" s="26">
        <f t="shared" si="0"/>
        <v>45</v>
      </c>
      <c r="B46" s="27">
        <v>44851</v>
      </c>
      <c r="C46" s="28" t="s">
        <v>66</v>
      </c>
      <c r="D46" s="28" t="s">
        <v>67</v>
      </c>
      <c r="E46" s="28">
        <v>17</v>
      </c>
      <c r="F46" s="28" t="s">
        <v>68</v>
      </c>
      <c r="G46" s="29">
        <v>1200</v>
      </c>
      <c r="H46" s="30" t="s">
        <v>69</v>
      </c>
      <c r="I46" s="28" t="s">
        <v>70</v>
      </c>
      <c r="J46" s="28" t="s">
        <v>71</v>
      </c>
    </row>
    <row r="47" spans="1:10">
      <c r="A47" s="26">
        <f t="shared" si="0"/>
        <v>46</v>
      </c>
      <c r="B47" s="27">
        <v>44851</v>
      </c>
      <c r="C47" s="28" t="s">
        <v>66</v>
      </c>
      <c r="D47" s="28" t="s">
        <v>67</v>
      </c>
      <c r="E47" s="28">
        <v>27</v>
      </c>
      <c r="F47" s="28" t="s">
        <v>68</v>
      </c>
      <c r="G47" s="29">
        <v>1300</v>
      </c>
      <c r="H47" s="30" t="s">
        <v>69</v>
      </c>
      <c r="I47" s="28" t="s">
        <v>70</v>
      </c>
      <c r="J47" s="28" t="s">
        <v>71</v>
      </c>
    </row>
    <row r="48" spans="1:10">
      <c r="A48" s="26">
        <f t="shared" si="0"/>
        <v>47</v>
      </c>
      <c r="B48" s="27">
        <v>44851</v>
      </c>
      <c r="C48" s="28" t="s">
        <v>72</v>
      </c>
      <c r="D48" s="28" t="s">
        <v>67</v>
      </c>
      <c r="E48" s="28">
        <v>24</v>
      </c>
      <c r="F48" s="28" t="s">
        <v>68</v>
      </c>
      <c r="G48" s="29">
        <v>1400</v>
      </c>
      <c r="H48" s="30" t="s">
        <v>69</v>
      </c>
      <c r="I48" s="28" t="s">
        <v>70</v>
      </c>
      <c r="J48" s="28" t="s">
        <v>71</v>
      </c>
    </row>
    <row r="49" spans="1:10">
      <c r="A49" s="26">
        <f t="shared" si="0"/>
        <v>48</v>
      </c>
      <c r="B49" s="27">
        <v>44852</v>
      </c>
      <c r="C49" s="28" t="s">
        <v>72</v>
      </c>
      <c r="D49" s="28" t="s">
        <v>67</v>
      </c>
      <c r="E49" s="28">
        <v>23</v>
      </c>
      <c r="F49" s="28" t="s">
        <v>68</v>
      </c>
      <c r="G49" s="29">
        <v>1500</v>
      </c>
      <c r="H49" s="30" t="s">
        <v>69</v>
      </c>
      <c r="I49" s="28" t="s">
        <v>70</v>
      </c>
      <c r="J49" s="28" t="s">
        <v>71</v>
      </c>
    </row>
    <row r="50" spans="1:10">
      <c r="A50" s="26">
        <f t="shared" si="0"/>
        <v>49</v>
      </c>
      <c r="B50" s="27">
        <v>44852</v>
      </c>
      <c r="C50" s="28" t="s">
        <v>66</v>
      </c>
      <c r="D50" s="28" t="s">
        <v>67</v>
      </c>
      <c r="E50" s="28">
        <v>18</v>
      </c>
      <c r="F50" s="28" t="s">
        <v>68</v>
      </c>
      <c r="G50" s="29">
        <v>1600</v>
      </c>
      <c r="H50" s="30" t="s">
        <v>69</v>
      </c>
      <c r="I50" s="28" t="s">
        <v>70</v>
      </c>
      <c r="J50" s="28" t="s">
        <v>71</v>
      </c>
    </row>
    <row r="51" spans="1:10">
      <c r="A51" s="26">
        <f t="shared" si="0"/>
        <v>50</v>
      </c>
      <c r="B51" s="27">
        <v>44852</v>
      </c>
      <c r="C51" s="28" t="s">
        <v>66</v>
      </c>
      <c r="D51" s="28" t="s">
        <v>67</v>
      </c>
      <c r="E51" s="28">
        <v>22</v>
      </c>
      <c r="F51" s="28" t="s">
        <v>68</v>
      </c>
      <c r="G51" s="29">
        <v>1700</v>
      </c>
      <c r="H51" s="30" t="s">
        <v>69</v>
      </c>
      <c r="I51" s="28" t="s">
        <v>70</v>
      </c>
      <c r="J51" s="28" t="s">
        <v>71</v>
      </c>
    </row>
    <row r="52" spans="1:10">
      <c r="A52" s="26">
        <f t="shared" si="0"/>
        <v>51</v>
      </c>
      <c r="B52" s="27">
        <v>44853</v>
      </c>
      <c r="C52" s="28" t="s">
        <v>66</v>
      </c>
      <c r="D52" s="28" t="s">
        <v>67</v>
      </c>
      <c r="E52" s="28">
        <v>17</v>
      </c>
      <c r="F52" s="28" t="s">
        <v>68</v>
      </c>
      <c r="G52" s="29">
        <v>1800</v>
      </c>
      <c r="H52" s="30" t="s">
        <v>69</v>
      </c>
      <c r="I52" s="28" t="s">
        <v>70</v>
      </c>
      <c r="J52" s="28" t="s">
        <v>71</v>
      </c>
    </row>
    <row r="53" spans="1:10">
      <c r="A53" s="26">
        <f t="shared" si="0"/>
        <v>52</v>
      </c>
      <c r="B53" s="27">
        <v>44853</v>
      </c>
      <c r="C53" s="28" t="s">
        <v>66</v>
      </c>
      <c r="D53" s="28" t="s">
        <v>67</v>
      </c>
      <c r="E53" s="28">
        <v>14</v>
      </c>
      <c r="F53" s="28" t="s">
        <v>68</v>
      </c>
      <c r="G53" s="29">
        <v>1900</v>
      </c>
      <c r="H53" s="30" t="s">
        <v>69</v>
      </c>
      <c r="I53" s="28" t="s">
        <v>70</v>
      </c>
      <c r="J53" s="28" t="s">
        <v>71</v>
      </c>
    </row>
    <row r="54" spans="1:10">
      <c r="A54" s="26">
        <f t="shared" si="0"/>
        <v>53</v>
      </c>
      <c r="B54" s="27">
        <v>44853</v>
      </c>
      <c r="C54" s="28" t="s">
        <v>66</v>
      </c>
      <c r="D54" s="28" t="s">
        <v>67</v>
      </c>
      <c r="E54" s="28">
        <v>7</v>
      </c>
      <c r="F54" s="28" t="s">
        <v>68</v>
      </c>
      <c r="G54" s="29">
        <v>2000</v>
      </c>
      <c r="H54" s="30" t="s">
        <v>69</v>
      </c>
      <c r="I54" s="28" t="s">
        <v>70</v>
      </c>
      <c r="J54" s="28" t="s">
        <v>71</v>
      </c>
    </row>
    <row r="55" spans="1:10">
      <c r="A55" s="26">
        <f t="shared" si="0"/>
        <v>54</v>
      </c>
      <c r="B55" s="27">
        <v>44853</v>
      </c>
      <c r="C55" s="28" t="s">
        <v>72</v>
      </c>
      <c r="D55" s="28" t="s">
        <v>67</v>
      </c>
      <c r="E55" s="28">
        <v>25</v>
      </c>
      <c r="F55" s="28" t="s">
        <v>68</v>
      </c>
      <c r="G55" s="29">
        <v>2100</v>
      </c>
      <c r="H55" s="30" t="s">
        <v>69</v>
      </c>
      <c r="I55" s="28" t="s">
        <v>70</v>
      </c>
      <c r="J55" s="28" t="s">
        <v>71</v>
      </c>
    </row>
    <row r="56" spans="1:10">
      <c r="A56" s="26">
        <f t="shared" si="0"/>
        <v>55</v>
      </c>
      <c r="B56" s="27">
        <v>44854</v>
      </c>
      <c r="C56" s="28" t="s">
        <v>66</v>
      </c>
      <c r="D56" s="28" t="s">
        <v>67</v>
      </c>
      <c r="E56" s="28">
        <v>24</v>
      </c>
      <c r="F56" s="28" t="s">
        <v>68</v>
      </c>
      <c r="G56" s="29">
        <v>2200</v>
      </c>
      <c r="H56" s="30" t="s">
        <v>69</v>
      </c>
      <c r="I56" s="28" t="s">
        <v>70</v>
      </c>
      <c r="J56" s="28" t="s">
        <v>71</v>
      </c>
    </row>
    <row r="57" spans="1:10">
      <c r="A57" s="26">
        <f t="shared" si="0"/>
        <v>56</v>
      </c>
      <c r="B57" s="27">
        <v>44854</v>
      </c>
      <c r="C57" s="28" t="s">
        <v>66</v>
      </c>
      <c r="D57" s="28" t="s">
        <v>67</v>
      </c>
      <c r="E57" s="28">
        <v>13</v>
      </c>
      <c r="F57" s="28" t="s">
        <v>68</v>
      </c>
      <c r="G57" s="29">
        <v>2300</v>
      </c>
      <c r="H57" s="30" t="s">
        <v>69</v>
      </c>
      <c r="I57" s="28" t="s">
        <v>70</v>
      </c>
      <c r="J57" s="28" t="s">
        <v>71</v>
      </c>
    </row>
    <row r="58" spans="1:10">
      <c r="A58" s="26">
        <f t="shared" si="0"/>
        <v>57</v>
      </c>
      <c r="B58" s="27">
        <v>44854</v>
      </c>
      <c r="C58" s="28" t="s">
        <v>66</v>
      </c>
      <c r="D58" s="28" t="s">
        <v>67</v>
      </c>
      <c r="E58" s="28">
        <v>4</v>
      </c>
      <c r="F58" s="28" t="s">
        <v>68</v>
      </c>
      <c r="G58" s="29">
        <v>2400</v>
      </c>
      <c r="H58" s="30" t="s">
        <v>69</v>
      </c>
      <c r="I58" s="28" t="s">
        <v>70</v>
      </c>
      <c r="J58" s="28" t="s">
        <v>71</v>
      </c>
    </row>
    <row r="59" spans="1:10">
      <c r="A59" s="26">
        <f t="shared" si="0"/>
        <v>58</v>
      </c>
      <c r="B59" s="27">
        <v>44854</v>
      </c>
      <c r="C59" s="28" t="s">
        <v>72</v>
      </c>
      <c r="D59" s="28" t="s">
        <v>67</v>
      </c>
      <c r="E59" s="28">
        <v>25</v>
      </c>
      <c r="F59" s="28" t="s">
        <v>68</v>
      </c>
      <c r="G59" s="29">
        <v>2500</v>
      </c>
      <c r="H59" s="30" t="s">
        <v>69</v>
      </c>
      <c r="I59" s="28" t="s">
        <v>70</v>
      </c>
      <c r="J59" s="28" t="s">
        <v>71</v>
      </c>
    </row>
    <row r="60" spans="1:10">
      <c r="A60" s="26">
        <f t="shared" si="0"/>
        <v>59</v>
      </c>
      <c r="B60" s="27">
        <v>44855</v>
      </c>
      <c r="C60" s="28" t="s">
        <v>72</v>
      </c>
      <c r="D60" s="28" t="s">
        <v>67</v>
      </c>
      <c r="E60" s="28">
        <v>24</v>
      </c>
      <c r="F60" s="28" t="s">
        <v>68</v>
      </c>
      <c r="G60" s="29">
        <v>2600</v>
      </c>
      <c r="H60" s="30" t="s">
        <v>69</v>
      </c>
      <c r="I60" s="28" t="s">
        <v>70</v>
      </c>
      <c r="J60" s="28" t="s">
        <v>71</v>
      </c>
    </row>
    <row r="61" spans="1:10">
      <c r="A61" s="26">
        <f t="shared" si="0"/>
        <v>60</v>
      </c>
      <c r="B61" s="27">
        <v>44855</v>
      </c>
      <c r="C61" s="28" t="s">
        <v>66</v>
      </c>
      <c r="D61" s="28" t="s">
        <v>67</v>
      </c>
      <c r="E61" s="28">
        <v>17</v>
      </c>
      <c r="F61" s="28" t="s">
        <v>68</v>
      </c>
      <c r="G61" s="29">
        <v>2700</v>
      </c>
      <c r="H61" s="30" t="s">
        <v>69</v>
      </c>
      <c r="I61" s="28" t="s">
        <v>70</v>
      </c>
      <c r="J61" s="28" t="s">
        <v>71</v>
      </c>
    </row>
    <row r="62" spans="1:10">
      <c r="A62" s="26">
        <f t="shared" si="0"/>
        <v>61</v>
      </c>
      <c r="B62" s="27">
        <v>44855</v>
      </c>
      <c r="C62" s="28" t="s">
        <v>66</v>
      </c>
      <c r="D62" s="28" t="s">
        <v>67</v>
      </c>
      <c r="E62" s="28">
        <v>22</v>
      </c>
      <c r="F62" s="28" t="s">
        <v>68</v>
      </c>
      <c r="G62" s="29">
        <v>2800</v>
      </c>
      <c r="H62" s="30" t="s">
        <v>69</v>
      </c>
      <c r="I62" s="28" t="s">
        <v>70</v>
      </c>
      <c r="J62" s="28" t="s">
        <v>71</v>
      </c>
    </row>
    <row r="63" spans="1:10">
      <c r="A63" s="26">
        <f t="shared" si="0"/>
        <v>62</v>
      </c>
      <c r="B63" s="27">
        <v>44858</v>
      </c>
      <c r="C63" s="28" t="s">
        <v>72</v>
      </c>
      <c r="D63" s="28" t="s">
        <v>67</v>
      </c>
      <c r="E63" s="28">
        <v>23</v>
      </c>
      <c r="F63" s="28" t="s">
        <v>68</v>
      </c>
      <c r="G63" s="29">
        <v>2900</v>
      </c>
      <c r="H63" s="30" t="s">
        <v>69</v>
      </c>
      <c r="I63" s="28" t="s">
        <v>70</v>
      </c>
      <c r="J63" s="28" t="s">
        <v>71</v>
      </c>
    </row>
    <row r="64" spans="1:10">
      <c r="A64" s="26">
        <f t="shared" si="0"/>
        <v>63</v>
      </c>
      <c r="B64" s="27">
        <v>44858</v>
      </c>
      <c r="C64" s="28" t="s">
        <v>66</v>
      </c>
      <c r="D64" s="28" t="s">
        <v>67</v>
      </c>
      <c r="E64" s="28">
        <v>9</v>
      </c>
      <c r="F64" s="28" t="s">
        <v>68</v>
      </c>
      <c r="G64" s="29">
        <v>3000</v>
      </c>
      <c r="H64" s="30" t="s">
        <v>69</v>
      </c>
      <c r="I64" s="28" t="s">
        <v>70</v>
      </c>
      <c r="J64" s="28" t="s">
        <v>71</v>
      </c>
    </row>
    <row r="65" spans="1:10">
      <c r="A65" s="26">
        <f t="shared" si="0"/>
        <v>64</v>
      </c>
      <c r="B65" s="27">
        <v>44858</v>
      </c>
      <c r="C65" s="28" t="s">
        <v>66</v>
      </c>
      <c r="D65" s="28" t="s">
        <v>67</v>
      </c>
      <c r="E65" s="28">
        <v>5</v>
      </c>
      <c r="F65" s="28" t="s">
        <v>68</v>
      </c>
      <c r="G65" s="29">
        <v>3100</v>
      </c>
      <c r="H65" s="30" t="s">
        <v>69</v>
      </c>
      <c r="I65" s="28" t="s">
        <v>70</v>
      </c>
      <c r="J65" s="28" t="s">
        <v>71</v>
      </c>
    </row>
    <row r="66" spans="1:10">
      <c r="A66" s="26">
        <f t="shared" ref="A66:A129" si="1">ROW()-1</f>
        <v>65</v>
      </c>
      <c r="B66" s="27">
        <v>44858</v>
      </c>
      <c r="C66" s="28" t="s">
        <v>66</v>
      </c>
      <c r="D66" s="28" t="s">
        <v>67</v>
      </c>
      <c r="E66" s="28">
        <v>23</v>
      </c>
      <c r="F66" s="28" t="s">
        <v>68</v>
      </c>
      <c r="G66" s="29">
        <v>3200</v>
      </c>
      <c r="H66" s="30" t="s">
        <v>69</v>
      </c>
      <c r="I66" s="28" t="s">
        <v>70</v>
      </c>
      <c r="J66" s="28" t="s">
        <v>71</v>
      </c>
    </row>
    <row r="67" spans="1:10">
      <c r="A67" s="26">
        <f t="shared" si="1"/>
        <v>66</v>
      </c>
      <c r="B67" s="27">
        <v>44859</v>
      </c>
      <c r="C67" s="28" t="s">
        <v>66</v>
      </c>
      <c r="D67" s="28" t="s">
        <v>67</v>
      </c>
      <c r="E67" s="28">
        <v>23</v>
      </c>
      <c r="F67" s="28" t="s">
        <v>68</v>
      </c>
      <c r="G67" s="29">
        <v>3300</v>
      </c>
      <c r="H67" s="30" t="s">
        <v>69</v>
      </c>
      <c r="I67" s="28" t="s">
        <v>70</v>
      </c>
      <c r="J67" s="28" t="s">
        <v>71</v>
      </c>
    </row>
    <row r="68" spans="1:10">
      <c r="A68" s="26">
        <f t="shared" si="1"/>
        <v>67</v>
      </c>
      <c r="B68" s="27">
        <v>44859</v>
      </c>
      <c r="C68" s="28" t="s">
        <v>66</v>
      </c>
      <c r="D68" s="28" t="s">
        <v>67</v>
      </c>
      <c r="E68" s="28">
        <v>9</v>
      </c>
      <c r="F68" s="28" t="s">
        <v>68</v>
      </c>
      <c r="G68" s="29">
        <v>3400</v>
      </c>
      <c r="H68" s="30" t="s">
        <v>69</v>
      </c>
      <c r="I68" s="28" t="s">
        <v>70</v>
      </c>
      <c r="J68" s="28" t="s">
        <v>71</v>
      </c>
    </row>
    <row r="69" spans="1:10">
      <c r="A69" s="26">
        <f t="shared" si="1"/>
        <v>68</v>
      </c>
      <c r="B69" s="27">
        <v>44859</v>
      </c>
      <c r="C69" s="28" t="s">
        <v>66</v>
      </c>
      <c r="D69" s="28" t="s">
        <v>67</v>
      </c>
      <c r="E69" s="28">
        <v>8</v>
      </c>
      <c r="F69" s="28" t="s">
        <v>68</v>
      </c>
      <c r="G69" s="29">
        <v>3500</v>
      </c>
      <c r="H69" s="30" t="s">
        <v>69</v>
      </c>
      <c r="I69" s="28" t="s">
        <v>70</v>
      </c>
      <c r="J69" s="28" t="s">
        <v>71</v>
      </c>
    </row>
    <row r="70" spans="1:10">
      <c r="A70" s="26">
        <f t="shared" si="1"/>
        <v>69</v>
      </c>
      <c r="B70" s="27">
        <v>44859</v>
      </c>
      <c r="C70" s="28" t="s">
        <v>72</v>
      </c>
      <c r="D70" s="28" t="s">
        <v>67</v>
      </c>
      <c r="E70" s="28">
        <v>25</v>
      </c>
      <c r="F70" s="28" t="s">
        <v>68</v>
      </c>
      <c r="G70" s="29">
        <v>3600</v>
      </c>
      <c r="H70" s="30" t="s">
        <v>69</v>
      </c>
      <c r="I70" s="28" t="s">
        <v>70</v>
      </c>
      <c r="J70" s="28" t="s">
        <v>71</v>
      </c>
    </row>
    <row r="71" spans="1:10">
      <c r="A71" s="26">
        <f t="shared" si="1"/>
        <v>70</v>
      </c>
      <c r="B71" s="27">
        <v>44860</v>
      </c>
      <c r="C71" s="28" t="s">
        <v>74</v>
      </c>
      <c r="D71" s="28" t="s">
        <v>67</v>
      </c>
      <c r="E71" s="28">
        <v>9</v>
      </c>
      <c r="F71" s="28" t="s">
        <v>75</v>
      </c>
      <c r="G71" s="29">
        <v>3700</v>
      </c>
      <c r="H71" s="30" t="s">
        <v>69</v>
      </c>
      <c r="I71" s="28" t="s">
        <v>73</v>
      </c>
      <c r="J71" s="28" t="s">
        <v>71</v>
      </c>
    </row>
    <row r="72" spans="1:10">
      <c r="A72" s="26">
        <f t="shared" si="1"/>
        <v>71</v>
      </c>
      <c r="B72" s="27">
        <v>44860</v>
      </c>
      <c r="C72" s="28" t="s">
        <v>74</v>
      </c>
      <c r="D72" s="28" t="s">
        <v>67</v>
      </c>
      <c r="E72" s="28">
        <v>22</v>
      </c>
      <c r="F72" s="28" t="s">
        <v>75</v>
      </c>
      <c r="G72" s="29">
        <v>3800</v>
      </c>
      <c r="H72" s="30" t="s">
        <v>69</v>
      </c>
      <c r="I72" s="28" t="s">
        <v>73</v>
      </c>
      <c r="J72" s="28" t="s">
        <v>71</v>
      </c>
    </row>
    <row r="73" spans="1:10">
      <c r="A73" s="26">
        <f t="shared" si="1"/>
        <v>72</v>
      </c>
      <c r="B73" s="27">
        <v>44860</v>
      </c>
      <c r="C73" s="28" t="s">
        <v>76</v>
      </c>
      <c r="D73" s="28" t="s">
        <v>67</v>
      </c>
      <c r="E73" s="28">
        <v>29</v>
      </c>
      <c r="F73" s="28" t="s">
        <v>75</v>
      </c>
      <c r="G73" s="29">
        <v>3900</v>
      </c>
      <c r="H73" s="30" t="s">
        <v>69</v>
      </c>
      <c r="I73" s="28" t="s">
        <v>73</v>
      </c>
      <c r="J73" s="28" t="s">
        <v>71</v>
      </c>
    </row>
    <row r="74" spans="1:10">
      <c r="A74" s="26">
        <f t="shared" si="1"/>
        <v>73</v>
      </c>
      <c r="B74" s="27">
        <v>44862</v>
      </c>
      <c r="C74" s="28" t="s">
        <v>74</v>
      </c>
      <c r="D74" s="28" t="s">
        <v>67</v>
      </c>
      <c r="E74" s="28">
        <v>15</v>
      </c>
      <c r="F74" s="28" t="s">
        <v>75</v>
      </c>
      <c r="G74" s="29">
        <v>4000</v>
      </c>
      <c r="H74" s="30" t="s">
        <v>69</v>
      </c>
      <c r="I74" s="28" t="s">
        <v>73</v>
      </c>
      <c r="J74" s="28" t="s">
        <v>71</v>
      </c>
    </row>
    <row r="75" spans="1:10">
      <c r="A75" s="26">
        <f t="shared" si="1"/>
        <v>74</v>
      </c>
      <c r="B75" s="27">
        <v>44862</v>
      </c>
      <c r="C75" s="28" t="s">
        <v>76</v>
      </c>
      <c r="D75" s="28" t="s">
        <v>67</v>
      </c>
      <c r="E75" s="28">
        <v>29</v>
      </c>
      <c r="F75" s="28" t="s">
        <v>75</v>
      </c>
      <c r="G75" s="29">
        <v>4100</v>
      </c>
      <c r="H75" s="30" t="s">
        <v>69</v>
      </c>
      <c r="I75" s="28" t="s">
        <v>73</v>
      </c>
      <c r="J75" s="28" t="s">
        <v>71</v>
      </c>
    </row>
    <row r="76" spans="1:10">
      <c r="A76" s="26">
        <f t="shared" si="1"/>
        <v>75</v>
      </c>
      <c r="B76" s="27">
        <v>44865</v>
      </c>
      <c r="C76" s="28" t="s">
        <v>72</v>
      </c>
      <c r="D76" s="28" t="s">
        <v>67</v>
      </c>
      <c r="E76" s="28">
        <v>22</v>
      </c>
      <c r="F76" s="28" t="s">
        <v>75</v>
      </c>
      <c r="G76" s="29">
        <v>4200</v>
      </c>
      <c r="H76" s="30" t="s">
        <v>69</v>
      </c>
      <c r="I76" s="28" t="s">
        <v>73</v>
      </c>
      <c r="J76" s="28" t="s">
        <v>71</v>
      </c>
    </row>
    <row r="77" spans="1:10">
      <c r="A77" s="26">
        <f t="shared" si="1"/>
        <v>76</v>
      </c>
      <c r="B77" s="27">
        <v>44865</v>
      </c>
      <c r="C77" s="28" t="s">
        <v>76</v>
      </c>
      <c r="D77" s="28" t="s">
        <v>67</v>
      </c>
      <c r="E77" s="28">
        <v>28</v>
      </c>
      <c r="F77" s="28" t="s">
        <v>75</v>
      </c>
      <c r="G77" s="29">
        <v>1540</v>
      </c>
      <c r="H77" s="30" t="s">
        <v>69</v>
      </c>
      <c r="I77" s="28" t="s">
        <v>73</v>
      </c>
      <c r="J77" s="28" t="s">
        <v>71</v>
      </c>
    </row>
    <row r="78" spans="1:10">
      <c r="A78" s="26">
        <f t="shared" si="1"/>
        <v>77</v>
      </c>
      <c r="B78" s="27">
        <v>44865</v>
      </c>
      <c r="C78" s="28" t="s">
        <v>74</v>
      </c>
      <c r="D78" s="28" t="s">
        <v>67</v>
      </c>
      <c r="E78" s="28">
        <v>6</v>
      </c>
      <c r="F78" s="28" t="s">
        <v>75</v>
      </c>
      <c r="G78" s="29">
        <v>4100</v>
      </c>
      <c r="H78" s="30" t="s">
        <v>69</v>
      </c>
      <c r="I78" s="28" t="s">
        <v>73</v>
      </c>
      <c r="J78" s="28" t="s">
        <v>71</v>
      </c>
    </row>
    <row r="79" spans="1:10">
      <c r="A79" s="26">
        <f t="shared" si="1"/>
        <v>78</v>
      </c>
      <c r="B79" s="27">
        <v>44865</v>
      </c>
      <c r="C79" s="28" t="s">
        <v>74</v>
      </c>
      <c r="D79" s="28" t="s">
        <v>67</v>
      </c>
      <c r="E79" s="28">
        <v>9</v>
      </c>
      <c r="F79" s="28" t="s">
        <v>75</v>
      </c>
      <c r="G79" s="29">
        <v>4100</v>
      </c>
      <c r="H79" s="30" t="s">
        <v>69</v>
      </c>
      <c r="I79" s="28" t="s">
        <v>73</v>
      </c>
      <c r="J79" s="28" t="s">
        <v>71</v>
      </c>
    </row>
    <row r="80" spans="1:10">
      <c r="A80" s="26">
        <f t="shared" si="1"/>
        <v>79</v>
      </c>
      <c r="B80" s="27">
        <v>44866</v>
      </c>
      <c r="C80" s="28" t="s">
        <v>74</v>
      </c>
      <c r="D80" s="28" t="s">
        <v>67</v>
      </c>
      <c r="E80" s="28">
        <v>6</v>
      </c>
      <c r="F80" s="28" t="s">
        <v>75</v>
      </c>
      <c r="G80" s="29">
        <v>4100</v>
      </c>
      <c r="H80" s="30" t="s">
        <v>69</v>
      </c>
      <c r="I80" s="28" t="s">
        <v>73</v>
      </c>
      <c r="J80" s="28" t="s">
        <v>71</v>
      </c>
    </row>
    <row r="81" spans="1:10">
      <c r="A81" s="26">
        <f t="shared" si="1"/>
        <v>80</v>
      </c>
      <c r="B81" s="27">
        <v>44866</v>
      </c>
      <c r="C81" s="28" t="s">
        <v>76</v>
      </c>
      <c r="D81" s="28" t="s">
        <v>67</v>
      </c>
      <c r="E81" s="28">
        <v>28</v>
      </c>
      <c r="F81" s="28" t="s">
        <v>75</v>
      </c>
      <c r="G81" s="29">
        <v>4100</v>
      </c>
      <c r="H81" s="30" t="s">
        <v>69</v>
      </c>
      <c r="I81" s="28" t="s">
        <v>73</v>
      </c>
      <c r="J81" s="28" t="s">
        <v>71</v>
      </c>
    </row>
    <row r="82" spans="1:10">
      <c r="A82" s="26">
        <f t="shared" si="1"/>
        <v>81</v>
      </c>
      <c r="B82" s="27">
        <v>44866</v>
      </c>
      <c r="C82" s="28" t="s">
        <v>72</v>
      </c>
      <c r="D82" s="28" t="s">
        <v>67</v>
      </c>
      <c r="E82" s="28">
        <v>20</v>
      </c>
      <c r="F82" s="28" t="s">
        <v>75</v>
      </c>
      <c r="G82" s="29">
        <v>4100</v>
      </c>
      <c r="H82" s="30" t="s">
        <v>69</v>
      </c>
      <c r="I82" s="28" t="s">
        <v>73</v>
      </c>
      <c r="J82" s="28" t="s">
        <v>71</v>
      </c>
    </row>
    <row r="83" spans="1:10">
      <c r="A83" s="26">
        <f t="shared" si="1"/>
        <v>82</v>
      </c>
      <c r="B83" s="27">
        <v>44866</v>
      </c>
      <c r="C83" s="28" t="s">
        <v>74</v>
      </c>
      <c r="D83" s="28" t="s">
        <v>67</v>
      </c>
      <c r="E83" s="28">
        <v>1</v>
      </c>
      <c r="F83" s="28" t="s">
        <v>77</v>
      </c>
      <c r="G83" s="29">
        <v>4100</v>
      </c>
      <c r="H83" s="30" t="s">
        <v>69</v>
      </c>
      <c r="I83" s="28" t="s">
        <v>73</v>
      </c>
      <c r="J83" s="28" t="s">
        <v>71</v>
      </c>
    </row>
    <row r="84" spans="1:10">
      <c r="A84" s="26">
        <f t="shared" si="1"/>
        <v>83</v>
      </c>
      <c r="B84" s="27">
        <v>44866</v>
      </c>
      <c r="C84" s="28" t="s">
        <v>74</v>
      </c>
      <c r="D84" s="28" t="s">
        <v>67</v>
      </c>
      <c r="E84" s="28">
        <v>1</v>
      </c>
      <c r="F84" s="28" t="s">
        <v>77</v>
      </c>
      <c r="G84" s="29">
        <v>4100</v>
      </c>
      <c r="H84" s="30" t="s">
        <v>69</v>
      </c>
      <c r="I84" s="28" t="s">
        <v>73</v>
      </c>
      <c r="J84" s="28" t="s">
        <v>71</v>
      </c>
    </row>
    <row r="85" spans="1:10">
      <c r="A85" s="26">
        <f t="shared" si="1"/>
        <v>84</v>
      </c>
      <c r="B85" s="27">
        <v>44866</v>
      </c>
      <c r="C85" s="28" t="s">
        <v>74</v>
      </c>
      <c r="D85" s="28" t="s">
        <v>67</v>
      </c>
      <c r="E85" s="28">
        <v>3</v>
      </c>
      <c r="F85" s="28" t="s">
        <v>78</v>
      </c>
      <c r="G85" s="29">
        <v>4100</v>
      </c>
      <c r="H85" s="30" t="s">
        <v>69</v>
      </c>
      <c r="I85" s="28" t="s">
        <v>73</v>
      </c>
      <c r="J85" s="28" t="s">
        <v>71</v>
      </c>
    </row>
    <row r="86" spans="1:10">
      <c r="A86" s="26">
        <f t="shared" si="1"/>
        <v>85</v>
      </c>
      <c r="B86" s="27">
        <v>44867</v>
      </c>
      <c r="C86" s="28" t="s">
        <v>76</v>
      </c>
      <c r="D86" s="28" t="s">
        <v>67</v>
      </c>
      <c r="E86" s="28">
        <v>28</v>
      </c>
      <c r="F86" s="28" t="s">
        <v>75</v>
      </c>
      <c r="G86" s="29">
        <v>4100</v>
      </c>
      <c r="H86" s="30" t="s">
        <v>69</v>
      </c>
      <c r="I86" s="28" t="s">
        <v>73</v>
      </c>
      <c r="J86" s="28" t="s">
        <v>71</v>
      </c>
    </row>
    <row r="87" spans="1:10">
      <c r="A87" s="26">
        <f t="shared" si="1"/>
        <v>86</v>
      </c>
      <c r="B87" s="27">
        <v>44867</v>
      </c>
      <c r="C87" s="28" t="s">
        <v>74</v>
      </c>
      <c r="D87" s="28" t="s">
        <v>67</v>
      </c>
      <c r="E87" s="28">
        <v>5</v>
      </c>
      <c r="F87" s="28" t="s">
        <v>78</v>
      </c>
      <c r="G87" s="29">
        <v>4100</v>
      </c>
      <c r="H87" s="30" t="s">
        <v>69</v>
      </c>
      <c r="I87" s="28" t="s">
        <v>73</v>
      </c>
      <c r="J87" s="28" t="s">
        <v>71</v>
      </c>
    </row>
    <row r="88" spans="1:10">
      <c r="A88" s="26">
        <f t="shared" si="1"/>
        <v>87</v>
      </c>
      <c r="B88" s="27">
        <v>44867</v>
      </c>
      <c r="C88" s="28" t="s">
        <v>74</v>
      </c>
      <c r="D88" s="28" t="s">
        <v>67</v>
      </c>
      <c r="E88" s="28">
        <v>14</v>
      </c>
      <c r="F88" s="28" t="s">
        <v>75</v>
      </c>
      <c r="G88" s="29">
        <v>4100</v>
      </c>
      <c r="H88" s="30" t="s">
        <v>69</v>
      </c>
      <c r="I88" s="28" t="s">
        <v>73</v>
      </c>
      <c r="J88" s="28" t="s">
        <v>71</v>
      </c>
    </row>
    <row r="89" spans="1:10">
      <c r="A89" s="26">
        <f t="shared" si="1"/>
        <v>88</v>
      </c>
      <c r="B89" s="27">
        <v>44867</v>
      </c>
      <c r="C89" s="28" t="s">
        <v>72</v>
      </c>
      <c r="D89" s="28" t="s">
        <v>67</v>
      </c>
      <c r="E89" s="28">
        <v>19</v>
      </c>
      <c r="F89" s="28" t="s">
        <v>75</v>
      </c>
      <c r="G89" s="29">
        <v>680</v>
      </c>
      <c r="H89" s="30" t="s">
        <v>69</v>
      </c>
      <c r="I89" s="28" t="s">
        <v>73</v>
      </c>
      <c r="J89" s="28" t="s">
        <v>71</v>
      </c>
    </row>
    <row r="90" spans="1:10">
      <c r="A90" s="26">
        <f t="shared" si="1"/>
        <v>89</v>
      </c>
      <c r="B90" s="27">
        <v>44869</v>
      </c>
      <c r="C90" s="28" t="s">
        <v>76</v>
      </c>
      <c r="D90" s="28" t="s">
        <v>67</v>
      </c>
      <c r="E90" s="28">
        <v>25</v>
      </c>
      <c r="F90" s="28" t="s">
        <v>75</v>
      </c>
      <c r="G90" s="29">
        <v>1166</v>
      </c>
      <c r="H90" s="30" t="s">
        <v>69</v>
      </c>
      <c r="I90" s="28" t="s">
        <v>73</v>
      </c>
      <c r="J90" s="28" t="s">
        <v>71</v>
      </c>
    </row>
    <row r="91" spans="1:10">
      <c r="A91" s="26">
        <f t="shared" si="1"/>
        <v>90</v>
      </c>
      <c r="B91" s="27">
        <v>44869</v>
      </c>
      <c r="C91" s="28" t="s">
        <v>76</v>
      </c>
      <c r="D91" s="28" t="s">
        <v>67</v>
      </c>
      <c r="E91" s="28">
        <v>4</v>
      </c>
      <c r="F91" s="28" t="s">
        <v>75</v>
      </c>
      <c r="G91" s="29">
        <v>1652</v>
      </c>
      <c r="H91" s="30" t="s">
        <v>69</v>
      </c>
      <c r="I91" s="28" t="s">
        <v>73</v>
      </c>
      <c r="J91" s="28" t="s">
        <v>71</v>
      </c>
    </row>
    <row r="92" spans="1:10">
      <c r="A92" s="26">
        <f t="shared" si="1"/>
        <v>91</v>
      </c>
      <c r="B92" s="27">
        <v>44869</v>
      </c>
      <c r="C92" s="28" t="s">
        <v>72</v>
      </c>
      <c r="D92" s="28" t="s">
        <v>67</v>
      </c>
      <c r="E92" s="28">
        <v>20</v>
      </c>
      <c r="F92" s="28" t="s">
        <v>75</v>
      </c>
      <c r="G92" s="29">
        <v>2138</v>
      </c>
      <c r="H92" s="30" t="s">
        <v>69</v>
      </c>
      <c r="I92" s="28" t="s">
        <v>73</v>
      </c>
      <c r="J92" s="28" t="s">
        <v>71</v>
      </c>
    </row>
    <row r="93" spans="1:10">
      <c r="A93" s="26">
        <f t="shared" si="1"/>
        <v>92</v>
      </c>
      <c r="B93" s="27">
        <v>44869</v>
      </c>
      <c r="C93" s="28" t="s">
        <v>74</v>
      </c>
      <c r="D93" s="28" t="s">
        <v>67</v>
      </c>
      <c r="E93" s="28">
        <v>16</v>
      </c>
      <c r="F93" s="28" t="s">
        <v>75</v>
      </c>
      <c r="G93" s="29">
        <v>2624</v>
      </c>
      <c r="H93" s="30" t="s">
        <v>69</v>
      </c>
      <c r="I93" s="28" t="s">
        <v>73</v>
      </c>
      <c r="J93" s="28" t="s">
        <v>71</v>
      </c>
    </row>
    <row r="94" spans="1:10">
      <c r="A94" s="26">
        <f t="shared" si="1"/>
        <v>93</v>
      </c>
      <c r="B94" s="27">
        <v>44869</v>
      </c>
      <c r="C94" s="28" t="s">
        <v>74</v>
      </c>
      <c r="D94" s="28" t="s">
        <v>67</v>
      </c>
      <c r="E94" s="28">
        <v>5</v>
      </c>
      <c r="F94" s="28" t="s">
        <v>78</v>
      </c>
      <c r="G94" s="29">
        <v>3110</v>
      </c>
      <c r="H94" s="30" t="s">
        <v>69</v>
      </c>
      <c r="I94" s="28" t="s">
        <v>73</v>
      </c>
      <c r="J94" s="28" t="s">
        <v>71</v>
      </c>
    </row>
    <row r="95" spans="1:10">
      <c r="A95" s="26">
        <f t="shared" si="1"/>
        <v>94</v>
      </c>
      <c r="B95" s="27">
        <v>44870</v>
      </c>
      <c r="C95" s="28" t="s">
        <v>72</v>
      </c>
      <c r="D95" s="28" t="s">
        <v>67</v>
      </c>
      <c r="E95" s="28">
        <v>20</v>
      </c>
      <c r="F95" s="28" t="s">
        <v>75</v>
      </c>
      <c r="G95" s="29">
        <v>3596</v>
      </c>
      <c r="H95" s="30" t="s">
        <v>69</v>
      </c>
      <c r="I95" s="28" t="s">
        <v>73</v>
      </c>
      <c r="J95" s="28" t="s">
        <v>71</v>
      </c>
    </row>
    <row r="96" spans="1:10">
      <c r="A96" s="26">
        <f t="shared" si="1"/>
        <v>95</v>
      </c>
      <c r="B96" s="27">
        <v>44870</v>
      </c>
      <c r="C96" s="28" t="s">
        <v>74</v>
      </c>
      <c r="D96" s="28" t="s">
        <v>67</v>
      </c>
      <c r="E96" s="28">
        <v>12</v>
      </c>
      <c r="F96" s="28" t="s">
        <v>75</v>
      </c>
      <c r="G96" s="29">
        <v>4082</v>
      </c>
      <c r="H96" s="30" t="s">
        <v>69</v>
      </c>
      <c r="I96" s="28" t="s">
        <v>73</v>
      </c>
      <c r="J96" s="28" t="s">
        <v>71</v>
      </c>
    </row>
    <row r="97" spans="1:10">
      <c r="A97" s="26">
        <f t="shared" si="1"/>
        <v>96</v>
      </c>
      <c r="B97" s="27">
        <v>44870</v>
      </c>
      <c r="C97" s="28" t="s">
        <v>76</v>
      </c>
      <c r="D97" s="28" t="s">
        <v>67</v>
      </c>
      <c r="E97" s="28">
        <v>28</v>
      </c>
      <c r="F97" s="28" t="s">
        <v>75</v>
      </c>
      <c r="G97" s="29">
        <v>4568</v>
      </c>
      <c r="H97" s="30" t="s">
        <v>69</v>
      </c>
      <c r="I97" s="28" t="s">
        <v>73</v>
      </c>
      <c r="J97" s="28" t="s">
        <v>71</v>
      </c>
    </row>
    <row r="98" spans="1:10">
      <c r="A98" s="26">
        <f t="shared" si="1"/>
        <v>97</v>
      </c>
      <c r="B98" s="27">
        <v>44870</v>
      </c>
      <c r="C98" s="28" t="s">
        <v>74</v>
      </c>
      <c r="D98" s="28" t="s">
        <v>67</v>
      </c>
      <c r="E98" s="28">
        <v>5</v>
      </c>
      <c r="F98" s="28" t="s">
        <v>78</v>
      </c>
      <c r="G98" s="29">
        <v>5054</v>
      </c>
      <c r="H98" s="30" t="s">
        <v>69</v>
      </c>
      <c r="I98" s="28" t="s">
        <v>73</v>
      </c>
      <c r="J98" s="28" t="s">
        <v>71</v>
      </c>
    </row>
    <row r="99" spans="1:10">
      <c r="A99" s="26">
        <f t="shared" si="1"/>
        <v>98</v>
      </c>
      <c r="B99" s="27">
        <v>44875</v>
      </c>
      <c r="C99" s="28" t="s">
        <v>74</v>
      </c>
      <c r="D99" s="28" t="s">
        <v>67</v>
      </c>
      <c r="E99" s="28">
        <v>12</v>
      </c>
      <c r="F99" s="28" t="s">
        <v>75</v>
      </c>
      <c r="G99" s="29">
        <v>5540</v>
      </c>
      <c r="H99" s="30" t="s">
        <v>69</v>
      </c>
      <c r="I99" s="28" t="s">
        <v>73</v>
      </c>
      <c r="J99" s="28" t="s">
        <v>71</v>
      </c>
    </row>
    <row r="100" spans="1:10">
      <c r="A100" s="26">
        <f t="shared" si="1"/>
        <v>99</v>
      </c>
      <c r="B100" s="27">
        <v>44875</v>
      </c>
      <c r="C100" s="28" t="s">
        <v>72</v>
      </c>
      <c r="D100" s="28" t="s">
        <v>67</v>
      </c>
      <c r="E100" s="28">
        <v>3</v>
      </c>
      <c r="F100" s="28" t="s">
        <v>79</v>
      </c>
      <c r="G100" s="29">
        <v>6026</v>
      </c>
      <c r="H100" s="30" t="s">
        <v>69</v>
      </c>
      <c r="I100" s="28" t="s">
        <v>70</v>
      </c>
      <c r="J100" s="28" t="s">
        <v>71</v>
      </c>
    </row>
    <row r="101" spans="1:10">
      <c r="A101" s="26">
        <f t="shared" si="1"/>
        <v>100</v>
      </c>
      <c r="B101" s="27">
        <v>44875</v>
      </c>
      <c r="C101" s="28" t="s">
        <v>72</v>
      </c>
      <c r="D101" s="28" t="s">
        <v>67</v>
      </c>
      <c r="E101" s="28">
        <v>23</v>
      </c>
      <c r="F101" s="28" t="s">
        <v>79</v>
      </c>
      <c r="G101" s="29">
        <v>933.6</v>
      </c>
      <c r="H101" s="30" t="s">
        <v>69</v>
      </c>
      <c r="I101" s="28" t="s">
        <v>70</v>
      </c>
      <c r="J101" s="28" t="s">
        <v>71</v>
      </c>
    </row>
    <row r="102" spans="1:10">
      <c r="A102" s="26">
        <f t="shared" si="1"/>
        <v>101</v>
      </c>
      <c r="B102" s="27">
        <v>44875</v>
      </c>
      <c r="C102" s="28" t="s">
        <v>66</v>
      </c>
      <c r="D102" s="28" t="s">
        <v>67</v>
      </c>
      <c r="E102" s="28">
        <v>6</v>
      </c>
      <c r="F102" s="28" t="s">
        <v>79</v>
      </c>
      <c r="G102" s="29">
        <v>600</v>
      </c>
      <c r="H102" s="30" t="s">
        <v>69</v>
      </c>
      <c r="I102" s="28" t="s">
        <v>70</v>
      </c>
      <c r="J102" s="28" t="s">
        <v>71</v>
      </c>
    </row>
    <row r="103" spans="1:10">
      <c r="A103" s="26">
        <f t="shared" si="1"/>
        <v>102</v>
      </c>
      <c r="B103" s="27">
        <v>44875</v>
      </c>
      <c r="C103" s="28" t="s">
        <v>66</v>
      </c>
      <c r="D103" s="28" t="s">
        <v>67</v>
      </c>
      <c r="E103" s="28">
        <v>13</v>
      </c>
      <c r="F103" s="28" t="s">
        <v>79</v>
      </c>
      <c r="G103" s="29">
        <v>1445</v>
      </c>
      <c r="H103" s="30" t="s">
        <v>69</v>
      </c>
      <c r="I103" s="28" t="s">
        <v>70</v>
      </c>
      <c r="J103" s="28" t="s">
        <v>71</v>
      </c>
    </row>
    <row r="104" spans="1:10">
      <c r="A104" s="26">
        <f t="shared" si="1"/>
        <v>103</v>
      </c>
      <c r="B104" s="27">
        <v>44875</v>
      </c>
      <c r="C104" s="28" t="s">
        <v>76</v>
      </c>
      <c r="D104" s="28" t="s">
        <v>67</v>
      </c>
      <c r="E104" s="28">
        <v>28</v>
      </c>
      <c r="F104" s="28" t="s">
        <v>75</v>
      </c>
      <c r="G104" s="29">
        <v>1330</v>
      </c>
      <c r="H104" s="30" t="s">
        <v>69</v>
      </c>
      <c r="I104" s="28" t="s">
        <v>73</v>
      </c>
      <c r="J104" s="28" t="s">
        <v>71</v>
      </c>
    </row>
    <row r="105" spans="1:10">
      <c r="A105" s="26">
        <f t="shared" si="1"/>
        <v>104</v>
      </c>
      <c r="B105" s="27">
        <v>44875</v>
      </c>
      <c r="C105" s="28" t="s">
        <v>74</v>
      </c>
      <c r="D105" s="28" t="s">
        <v>67</v>
      </c>
      <c r="E105" s="28">
        <v>5</v>
      </c>
      <c r="F105" s="28" t="s">
        <v>78</v>
      </c>
      <c r="G105" s="29">
        <v>1215</v>
      </c>
      <c r="H105" s="30" t="s">
        <v>69</v>
      </c>
      <c r="I105" s="28" t="s">
        <v>73</v>
      </c>
      <c r="J105" s="28" t="s">
        <v>71</v>
      </c>
    </row>
    <row r="106" spans="1:10">
      <c r="A106" s="26">
        <f t="shared" si="1"/>
        <v>105</v>
      </c>
      <c r="B106" s="27">
        <v>44876</v>
      </c>
      <c r="C106" s="28" t="s">
        <v>72</v>
      </c>
      <c r="D106" s="28" t="s">
        <v>67</v>
      </c>
      <c r="E106" s="28">
        <v>42</v>
      </c>
      <c r="F106" s="28" t="s">
        <v>79</v>
      </c>
      <c r="G106" s="29">
        <v>1100</v>
      </c>
      <c r="H106" s="30" t="s">
        <v>69</v>
      </c>
      <c r="I106" s="28" t="s">
        <v>70</v>
      </c>
      <c r="J106" s="28" t="s">
        <v>71</v>
      </c>
    </row>
    <row r="107" spans="1:10">
      <c r="A107" s="26">
        <f t="shared" si="1"/>
        <v>106</v>
      </c>
      <c r="B107" s="27">
        <v>44876</v>
      </c>
      <c r="C107" s="28" t="s">
        <v>74</v>
      </c>
      <c r="D107" s="28" t="s">
        <v>67</v>
      </c>
      <c r="E107" s="28">
        <v>11</v>
      </c>
      <c r="F107" s="28" t="s">
        <v>75</v>
      </c>
      <c r="G107" s="29">
        <v>985</v>
      </c>
      <c r="H107" s="30" t="s">
        <v>69</v>
      </c>
      <c r="I107" s="28" t="s">
        <v>73</v>
      </c>
      <c r="J107" s="28" t="s">
        <v>71</v>
      </c>
    </row>
    <row r="108" spans="1:10">
      <c r="A108" s="26">
        <f t="shared" si="1"/>
        <v>107</v>
      </c>
      <c r="B108" s="27">
        <v>44876</v>
      </c>
      <c r="C108" s="28" t="s">
        <v>76</v>
      </c>
      <c r="D108" s="28" t="s">
        <v>67</v>
      </c>
      <c r="E108" s="28">
        <v>10</v>
      </c>
      <c r="F108" s="28" t="s">
        <v>75</v>
      </c>
      <c r="G108" s="29">
        <v>870</v>
      </c>
      <c r="H108" s="30" t="s">
        <v>69</v>
      </c>
      <c r="I108" s="28" t="s">
        <v>73</v>
      </c>
      <c r="J108" s="28" t="s">
        <v>71</v>
      </c>
    </row>
    <row r="109" spans="1:10">
      <c r="A109" s="26">
        <f t="shared" si="1"/>
        <v>108</v>
      </c>
      <c r="B109" s="27">
        <v>44876</v>
      </c>
      <c r="C109" s="28" t="s">
        <v>76</v>
      </c>
      <c r="D109" s="28" t="s">
        <v>67</v>
      </c>
      <c r="E109" s="28">
        <v>18</v>
      </c>
      <c r="F109" s="28" t="s">
        <v>75</v>
      </c>
      <c r="G109" s="29">
        <v>755</v>
      </c>
      <c r="H109" s="30" t="s">
        <v>69</v>
      </c>
      <c r="I109" s="28" t="s">
        <v>73</v>
      </c>
      <c r="J109" s="28" t="s">
        <v>71</v>
      </c>
    </row>
    <row r="110" spans="1:10">
      <c r="A110" s="26">
        <f t="shared" si="1"/>
        <v>109</v>
      </c>
      <c r="B110" s="27">
        <v>44876</v>
      </c>
      <c r="C110" s="28" t="s">
        <v>74</v>
      </c>
      <c r="D110" s="28" t="s">
        <v>67</v>
      </c>
      <c r="E110" s="28">
        <v>5</v>
      </c>
      <c r="F110" s="28" t="s">
        <v>78</v>
      </c>
      <c r="G110" s="29">
        <v>640</v>
      </c>
      <c r="H110" s="30" t="s">
        <v>69</v>
      </c>
      <c r="I110" s="28" t="s">
        <v>73</v>
      </c>
      <c r="J110" s="28" t="s">
        <v>71</v>
      </c>
    </row>
    <row r="111" spans="1:10">
      <c r="A111" s="26">
        <f t="shared" si="1"/>
        <v>110</v>
      </c>
      <c r="B111" s="27">
        <v>44879</v>
      </c>
      <c r="C111" s="28" t="s">
        <v>72</v>
      </c>
      <c r="D111" s="28" t="s">
        <v>67</v>
      </c>
      <c r="E111" s="28">
        <v>11</v>
      </c>
      <c r="F111" s="28" t="s">
        <v>79</v>
      </c>
      <c r="G111" s="29">
        <v>525</v>
      </c>
      <c r="H111" s="30" t="s">
        <v>69</v>
      </c>
      <c r="I111" s="28" t="s">
        <v>70</v>
      </c>
      <c r="J111" s="28" t="s">
        <v>71</v>
      </c>
    </row>
    <row r="112" spans="1:10">
      <c r="A112" s="26">
        <f t="shared" si="1"/>
        <v>111</v>
      </c>
      <c r="B112" s="27">
        <v>44879</v>
      </c>
      <c r="C112" s="28" t="s">
        <v>72</v>
      </c>
      <c r="D112" s="28" t="s">
        <v>67</v>
      </c>
      <c r="E112" s="28">
        <v>22</v>
      </c>
      <c r="F112" s="28" t="s">
        <v>79</v>
      </c>
      <c r="G112" s="29">
        <v>410</v>
      </c>
      <c r="H112" s="30" t="s">
        <v>69</v>
      </c>
      <c r="I112" s="28" t="s">
        <v>70</v>
      </c>
      <c r="J112" s="28" t="s">
        <v>71</v>
      </c>
    </row>
    <row r="113" spans="1:10">
      <c r="A113" s="26">
        <f t="shared" si="1"/>
        <v>112</v>
      </c>
      <c r="B113" s="27">
        <v>44879</v>
      </c>
      <c r="C113" s="28" t="s">
        <v>72</v>
      </c>
      <c r="D113" s="28" t="s">
        <v>67</v>
      </c>
      <c r="E113" s="28">
        <v>2</v>
      </c>
      <c r="F113" s="28" t="s">
        <v>79</v>
      </c>
      <c r="G113" s="29">
        <v>295</v>
      </c>
      <c r="H113" s="30" t="s">
        <v>69</v>
      </c>
      <c r="I113" s="28" t="s">
        <v>70</v>
      </c>
      <c r="J113" s="28" t="s">
        <v>71</v>
      </c>
    </row>
    <row r="114" spans="1:10">
      <c r="A114" s="26">
        <f t="shared" si="1"/>
        <v>113</v>
      </c>
      <c r="B114" s="27">
        <v>44879</v>
      </c>
      <c r="C114" s="28" t="s">
        <v>72</v>
      </c>
      <c r="D114" s="28" t="s">
        <v>67</v>
      </c>
      <c r="E114" s="28">
        <v>7</v>
      </c>
      <c r="F114" s="28" t="s">
        <v>79</v>
      </c>
      <c r="G114" s="29">
        <v>401</v>
      </c>
      <c r="H114" s="30" t="s">
        <v>69</v>
      </c>
      <c r="I114" s="28" t="s">
        <v>70</v>
      </c>
      <c r="J114" s="28" t="s">
        <v>71</v>
      </c>
    </row>
    <row r="115" spans="1:10">
      <c r="A115" s="26">
        <f t="shared" si="1"/>
        <v>114</v>
      </c>
      <c r="B115" s="27">
        <v>44879</v>
      </c>
      <c r="C115" s="28" t="s">
        <v>74</v>
      </c>
      <c r="D115" s="28" t="s">
        <v>67</v>
      </c>
      <c r="E115" s="28">
        <v>17</v>
      </c>
      <c r="F115" s="28" t="s">
        <v>78</v>
      </c>
      <c r="G115" s="29">
        <v>1700</v>
      </c>
      <c r="H115" s="30" t="s">
        <v>69</v>
      </c>
      <c r="I115" s="28" t="s">
        <v>73</v>
      </c>
      <c r="J115" s="28" t="s">
        <v>71</v>
      </c>
    </row>
    <row r="116" spans="1:10">
      <c r="A116" s="26">
        <f t="shared" si="1"/>
        <v>115</v>
      </c>
      <c r="B116" s="27">
        <v>44879</v>
      </c>
      <c r="C116" s="28" t="s">
        <v>76</v>
      </c>
      <c r="D116" s="28" t="s">
        <v>67</v>
      </c>
      <c r="E116" s="28">
        <v>23</v>
      </c>
      <c r="F116" s="28" t="s">
        <v>75</v>
      </c>
      <c r="G116" s="29">
        <v>1238.2</v>
      </c>
      <c r="H116" s="30" t="s">
        <v>69</v>
      </c>
      <c r="I116" s="28" t="s">
        <v>73</v>
      </c>
      <c r="J116" s="28" t="s">
        <v>71</v>
      </c>
    </row>
    <row r="117" spans="1:10">
      <c r="A117" s="26">
        <f t="shared" si="1"/>
        <v>116</v>
      </c>
      <c r="B117" s="27">
        <v>44879</v>
      </c>
      <c r="C117" s="28" t="s">
        <v>76</v>
      </c>
      <c r="D117" s="28" t="s">
        <v>67</v>
      </c>
      <c r="E117" s="28">
        <v>7</v>
      </c>
      <c r="F117" s="28" t="s">
        <v>75</v>
      </c>
      <c r="G117" s="29">
        <v>361.8</v>
      </c>
      <c r="H117" s="30" t="s">
        <v>69</v>
      </c>
      <c r="I117" s="28" t="s">
        <v>73</v>
      </c>
      <c r="J117" s="28" t="s">
        <v>71</v>
      </c>
    </row>
    <row r="118" spans="1:10">
      <c r="A118" s="26">
        <f t="shared" si="1"/>
        <v>117</v>
      </c>
      <c r="B118" s="27">
        <v>44880</v>
      </c>
      <c r="C118" s="28" t="s">
        <v>76</v>
      </c>
      <c r="D118" s="28" t="s">
        <v>67</v>
      </c>
      <c r="E118" s="28">
        <v>20</v>
      </c>
      <c r="F118" s="28" t="s">
        <v>75</v>
      </c>
      <c r="G118" s="29">
        <v>751</v>
      </c>
      <c r="H118" s="30" t="s">
        <v>69</v>
      </c>
      <c r="I118" s="28" t="s">
        <v>73</v>
      </c>
      <c r="J118" s="28" t="s">
        <v>71</v>
      </c>
    </row>
    <row r="119" spans="1:10">
      <c r="A119" s="26">
        <f t="shared" si="1"/>
        <v>118</v>
      </c>
      <c r="B119" s="27">
        <v>44881</v>
      </c>
      <c r="C119" s="28" t="s">
        <v>76</v>
      </c>
      <c r="D119" s="28" t="s">
        <v>67</v>
      </c>
      <c r="E119" s="28">
        <v>2</v>
      </c>
      <c r="F119" s="28" t="s">
        <v>75</v>
      </c>
      <c r="G119" s="29">
        <v>1140.2</v>
      </c>
      <c r="H119" s="30" t="s">
        <v>69</v>
      </c>
      <c r="I119" s="28" t="s">
        <v>73</v>
      </c>
      <c r="J119" s="28" t="s">
        <v>71</v>
      </c>
    </row>
    <row r="120" spans="1:10">
      <c r="A120" s="26">
        <f t="shared" si="1"/>
        <v>119</v>
      </c>
      <c r="B120" s="27">
        <v>44881</v>
      </c>
      <c r="C120" s="28" t="s">
        <v>76</v>
      </c>
      <c r="D120" s="28" t="s">
        <v>67</v>
      </c>
      <c r="E120" s="28">
        <v>27</v>
      </c>
      <c r="F120" s="28" t="s">
        <v>75</v>
      </c>
      <c r="G120" s="29">
        <v>1529.4</v>
      </c>
      <c r="H120" s="30" t="s">
        <v>69</v>
      </c>
      <c r="I120" s="28" t="s">
        <v>73</v>
      </c>
      <c r="J120" s="28" t="s">
        <v>71</v>
      </c>
    </row>
    <row r="121" spans="1:10">
      <c r="A121" s="26">
        <f t="shared" si="1"/>
        <v>120</v>
      </c>
      <c r="B121" s="27">
        <v>44881</v>
      </c>
      <c r="C121" s="28" t="s">
        <v>76</v>
      </c>
      <c r="D121" s="28" t="s">
        <v>67</v>
      </c>
      <c r="E121" s="28">
        <v>2</v>
      </c>
      <c r="F121" s="28" t="s">
        <v>75</v>
      </c>
      <c r="G121" s="29">
        <v>1918.6</v>
      </c>
      <c r="H121" s="30" t="s">
        <v>69</v>
      </c>
      <c r="I121" s="28" t="s">
        <v>73</v>
      </c>
      <c r="J121" s="28" t="s">
        <v>71</v>
      </c>
    </row>
    <row r="122" spans="1:10">
      <c r="A122" s="26">
        <f t="shared" si="1"/>
        <v>121</v>
      </c>
      <c r="B122" s="27">
        <v>44881</v>
      </c>
      <c r="C122" s="28" t="s">
        <v>72</v>
      </c>
      <c r="D122" s="28" t="s">
        <v>67</v>
      </c>
      <c r="E122" s="28">
        <v>42</v>
      </c>
      <c r="F122" s="28" t="s">
        <v>79</v>
      </c>
      <c r="G122" s="29">
        <v>2307.8000000000002</v>
      </c>
      <c r="H122" s="30" t="s">
        <v>69</v>
      </c>
      <c r="I122" s="28" t="s">
        <v>70</v>
      </c>
      <c r="J122" s="28" t="s">
        <v>71</v>
      </c>
    </row>
    <row r="123" spans="1:10">
      <c r="A123" s="26">
        <f t="shared" si="1"/>
        <v>122</v>
      </c>
      <c r="B123" s="27">
        <v>44881</v>
      </c>
      <c r="C123" s="28" t="s">
        <v>72</v>
      </c>
      <c r="D123" s="28" t="s">
        <v>67</v>
      </c>
      <c r="E123" s="28">
        <v>5</v>
      </c>
      <c r="F123" s="28" t="s">
        <v>79</v>
      </c>
      <c r="G123" s="29">
        <v>2697</v>
      </c>
      <c r="H123" s="30" t="s">
        <v>69</v>
      </c>
      <c r="I123" s="28" t="s">
        <v>70</v>
      </c>
      <c r="J123" s="28" t="s">
        <v>71</v>
      </c>
    </row>
    <row r="124" spans="1:10">
      <c r="A124" s="26">
        <f t="shared" si="1"/>
        <v>123</v>
      </c>
      <c r="B124" s="27">
        <v>44882</v>
      </c>
      <c r="C124" s="28" t="s">
        <v>76</v>
      </c>
      <c r="D124" s="28" t="s">
        <v>67</v>
      </c>
      <c r="E124" s="28">
        <v>7</v>
      </c>
      <c r="F124" s="28" t="s">
        <v>75</v>
      </c>
      <c r="G124" s="29">
        <v>3086.2</v>
      </c>
      <c r="H124" s="30" t="s">
        <v>69</v>
      </c>
      <c r="I124" s="28" t="s">
        <v>73</v>
      </c>
      <c r="J124" s="28" t="s">
        <v>71</v>
      </c>
    </row>
    <row r="125" spans="1:10">
      <c r="A125" s="26">
        <f t="shared" si="1"/>
        <v>124</v>
      </c>
      <c r="B125" s="27">
        <v>44882</v>
      </c>
      <c r="C125" s="28" t="s">
        <v>76</v>
      </c>
      <c r="D125" s="28" t="s">
        <v>67</v>
      </c>
      <c r="E125" s="28">
        <v>24</v>
      </c>
      <c r="F125" s="28" t="s">
        <v>75</v>
      </c>
      <c r="G125" s="29">
        <v>3475.4</v>
      </c>
      <c r="H125" s="30" t="s">
        <v>69</v>
      </c>
      <c r="I125" s="28" t="s">
        <v>73</v>
      </c>
      <c r="J125" s="28" t="s">
        <v>71</v>
      </c>
    </row>
    <row r="126" spans="1:10">
      <c r="A126" s="26">
        <f t="shared" si="1"/>
        <v>125</v>
      </c>
      <c r="B126" s="27">
        <v>44882</v>
      </c>
      <c r="C126" s="28" t="s">
        <v>72</v>
      </c>
      <c r="D126" s="28" t="s">
        <v>67</v>
      </c>
      <c r="E126" s="28">
        <v>3</v>
      </c>
      <c r="F126" s="28" t="s">
        <v>79</v>
      </c>
      <c r="G126" s="29">
        <v>3864.6</v>
      </c>
      <c r="H126" s="30" t="s">
        <v>69</v>
      </c>
      <c r="I126" s="28" t="s">
        <v>70</v>
      </c>
      <c r="J126" s="28" t="s">
        <v>71</v>
      </c>
    </row>
    <row r="127" spans="1:10">
      <c r="A127" s="26">
        <f t="shared" si="1"/>
        <v>126</v>
      </c>
      <c r="B127" s="27">
        <v>44882</v>
      </c>
      <c r="C127" s="28" t="s">
        <v>72</v>
      </c>
      <c r="D127" s="28" t="s">
        <v>67</v>
      </c>
      <c r="E127" s="28">
        <v>5</v>
      </c>
      <c r="F127" s="28" t="s">
        <v>79</v>
      </c>
      <c r="G127" s="29">
        <v>4253.8</v>
      </c>
      <c r="H127" s="30" t="s">
        <v>69</v>
      </c>
      <c r="I127" s="28" t="s">
        <v>70</v>
      </c>
      <c r="J127" s="28" t="s">
        <v>71</v>
      </c>
    </row>
    <row r="128" spans="1:10">
      <c r="A128" s="26">
        <f t="shared" si="1"/>
        <v>127</v>
      </c>
      <c r="B128" s="27">
        <v>44882</v>
      </c>
      <c r="C128" s="28" t="s">
        <v>72</v>
      </c>
      <c r="D128" s="28" t="s">
        <v>67</v>
      </c>
      <c r="E128" s="28">
        <v>17</v>
      </c>
      <c r="F128" s="28" t="s">
        <v>79</v>
      </c>
      <c r="G128" s="29">
        <v>4643</v>
      </c>
      <c r="H128" s="30" t="s">
        <v>69</v>
      </c>
      <c r="I128" s="28" t="s">
        <v>70</v>
      </c>
      <c r="J128" s="28" t="s">
        <v>71</v>
      </c>
    </row>
    <row r="129" spans="1:10">
      <c r="A129" s="26">
        <f t="shared" si="1"/>
        <v>128</v>
      </c>
      <c r="B129" s="27">
        <v>44882</v>
      </c>
      <c r="C129" s="28" t="s">
        <v>72</v>
      </c>
      <c r="D129" s="28" t="s">
        <v>67</v>
      </c>
      <c r="E129" s="28">
        <v>12</v>
      </c>
      <c r="F129" s="28" t="s">
        <v>79</v>
      </c>
      <c r="G129" s="29">
        <v>5032.2</v>
      </c>
      <c r="H129" s="30" t="s">
        <v>69</v>
      </c>
      <c r="I129" s="28" t="s">
        <v>70</v>
      </c>
      <c r="J129" s="28" t="s">
        <v>71</v>
      </c>
    </row>
    <row r="130" spans="1:10">
      <c r="A130" s="26">
        <f t="shared" ref="A130:A193" si="2">ROW()-1</f>
        <v>129</v>
      </c>
      <c r="B130" s="27">
        <v>44882</v>
      </c>
      <c r="C130" s="28" t="s">
        <v>72</v>
      </c>
      <c r="D130" s="28" t="s">
        <v>67</v>
      </c>
      <c r="E130" s="28">
        <v>7</v>
      </c>
      <c r="F130" s="28" t="s">
        <v>79</v>
      </c>
      <c r="G130" s="29">
        <v>5421.4</v>
      </c>
      <c r="H130" s="30" t="s">
        <v>69</v>
      </c>
      <c r="I130" s="28" t="s">
        <v>70</v>
      </c>
      <c r="J130" s="28" t="s">
        <v>71</v>
      </c>
    </row>
    <row r="131" spans="1:10">
      <c r="A131" s="26">
        <f t="shared" si="2"/>
        <v>130</v>
      </c>
      <c r="B131" s="27">
        <v>44882</v>
      </c>
      <c r="C131" s="28" t="s">
        <v>74</v>
      </c>
      <c r="D131" s="28" t="s">
        <v>67</v>
      </c>
      <c r="E131" s="28">
        <v>10</v>
      </c>
      <c r="F131" s="28" t="s">
        <v>75</v>
      </c>
      <c r="G131" s="29">
        <v>5810.6</v>
      </c>
      <c r="H131" s="30" t="s">
        <v>69</v>
      </c>
      <c r="I131" s="28" t="s">
        <v>73</v>
      </c>
      <c r="J131" s="28" t="s">
        <v>71</v>
      </c>
    </row>
    <row r="132" spans="1:10">
      <c r="A132" s="26">
        <f t="shared" si="2"/>
        <v>131</v>
      </c>
      <c r="B132" s="27">
        <v>44881</v>
      </c>
      <c r="C132" s="28" t="s">
        <v>74</v>
      </c>
      <c r="D132" s="28" t="s">
        <v>67</v>
      </c>
      <c r="E132" s="28">
        <v>16</v>
      </c>
      <c r="F132" s="28" t="s">
        <v>78</v>
      </c>
      <c r="G132" s="29">
        <v>6199.8</v>
      </c>
      <c r="H132" s="30" t="s">
        <v>69</v>
      </c>
      <c r="I132" s="28" t="s">
        <v>73</v>
      </c>
      <c r="J132" s="28" t="s">
        <v>71</v>
      </c>
    </row>
    <row r="133" spans="1:10">
      <c r="A133" s="26">
        <f t="shared" si="2"/>
        <v>132</v>
      </c>
      <c r="B133" s="27">
        <v>44881</v>
      </c>
      <c r="C133" s="28" t="s">
        <v>74</v>
      </c>
      <c r="D133" s="28" t="s">
        <v>67</v>
      </c>
      <c r="E133" s="28">
        <v>2</v>
      </c>
      <c r="F133" s="28" t="s">
        <v>78</v>
      </c>
      <c r="G133" s="29">
        <v>6589</v>
      </c>
      <c r="H133" s="30" t="s">
        <v>69</v>
      </c>
      <c r="I133" s="28" t="s">
        <v>73</v>
      </c>
      <c r="J133" s="28" t="s">
        <v>71</v>
      </c>
    </row>
    <row r="134" spans="1:10">
      <c r="A134" s="26">
        <f t="shared" si="2"/>
        <v>133</v>
      </c>
      <c r="B134" s="27">
        <v>44881</v>
      </c>
      <c r="C134" s="28" t="s">
        <v>74</v>
      </c>
      <c r="D134" s="28" t="s">
        <v>67</v>
      </c>
      <c r="E134" s="28">
        <v>2</v>
      </c>
      <c r="F134" s="28" t="s">
        <v>78</v>
      </c>
      <c r="G134" s="29">
        <v>6978.2</v>
      </c>
      <c r="H134" s="30" t="s">
        <v>69</v>
      </c>
      <c r="I134" s="28" t="s">
        <v>73</v>
      </c>
      <c r="J134" s="28" t="s">
        <v>71</v>
      </c>
    </row>
    <row r="135" spans="1:10">
      <c r="A135" s="26">
        <f t="shared" si="2"/>
        <v>134</v>
      </c>
      <c r="B135" s="27">
        <v>44881</v>
      </c>
      <c r="C135" s="28" t="s">
        <v>74</v>
      </c>
      <c r="D135" s="28" t="s">
        <v>67</v>
      </c>
      <c r="E135" s="28">
        <v>2</v>
      </c>
      <c r="F135" s="28" t="s">
        <v>78</v>
      </c>
      <c r="G135" s="29">
        <v>7367.4</v>
      </c>
      <c r="H135" s="30" t="s">
        <v>69</v>
      </c>
      <c r="I135" s="28" t="s">
        <v>73</v>
      </c>
      <c r="J135" s="28" t="s">
        <v>71</v>
      </c>
    </row>
    <row r="136" spans="1:10">
      <c r="A136" s="26">
        <f t="shared" si="2"/>
        <v>135</v>
      </c>
      <c r="B136" s="27">
        <v>44882</v>
      </c>
      <c r="C136" s="28" t="s">
        <v>74</v>
      </c>
      <c r="D136" s="28" t="s">
        <v>67</v>
      </c>
      <c r="E136" s="28">
        <v>2</v>
      </c>
      <c r="F136" s="28" t="s">
        <v>78</v>
      </c>
      <c r="G136" s="29">
        <v>7756.6</v>
      </c>
      <c r="H136" s="30" t="s">
        <v>69</v>
      </c>
      <c r="I136" s="28" t="s">
        <v>73</v>
      </c>
      <c r="J136" s="28" t="s">
        <v>71</v>
      </c>
    </row>
    <row r="137" spans="1:10">
      <c r="A137" s="26">
        <f t="shared" si="2"/>
        <v>136</v>
      </c>
      <c r="B137" s="27">
        <v>44882</v>
      </c>
      <c r="C137" s="28" t="s">
        <v>74</v>
      </c>
      <c r="D137" s="28" t="s">
        <v>67</v>
      </c>
      <c r="E137" s="28">
        <v>2</v>
      </c>
      <c r="F137" s="28" t="s">
        <v>78</v>
      </c>
      <c r="G137" s="29">
        <v>8145.8</v>
      </c>
      <c r="H137" s="30" t="s">
        <v>69</v>
      </c>
      <c r="I137" s="28" t="s">
        <v>73</v>
      </c>
      <c r="J137" s="28" t="s">
        <v>71</v>
      </c>
    </row>
    <row r="138" spans="1:10">
      <c r="A138" s="26">
        <f t="shared" si="2"/>
        <v>137</v>
      </c>
      <c r="B138" s="27">
        <v>44883</v>
      </c>
      <c r="C138" s="28" t="s">
        <v>74</v>
      </c>
      <c r="D138" s="28" t="s">
        <v>67</v>
      </c>
      <c r="E138" s="28">
        <v>2</v>
      </c>
      <c r="F138" s="28" t="s">
        <v>78</v>
      </c>
      <c r="G138" s="29">
        <v>87</v>
      </c>
      <c r="H138" s="30" t="s">
        <v>69</v>
      </c>
      <c r="I138" s="28" t="s">
        <v>73</v>
      </c>
      <c r="J138" s="28" t="s">
        <v>71</v>
      </c>
    </row>
    <row r="139" spans="1:10">
      <c r="A139" s="26">
        <f t="shared" si="2"/>
        <v>138</v>
      </c>
      <c r="B139" s="27">
        <v>44883</v>
      </c>
      <c r="C139" s="28" t="s">
        <v>74</v>
      </c>
      <c r="D139" s="28" t="s">
        <v>67</v>
      </c>
      <c r="E139" s="28">
        <v>11</v>
      </c>
      <c r="F139" s="28" t="s">
        <v>75</v>
      </c>
      <c r="G139" s="29">
        <v>972</v>
      </c>
      <c r="H139" s="30" t="s">
        <v>69</v>
      </c>
      <c r="I139" s="28" t="s">
        <v>73</v>
      </c>
      <c r="J139" s="28" t="s">
        <v>71</v>
      </c>
    </row>
    <row r="140" spans="1:10">
      <c r="A140" s="26">
        <f t="shared" si="2"/>
        <v>139</v>
      </c>
      <c r="B140" s="27">
        <v>44883</v>
      </c>
      <c r="C140" s="28" t="s">
        <v>76</v>
      </c>
      <c r="D140" s="28" t="s">
        <v>67</v>
      </c>
      <c r="E140" s="28">
        <v>4</v>
      </c>
      <c r="F140" s="28" t="s">
        <v>75</v>
      </c>
      <c r="G140" s="29">
        <v>130</v>
      </c>
      <c r="H140" s="30" t="s">
        <v>69</v>
      </c>
      <c r="I140" s="28" t="s">
        <v>73</v>
      </c>
      <c r="J140" s="28" t="s">
        <v>71</v>
      </c>
    </row>
    <row r="141" spans="1:10">
      <c r="A141" s="26">
        <f t="shared" si="2"/>
        <v>140</v>
      </c>
      <c r="B141" s="27">
        <v>44883</v>
      </c>
      <c r="C141" s="28" t="s">
        <v>76</v>
      </c>
      <c r="D141" s="28" t="s">
        <v>67</v>
      </c>
      <c r="E141" s="28">
        <v>26</v>
      </c>
      <c r="F141" s="28" t="s">
        <v>75</v>
      </c>
      <c r="G141" s="29">
        <v>1190</v>
      </c>
      <c r="H141" s="30" t="s">
        <v>69</v>
      </c>
      <c r="I141" s="28" t="s">
        <v>73</v>
      </c>
      <c r="J141" s="28" t="s">
        <v>71</v>
      </c>
    </row>
    <row r="142" spans="1:10">
      <c r="A142" s="26">
        <f t="shared" si="2"/>
        <v>141</v>
      </c>
      <c r="B142" s="27">
        <v>44883</v>
      </c>
      <c r="C142" s="28" t="s">
        <v>72</v>
      </c>
      <c r="D142" s="28" t="s">
        <v>67</v>
      </c>
      <c r="E142" s="28">
        <v>12</v>
      </c>
      <c r="F142" s="28" t="s">
        <v>78</v>
      </c>
      <c r="G142" s="29">
        <v>743.8</v>
      </c>
      <c r="H142" s="30" t="s">
        <v>69</v>
      </c>
      <c r="I142" s="28" t="s">
        <v>73</v>
      </c>
      <c r="J142" s="28" t="s">
        <v>71</v>
      </c>
    </row>
    <row r="143" spans="1:10">
      <c r="A143" s="26">
        <f t="shared" si="2"/>
        <v>142</v>
      </c>
      <c r="B143" s="27">
        <v>44883</v>
      </c>
      <c r="C143" s="28" t="s">
        <v>72</v>
      </c>
      <c r="D143" s="28" t="s">
        <v>67</v>
      </c>
      <c r="E143" s="28">
        <v>21</v>
      </c>
      <c r="F143" s="28" t="s">
        <v>79</v>
      </c>
      <c r="G143" s="29">
        <v>1059.7</v>
      </c>
      <c r="H143" s="30" t="s">
        <v>69</v>
      </c>
      <c r="I143" s="28" t="s">
        <v>70</v>
      </c>
      <c r="J143" s="28" t="s">
        <v>71</v>
      </c>
    </row>
    <row r="144" spans="1:10">
      <c r="A144" s="26">
        <f t="shared" si="2"/>
        <v>143</v>
      </c>
      <c r="B144" s="27">
        <v>44883</v>
      </c>
      <c r="C144" s="28" t="s">
        <v>72</v>
      </c>
      <c r="D144" s="28" t="s">
        <v>67</v>
      </c>
      <c r="E144" s="28">
        <v>2</v>
      </c>
      <c r="F144" s="28" t="s">
        <v>79</v>
      </c>
      <c r="G144" s="29">
        <v>95</v>
      </c>
      <c r="H144" s="30" t="s">
        <v>69</v>
      </c>
      <c r="I144" s="28" t="s">
        <v>70</v>
      </c>
      <c r="J144" s="28" t="s">
        <v>71</v>
      </c>
    </row>
    <row r="145" spans="1:10">
      <c r="A145" s="26">
        <f t="shared" si="2"/>
        <v>144</v>
      </c>
      <c r="B145" s="27">
        <v>44883</v>
      </c>
      <c r="C145" s="28" t="s">
        <v>72</v>
      </c>
      <c r="D145" s="28" t="s">
        <v>67</v>
      </c>
      <c r="E145" s="28">
        <v>2</v>
      </c>
      <c r="F145" s="28" t="s">
        <v>79</v>
      </c>
      <c r="G145" s="29">
        <v>101.2</v>
      </c>
      <c r="H145" s="30" t="s">
        <v>69</v>
      </c>
      <c r="I145" s="28" t="s">
        <v>70</v>
      </c>
      <c r="J145" s="28" t="s">
        <v>71</v>
      </c>
    </row>
    <row r="146" spans="1:10">
      <c r="A146" s="26">
        <f t="shared" si="2"/>
        <v>145</v>
      </c>
      <c r="B146" s="27">
        <v>44883</v>
      </c>
      <c r="C146" s="28" t="s">
        <v>72</v>
      </c>
      <c r="D146" s="28" t="s">
        <v>67</v>
      </c>
      <c r="E146" s="28">
        <v>3</v>
      </c>
      <c r="F146" s="28" t="s">
        <v>79</v>
      </c>
      <c r="G146" s="29">
        <v>220.5</v>
      </c>
      <c r="H146" s="30" t="s">
        <v>69</v>
      </c>
      <c r="I146" s="28" t="s">
        <v>70</v>
      </c>
      <c r="J146" s="28" t="s">
        <v>71</v>
      </c>
    </row>
    <row r="147" spans="1:10">
      <c r="A147" s="26">
        <f t="shared" si="2"/>
        <v>146</v>
      </c>
      <c r="B147" s="27">
        <v>44883</v>
      </c>
      <c r="C147" s="28" t="s">
        <v>72</v>
      </c>
      <c r="D147" s="28" t="s">
        <v>67</v>
      </c>
      <c r="E147" s="28">
        <v>2</v>
      </c>
      <c r="F147" s="28" t="s">
        <v>79</v>
      </c>
      <c r="G147" s="29">
        <v>89.2</v>
      </c>
      <c r="H147" s="30" t="s">
        <v>69</v>
      </c>
      <c r="I147" s="28" t="s">
        <v>70</v>
      </c>
      <c r="J147" s="28" t="s">
        <v>71</v>
      </c>
    </row>
    <row r="148" spans="1:10">
      <c r="A148" s="26">
        <f t="shared" si="2"/>
        <v>147</v>
      </c>
      <c r="B148" s="27">
        <v>44886</v>
      </c>
      <c r="C148" s="28" t="s">
        <v>74</v>
      </c>
      <c r="D148" s="28" t="s">
        <v>67</v>
      </c>
      <c r="E148" s="28">
        <v>11</v>
      </c>
      <c r="F148" s="28" t="s">
        <v>75</v>
      </c>
      <c r="G148" s="29">
        <v>953</v>
      </c>
      <c r="H148" s="30" t="s">
        <v>69</v>
      </c>
      <c r="I148" s="28" t="s">
        <v>73</v>
      </c>
      <c r="J148" s="28" t="s">
        <v>71</v>
      </c>
    </row>
    <row r="149" spans="1:10">
      <c r="A149" s="26">
        <f t="shared" si="2"/>
        <v>148</v>
      </c>
      <c r="B149" s="27">
        <v>44886</v>
      </c>
      <c r="C149" s="28" t="s">
        <v>76</v>
      </c>
      <c r="D149" s="28" t="s">
        <v>67</v>
      </c>
      <c r="E149" s="28">
        <v>9</v>
      </c>
      <c r="F149" s="28" t="s">
        <v>75</v>
      </c>
      <c r="G149" s="29">
        <v>506</v>
      </c>
      <c r="H149" s="30" t="s">
        <v>69</v>
      </c>
      <c r="I149" s="28" t="s">
        <v>73</v>
      </c>
      <c r="J149" s="28" t="s">
        <v>71</v>
      </c>
    </row>
    <row r="150" spans="1:10">
      <c r="A150" s="26">
        <f t="shared" si="2"/>
        <v>149</v>
      </c>
      <c r="B150" s="27">
        <v>44886</v>
      </c>
      <c r="C150" s="28" t="s">
        <v>76</v>
      </c>
      <c r="D150" s="28" t="s">
        <v>67</v>
      </c>
      <c r="E150" s="28">
        <v>20</v>
      </c>
      <c r="F150" s="28" t="s">
        <v>75</v>
      </c>
      <c r="G150" s="29">
        <v>1094</v>
      </c>
      <c r="H150" s="30" t="s">
        <v>69</v>
      </c>
      <c r="I150" s="28" t="s">
        <v>73</v>
      </c>
      <c r="J150" s="28" t="s">
        <v>71</v>
      </c>
    </row>
    <row r="151" spans="1:10">
      <c r="A151" s="26">
        <f t="shared" si="2"/>
        <v>150</v>
      </c>
      <c r="B151" s="27">
        <v>44886</v>
      </c>
      <c r="C151" s="28" t="s">
        <v>72</v>
      </c>
      <c r="D151" s="28" t="s">
        <v>67</v>
      </c>
      <c r="E151" s="28">
        <v>17</v>
      </c>
      <c r="F151" s="28" t="s">
        <v>80</v>
      </c>
      <c r="G151" s="29">
        <v>1191.4000000000001</v>
      </c>
      <c r="H151" s="30" t="s">
        <v>69</v>
      </c>
      <c r="I151" s="28" t="s">
        <v>73</v>
      </c>
      <c r="J151" s="28" t="s">
        <v>71</v>
      </c>
    </row>
    <row r="152" spans="1:10">
      <c r="A152" s="26">
        <f t="shared" si="2"/>
        <v>151</v>
      </c>
      <c r="B152" s="27">
        <v>44886</v>
      </c>
      <c r="C152" s="28" t="s">
        <v>72</v>
      </c>
      <c r="D152" s="28" t="s">
        <v>67</v>
      </c>
      <c r="E152" s="28">
        <v>6</v>
      </c>
      <c r="F152" s="28" t="s">
        <v>81</v>
      </c>
      <c r="G152" s="29">
        <v>318</v>
      </c>
      <c r="H152" s="30" t="s">
        <v>69</v>
      </c>
      <c r="I152" s="28" t="s">
        <v>73</v>
      </c>
      <c r="J152" s="28" t="s">
        <v>71</v>
      </c>
    </row>
    <row r="153" spans="1:10">
      <c r="A153" s="26">
        <f t="shared" si="2"/>
        <v>152</v>
      </c>
      <c r="B153" s="27">
        <v>44887</v>
      </c>
      <c r="C153" s="28" t="s">
        <v>66</v>
      </c>
      <c r="D153" s="28" t="s">
        <v>67</v>
      </c>
      <c r="E153" s="28">
        <v>46</v>
      </c>
      <c r="F153" s="28" t="s">
        <v>68</v>
      </c>
      <c r="G153" s="29">
        <v>4840</v>
      </c>
      <c r="H153" s="30" t="s">
        <v>69</v>
      </c>
      <c r="I153" s="28" t="s">
        <v>73</v>
      </c>
      <c r="J153" s="28" t="s">
        <v>71</v>
      </c>
    </row>
    <row r="154" spans="1:10">
      <c r="A154" s="26">
        <f t="shared" si="2"/>
        <v>153</v>
      </c>
      <c r="B154" s="27">
        <v>44887</v>
      </c>
      <c r="C154" s="28" t="s">
        <v>76</v>
      </c>
      <c r="D154" s="28" t="s">
        <v>67</v>
      </c>
      <c r="E154" s="28">
        <v>11</v>
      </c>
      <c r="F154" s="28" t="s">
        <v>75</v>
      </c>
      <c r="G154" s="29">
        <v>540</v>
      </c>
      <c r="H154" s="30" t="s">
        <v>69</v>
      </c>
      <c r="I154" s="28" t="s">
        <v>73</v>
      </c>
      <c r="J154" s="28" t="s">
        <v>71</v>
      </c>
    </row>
    <row r="155" spans="1:10">
      <c r="A155" s="26">
        <f t="shared" si="2"/>
        <v>154</v>
      </c>
      <c r="B155" s="27">
        <v>44887</v>
      </c>
      <c r="C155" s="28" t="s">
        <v>76</v>
      </c>
      <c r="D155" s="28" t="s">
        <v>67</v>
      </c>
      <c r="E155" s="28">
        <v>19</v>
      </c>
      <c r="F155" s="28" t="s">
        <v>75</v>
      </c>
      <c r="G155" s="29">
        <v>960</v>
      </c>
      <c r="H155" s="30" t="s">
        <v>69</v>
      </c>
      <c r="I155" s="28" t="s">
        <v>73</v>
      </c>
      <c r="J155" s="28" t="s">
        <v>71</v>
      </c>
    </row>
    <row r="156" spans="1:10">
      <c r="A156" s="26">
        <f t="shared" si="2"/>
        <v>155</v>
      </c>
      <c r="B156" s="27">
        <v>44887</v>
      </c>
      <c r="C156" s="28" t="s">
        <v>72</v>
      </c>
      <c r="D156" s="28" t="s">
        <v>67</v>
      </c>
      <c r="E156" s="28">
        <v>4</v>
      </c>
      <c r="F156" s="28" t="s">
        <v>81</v>
      </c>
      <c r="G156" s="29">
        <v>300.60000000000002</v>
      </c>
      <c r="H156" s="30" t="s">
        <v>69</v>
      </c>
      <c r="I156" s="28" t="s">
        <v>73</v>
      </c>
      <c r="J156" s="28" t="s">
        <v>71</v>
      </c>
    </row>
    <row r="157" spans="1:10">
      <c r="A157" s="26">
        <f t="shared" si="2"/>
        <v>156</v>
      </c>
      <c r="B157" s="27">
        <v>44887</v>
      </c>
      <c r="C157" s="28" t="s">
        <v>72</v>
      </c>
      <c r="D157" s="28" t="s">
        <v>67</v>
      </c>
      <c r="E157" s="28">
        <v>1</v>
      </c>
      <c r="F157" s="28" t="s">
        <v>82</v>
      </c>
      <c r="G157" s="29">
        <v>20.5</v>
      </c>
      <c r="H157" s="30" t="s">
        <v>69</v>
      </c>
      <c r="I157" s="28" t="s">
        <v>73</v>
      </c>
      <c r="J157" s="28" t="s">
        <v>71</v>
      </c>
    </row>
    <row r="158" spans="1:10">
      <c r="A158" s="26">
        <f t="shared" si="2"/>
        <v>157</v>
      </c>
      <c r="B158" s="27">
        <v>44887</v>
      </c>
      <c r="C158" s="28" t="s">
        <v>72</v>
      </c>
      <c r="D158" s="28" t="s">
        <v>67</v>
      </c>
      <c r="E158" s="28">
        <v>1</v>
      </c>
      <c r="F158" s="28" t="s">
        <v>79</v>
      </c>
      <c r="G158" s="29">
        <v>47.5</v>
      </c>
      <c r="H158" s="30" t="s">
        <v>69</v>
      </c>
      <c r="I158" s="28" t="s">
        <v>73</v>
      </c>
      <c r="J158" s="28" t="s">
        <v>71</v>
      </c>
    </row>
    <row r="159" spans="1:10">
      <c r="A159" s="26">
        <f t="shared" si="2"/>
        <v>158</v>
      </c>
      <c r="B159" s="27">
        <v>44887</v>
      </c>
      <c r="C159" s="28" t="s">
        <v>72</v>
      </c>
      <c r="D159" s="28" t="s">
        <v>67</v>
      </c>
      <c r="E159" s="28">
        <v>18</v>
      </c>
      <c r="F159" s="28" t="s">
        <v>80</v>
      </c>
      <c r="G159" s="29">
        <v>1251.4000000000001</v>
      </c>
      <c r="H159" s="30" t="s">
        <v>69</v>
      </c>
      <c r="I159" s="28" t="s">
        <v>73</v>
      </c>
      <c r="J159" s="28" t="s">
        <v>71</v>
      </c>
    </row>
    <row r="160" spans="1:10">
      <c r="A160" s="26">
        <f t="shared" si="2"/>
        <v>159</v>
      </c>
      <c r="B160" s="27">
        <v>44887</v>
      </c>
      <c r="C160" s="28" t="s">
        <v>74</v>
      </c>
      <c r="D160" s="28" t="s">
        <v>67</v>
      </c>
      <c r="E160" s="28">
        <v>12</v>
      </c>
      <c r="F160" s="28" t="s">
        <v>75</v>
      </c>
      <c r="G160" s="29">
        <v>1127</v>
      </c>
      <c r="H160" s="30" t="s">
        <v>69</v>
      </c>
      <c r="I160" s="28" t="s">
        <v>73</v>
      </c>
      <c r="J160" s="28" t="s">
        <v>71</v>
      </c>
    </row>
    <row r="161" spans="1:10">
      <c r="A161" s="26">
        <f t="shared" si="2"/>
        <v>160</v>
      </c>
      <c r="B161" s="27">
        <v>44888</v>
      </c>
      <c r="C161" s="28" t="s">
        <v>66</v>
      </c>
      <c r="D161" s="28" t="s">
        <v>67</v>
      </c>
      <c r="E161" s="28">
        <v>14</v>
      </c>
      <c r="F161" s="28" t="s">
        <v>68</v>
      </c>
      <c r="G161" s="29">
        <v>2760</v>
      </c>
      <c r="H161" s="30" t="s">
        <v>69</v>
      </c>
      <c r="I161" s="28" t="s">
        <v>73</v>
      </c>
      <c r="J161" s="28" t="s">
        <v>71</v>
      </c>
    </row>
    <row r="162" spans="1:10">
      <c r="A162" s="26">
        <f t="shared" si="2"/>
        <v>161</v>
      </c>
      <c r="B162" s="27">
        <v>44888</v>
      </c>
      <c r="C162" s="28" t="s">
        <v>66</v>
      </c>
      <c r="D162" s="28" t="s">
        <v>67</v>
      </c>
      <c r="E162" s="28">
        <v>27</v>
      </c>
      <c r="F162" s="28" t="s">
        <v>68</v>
      </c>
      <c r="G162" s="29">
        <v>2540</v>
      </c>
      <c r="H162" s="30" t="s">
        <v>69</v>
      </c>
      <c r="I162" s="28" t="s">
        <v>73</v>
      </c>
      <c r="J162" s="28" t="s">
        <v>71</v>
      </c>
    </row>
    <row r="163" spans="1:10">
      <c r="A163" s="26">
        <f t="shared" si="2"/>
        <v>162</v>
      </c>
      <c r="B163" s="27">
        <v>44888</v>
      </c>
      <c r="C163" s="28" t="s">
        <v>74</v>
      </c>
      <c r="D163" s="28" t="s">
        <v>67</v>
      </c>
      <c r="E163" s="28">
        <v>10</v>
      </c>
      <c r="F163" s="28" t="s">
        <v>75</v>
      </c>
      <c r="G163" s="29">
        <v>975</v>
      </c>
      <c r="H163" s="30" t="s">
        <v>69</v>
      </c>
      <c r="I163" s="28" t="s">
        <v>73</v>
      </c>
      <c r="J163" s="28" t="s">
        <v>71</v>
      </c>
    </row>
    <row r="164" spans="1:10">
      <c r="A164" s="26">
        <f t="shared" si="2"/>
        <v>163</v>
      </c>
      <c r="B164" s="27">
        <v>44888</v>
      </c>
      <c r="C164" s="28" t="s">
        <v>72</v>
      </c>
      <c r="D164" s="28" t="s">
        <v>67</v>
      </c>
      <c r="E164" s="28">
        <v>4</v>
      </c>
      <c r="F164" s="28" t="s">
        <v>83</v>
      </c>
      <c r="G164" s="29">
        <v>353.5</v>
      </c>
      <c r="H164" s="30" t="s">
        <v>69</v>
      </c>
      <c r="I164" s="28" t="s">
        <v>73</v>
      </c>
      <c r="J164" s="28" t="s">
        <v>71</v>
      </c>
    </row>
    <row r="165" spans="1:10">
      <c r="A165" s="26">
        <f t="shared" si="2"/>
        <v>164</v>
      </c>
      <c r="B165" s="27">
        <v>44888</v>
      </c>
      <c r="C165" s="28" t="s">
        <v>72</v>
      </c>
      <c r="D165" s="28" t="s">
        <v>67</v>
      </c>
      <c r="E165" s="28">
        <v>1</v>
      </c>
      <c r="F165" s="28" t="s">
        <v>79</v>
      </c>
      <c r="G165" s="29">
        <v>37.700000000000003</v>
      </c>
      <c r="H165" s="30" t="s">
        <v>69</v>
      </c>
      <c r="I165" s="28" t="s">
        <v>73</v>
      </c>
      <c r="J165" s="28" t="s">
        <v>71</v>
      </c>
    </row>
    <row r="166" spans="1:10">
      <c r="A166" s="26">
        <f t="shared" si="2"/>
        <v>165</v>
      </c>
      <c r="B166" s="27">
        <v>44888</v>
      </c>
      <c r="C166" s="28" t="s">
        <v>72</v>
      </c>
      <c r="D166" s="28" t="s">
        <v>67</v>
      </c>
      <c r="E166" s="28">
        <v>1</v>
      </c>
      <c r="F166" s="28" t="s">
        <v>81</v>
      </c>
      <c r="G166" s="29">
        <v>14.4</v>
      </c>
      <c r="H166" s="30" t="s">
        <v>69</v>
      </c>
      <c r="I166" s="28" t="s">
        <v>73</v>
      </c>
      <c r="J166" s="28" t="s">
        <v>71</v>
      </c>
    </row>
    <row r="167" spans="1:10">
      <c r="A167" s="26">
        <f t="shared" si="2"/>
        <v>166</v>
      </c>
      <c r="B167" s="27">
        <v>44888</v>
      </c>
      <c r="C167" s="28" t="s">
        <v>72</v>
      </c>
      <c r="D167" s="28" t="s">
        <v>67</v>
      </c>
      <c r="E167" s="28">
        <v>18</v>
      </c>
      <c r="F167" s="28" t="s">
        <v>80</v>
      </c>
      <c r="G167" s="29">
        <v>1194</v>
      </c>
      <c r="H167" s="30" t="s">
        <v>69</v>
      </c>
      <c r="I167" s="28" t="s">
        <v>73</v>
      </c>
      <c r="J167" s="28" t="s">
        <v>71</v>
      </c>
    </row>
    <row r="168" spans="1:10">
      <c r="A168" s="26">
        <f t="shared" si="2"/>
        <v>167</v>
      </c>
      <c r="B168" s="27">
        <v>44888</v>
      </c>
      <c r="C168" s="28" t="s">
        <v>76</v>
      </c>
      <c r="D168" s="28" t="s">
        <v>67</v>
      </c>
      <c r="E168" s="28">
        <v>25</v>
      </c>
      <c r="F168" s="28" t="s">
        <v>75</v>
      </c>
      <c r="G168" s="29">
        <v>1400</v>
      </c>
      <c r="H168" s="30" t="s">
        <v>69</v>
      </c>
      <c r="I168" s="28" t="s">
        <v>73</v>
      </c>
      <c r="J168" s="28" t="s">
        <v>71</v>
      </c>
    </row>
    <row r="169" spans="1:10">
      <c r="A169" s="26">
        <f t="shared" si="2"/>
        <v>168</v>
      </c>
      <c r="B169" s="27">
        <v>44888</v>
      </c>
      <c r="C169" s="28" t="s">
        <v>76</v>
      </c>
      <c r="D169" s="28" t="s">
        <v>67</v>
      </c>
      <c r="E169" s="28">
        <v>6</v>
      </c>
      <c r="F169" s="28" t="s">
        <v>75</v>
      </c>
      <c r="G169" s="29">
        <v>380</v>
      </c>
      <c r="H169" s="30" t="s">
        <v>69</v>
      </c>
      <c r="I169" s="28" t="s">
        <v>73</v>
      </c>
      <c r="J169" s="28" t="s">
        <v>71</v>
      </c>
    </row>
    <row r="170" spans="1:10">
      <c r="A170" s="26">
        <f t="shared" si="2"/>
        <v>169</v>
      </c>
      <c r="B170" s="27">
        <v>44889</v>
      </c>
      <c r="C170" s="28" t="s">
        <v>74</v>
      </c>
      <c r="D170" s="28" t="s">
        <v>67</v>
      </c>
      <c r="E170" s="28">
        <v>10</v>
      </c>
      <c r="F170" s="28" t="s">
        <v>75</v>
      </c>
      <c r="G170" s="29">
        <v>952</v>
      </c>
      <c r="H170" s="30" t="s">
        <v>69</v>
      </c>
      <c r="I170" s="28" t="s">
        <v>73</v>
      </c>
      <c r="J170" s="28" t="s">
        <v>71</v>
      </c>
    </row>
    <row r="171" spans="1:10">
      <c r="A171" s="26">
        <f t="shared" si="2"/>
        <v>170</v>
      </c>
      <c r="B171" s="27">
        <v>44889</v>
      </c>
      <c r="C171" s="28" t="s">
        <v>72</v>
      </c>
      <c r="D171" s="28" t="s">
        <v>67</v>
      </c>
      <c r="E171" s="28">
        <v>17</v>
      </c>
      <c r="F171" s="28" t="s">
        <v>80</v>
      </c>
      <c r="G171" s="29">
        <v>1039</v>
      </c>
      <c r="H171" s="30" t="s">
        <v>69</v>
      </c>
      <c r="I171" s="28" t="s">
        <v>73</v>
      </c>
      <c r="J171" s="28" t="s">
        <v>71</v>
      </c>
    </row>
    <row r="172" spans="1:10">
      <c r="A172" s="26">
        <f t="shared" si="2"/>
        <v>171</v>
      </c>
      <c r="B172" s="27">
        <v>44889</v>
      </c>
      <c r="C172" s="28" t="s">
        <v>72</v>
      </c>
      <c r="D172" s="28" t="s">
        <v>67</v>
      </c>
      <c r="E172" s="28">
        <v>6</v>
      </c>
      <c r="F172" s="28" t="s">
        <v>83</v>
      </c>
      <c r="G172" s="29">
        <v>441</v>
      </c>
      <c r="H172" s="30" t="s">
        <v>69</v>
      </c>
      <c r="I172" s="28" t="s">
        <v>73</v>
      </c>
      <c r="J172" s="28" t="s">
        <v>71</v>
      </c>
    </row>
    <row r="173" spans="1:10">
      <c r="A173" s="26">
        <f t="shared" si="2"/>
        <v>172</v>
      </c>
      <c r="B173" s="27">
        <v>44889</v>
      </c>
      <c r="C173" s="28" t="s">
        <v>66</v>
      </c>
      <c r="D173" s="28" t="s">
        <v>67</v>
      </c>
      <c r="E173" s="28">
        <v>5</v>
      </c>
      <c r="F173" s="28" t="s">
        <v>68</v>
      </c>
      <c r="G173" s="29">
        <v>1080</v>
      </c>
      <c r="H173" s="30" t="s">
        <v>69</v>
      </c>
      <c r="I173" s="28" t="s">
        <v>73</v>
      </c>
      <c r="J173" s="28" t="s">
        <v>71</v>
      </c>
    </row>
    <row r="174" spans="1:10">
      <c r="A174" s="26">
        <f t="shared" si="2"/>
        <v>173</v>
      </c>
      <c r="B174" s="27">
        <v>44889</v>
      </c>
      <c r="C174" s="28" t="s">
        <v>66</v>
      </c>
      <c r="D174" s="28" t="s">
        <v>67</v>
      </c>
      <c r="E174" s="28">
        <v>10</v>
      </c>
      <c r="F174" s="28" t="s">
        <v>68</v>
      </c>
      <c r="G174" s="29">
        <v>2000</v>
      </c>
      <c r="H174" s="30" t="s">
        <v>69</v>
      </c>
      <c r="I174" s="28" t="s">
        <v>73</v>
      </c>
      <c r="J174" s="28" t="s">
        <v>71</v>
      </c>
    </row>
    <row r="175" spans="1:10">
      <c r="A175" s="26">
        <f t="shared" si="2"/>
        <v>174</v>
      </c>
      <c r="B175" s="27">
        <v>44889</v>
      </c>
      <c r="C175" s="28" t="s">
        <v>66</v>
      </c>
      <c r="D175" s="28" t="s">
        <v>67</v>
      </c>
      <c r="E175" s="28">
        <v>27</v>
      </c>
      <c r="F175" s="28" t="s">
        <v>68</v>
      </c>
      <c r="G175" s="29">
        <v>4140</v>
      </c>
      <c r="H175" s="30" t="s">
        <v>69</v>
      </c>
      <c r="I175" s="28" t="s">
        <v>73</v>
      </c>
      <c r="J175" s="28" t="s">
        <v>71</v>
      </c>
    </row>
    <row r="176" spans="1:10">
      <c r="A176" s="26">
        <f t="shared" si="2"/>
        <v>175</v>
      </c>
      <c r="B176" s="27">
        <v>44889</v>
      </c>
      <c r="C176" s="28" t="s">
        <v>76</v>
      </c>
      <c r="D176" s="28" t="s">
        <v>67</v>
      </c>
      <c r="E176" s="28">
        <v>30</v>
      </c>
      <c r="F176" s="28" t="s">
        <v>75</v>
      </c>
      <c r="G176" s="29">
        <v>1357</v>
      </c>
      <c r="H176" s="30" t="s">
        <v>69</v>
      </c>
      <c r="I176" s="28" t="s">
        <v>73</v>
      </c>
      <c r="J176" s="28" t="s">
        <v>71</v>
      </c>
    </row>
    <row r="177" spans="1:10">
      <c r="A177" s="26">
        <f t="shared" si="2"/>
        <v>176</v>
      </c>
      <c r="B177" s="27">
        <v>44890</v>
      </c>
      <c r="C177" s="28" t="s">
        <v>72</v>
      </c>
      <c r="D177" s="28" t="s">
        <v>67</v>
      </c>
      <c r="E177" s="28">
        <v>18</v>
      </c>
      <c r="F177" s="28" t="s">
        <v>80</v>
      </c>
      <c r="G177" s="29">
        <v>954.5</v>
      </c>
      <c r="H177" s="30" t="s">
        <v>69</v>
      </c>
      <c r="I177" s="28" t="s">
        <v>73</v>
      </c>
      <c r="J177" s="28" t="s">
        <v>71</v>
      </c>
    </row>
    <row r="178" spans="1:10">
      <c r="A178" s="26">
        <f t="shared" si="2"/>
        <v>177</v>
      </c>
      <c r="B178" s="27">
        <v>44890</v>
      </c>
      <c r="C178" s="28" t="s">
        <v>72</v>
      </c>
      <c r="D178" s="28" t="s">
        <v>67</v>
      </c>
      <c r="E178" s="28">
        <v>6</v>
      </c>
      <c r="F178" s="28" t="s">
        <v>83</v>
      </c>
      <c r="G178" s="29">
        <v>585.5</v>
      </c>
      <c r="H178" s="30" t="s">
        <v>69</v>
      </c>
      <c r="I178" s="28" t="s">
        <v>73</v>
      </c>
      <c r="J178" s="28" t="s">
        <v>71</v>
      </c>
    </row>
    <row r="179" spans="1:10">
      <c r="A179" s="26">
        <f t="shared" si="2"/>
        <v>178</v>
      </c>
      <c r="B179" s="27">
        <v>44890</v>
      </c>
      <c r="C179" s="28" t="s">
        <v>74</v>
      </c>
      <c r="D179" s="28" t="s">
        <v>67</v>
      </c>
      <c r="E179" s="28">
        <v>9</v>
      </c>
      <c r="F179" s="28" t="s">
        <v>75</v>
      </c>
      <c r="G179" s="29">
        <v>533</v>
      </c>
      <c r="H179" s="30" t="s">
        <v>69</v>
      </c>
      <c r="I179" s="28" t="s">
        <v>73</v>
      </c>
      <c r="J179" s="28" t="s">
        <v>71</v>
      </c>
    </row>
    <row r="180" spans="1:10">
      <c r="A180" s="26">
        <f t="shared" si="2"/>
        <v>179</v>
      </c>
      <c r="B180" s="27">
        <v>44890</v>
      </c>
      <c r="C180" s="28" t="s">
        <v>76</v>
      </c>
      <c r="D180" s="28" t="s">
        <v>67</v>
      </c>
      <c r="E180" s="28">
        <v>23</v>
      </c>
      <c r="F180" s="28" t="s">
        <v>75</v>
      </c>
      <c r="G180" s="29">
        <v>1004</v>
      </c>
      <c r="H180" s="30" t="s">
        <v>69</v>
      </c>
      <c r="I180" s="28" t="s">
        <v>73</v>
      </c>
      <c r="J180" s="28" t="s">
        <v>71</v>
      </c>
    </row>
    <row r="181" spans="1:10">
      <c r="A181" s="26">
        <f t="shared" si="2"/>
        <v>180</v>
      </c>
      <c r="B181" s="27">
        <v>44890</v>
      </c>
      <c r="C181" s="28" t="s">
        <v>76</v>
      </c>
      <c r="D181" s="28" t="s">
        <v>67</v>
      </c>
      <c r="E181" s="28">
        <v>8</v>
      </c>
      <c r="F181" s="28" t="s">
        <v>75</v>
      </c>
      <c r="G181" s="29">
        <v>379</v>
      </c>
      <c r="H181" s="30" t="s">
        <v>69</v>
      </c>
      <c r="I181" s="28" t="s">
        <v>73</v>
      </c>
      <c r="J181" s="28" t="s">
        <v>71</v>
      </c>
    </row>
    <row r="182" spans="1:10">
      <c r="A182" s="26">
        <f t="shared" si="2"/>
        <v>181</v>
      </c>
      <c r="B182" s="27">
        <v>44890</v>
      </c>
      <c r="C182" s="28" t="s">
        <v>66</v>
      </c>
      <c r="D182" s="28" t="s">
        <v>67</v>
      </c>
      <c r="E182" s="28">
        <v>7</v>
      </c>
      <c r="F182" s="28" t="s">
        <v>68</v>
      </c>
      <c r="G182" s="29">
        <v>2200</v>
      </c>
      <c r="H182" s="30" t="s">
        <v>69</v>
      </c>
      <c r="I182" s="28" t="s">
        <v>73</v>
      </c>
      <c r="J182" s="28" t="s">
        <v>84</v>
      </c>
    </row>
    <row r="183" spans="1:10">
      <c r="A183" s="26">
        <f t="shared" si="2"/>
        <v>182</v>
      </c>
      <c r="B183" s="27">
        <v>44890</v>
      </c>
      <c r="C183" s="28" t="s">
        <v>66</v>
      </c>
      <c r="D183" s="28" t="s">
        <v>67</v>
      </c>
      <c r="E183" s="28">
        <v>20</v>
      </c>
      <c r="F183" s="28" t="s">
        <v>68</v>
      </c>
      <c r="G183" s="29">
        <v>3280</v>
      </c>
      <c r="H183" s="30" t="s">
        <v>69</v>
      </c>
      <c r="I183" s="28" t="s">
        <v>73</v>
      </c>
      <c r="J183" s="28" t="s">
        <v>71</v>
      </c>
    </row>
    <row r="184" spans="1:10">
      <c r="A184" s="26">
        <f t="shared" si="2"/>
        <v>183</v>
      </c>
      <c r="B184" s="27">
        <v>44890</v>
      </c>
      <c r="C184" s="28" t="s">
        <v>66</v>
      </c>
      <c r="D184" s="28" t="s">
        <v>67</v>
      </c>
      <c r="E184" s="28">
        <v>14</v>
      </c>
      <c r="F184" s="28" t="s">
        <v>68</v>
      </c>
      <c r="G184" s="29">
        <v>2520</v>
      </c>
      <c r="H184" s="30" t="s">
        <v>69</v>
      </c>
      <c r="I184" s="28" t="s">
        <v>73</v>
      </c>
      <c r="J184" s="28" t="s">
        <v>71</v>
      </c>
    </row>
    <row r="185" spans="1:10">
      <c r="A185" s="26">
        <f t="shared" si="2"/>
        <v>184</v>
      </c>
      <c r="B185" s="27">
        <v>44893</v>
      </c>
      <c r="C185" s="28" t="s">
        <v>76</v>
      </c>
      <c r="D185" s="28" t="s">
        <v>67</v>
      </c>
      <c r="E185" s="28">
        <v>30</v>
      </c>
      <c r="F185" s="28" t="s">
        <v>75</v>
      </c>
      <c r="G185" s="29">
        <v>487</v>
      </c>
      <c r="H185" s="30" t="s">
        <v>69</v>
      </c>
      <c r="I185" s="28" t="s">
        <v>73</v>
      </c>
      <c r="J185" s="28" t="s">
        <v>71</v>
      </c>
    </row>
    <row r="186" spans="1:10">
      <c r="A186" s="26">
        <f t="shared" si="2"/>
        <v>185</v>
      </c>
      <c r="B186" s="27">
        <v>44893</v>
      </c>
      <c r="C186" s="28" t="s">
        <v>66</v>
      </c>
      <c r="D186" s="28" t="s">
        <v>67</v>
      </c>
      <c r="E186" s="28">
        <v>18</v>
      </c>
      <c r="F186" s="28" t="s">
        <v>68</v>
      </c>
      <c r="G186" s="29">
        <v>2440</v>
      </c>
      <c r="H186" s="30" t="s">
        <v>69</v>
      </c>
      <c r="I186" s="28" t="s">
        <v>73</v>
      </c>
      <c r="J186" s="28" t="s">
        <v>71</v>
      </c>
    </row>
    <row r="187" spans="1:10">
      <c r="A187" s="26">
        <f t="shared" si="2"/>
        <v>186</v>
      </c>
      <c r="B187" s="27">
        <v>44893</v>
      </c>
      <c r="C187" s="28" t="s">
        <v>66</v>
      </c>
      <c r="D187" s="28" t="s">
        <v>67</v>
      </c>
      <c r="E187" s="28">
        <v>7</v>
      </c>
      <c r="F187" s="28" t="s">
        <v>68</v>
      </c>
      <c r="G187" s="29">
        <v>4540</v>
      </c>
      <c r="H187" s="30" t="s">
        <v>69</v>
      </c>
      <c r="I187" s="28" t="s">
        <v>73</v>
      </c>
      <c r="J187" s="28" t="s">
        <v>84</v>
      </c>
    </row>
    <row r="188" spans="1:10">
      <c r="A188" s="26">
        <f t="shared" si="2"/>
        <v>187</v>
      </c>
      <c r="B188" s="27">
        <v>44893</v>
      </c>
      <c r="C188" s="28" t="s">
        <v>66</v>
      </c>
      <c r="D188" s="28" t="s">
        <v>67</v>
      </c>
      <c r="E188" s="28">
        <v>15</v>
      </c>
      <c r="F188" s="28" t="s">
        <v>68</v>
      </c>
      <c r="G188" s="29">
        <v>2320</v>
      </c>
      <c r="H188" s="30" t="s">
        <v>69</v>
      </c>
      <c r="I188" s="28" t="s">
        <v>73</v>
      </c>
      <c r="J188" s="28" t="s">
        <v>71</v>
      </c>
    </row>
    <row r="189" spans="1:10">
      <c r="A189" s="26">
        <f t="shared" si="2"/>
        <v>188</v>
      </c>
      <c r="B189" s="27">
        <v>44893</v>
      </c>
      <c r="C189" s="28" t="s">
        <v>72</v>
      </c>
      <c r="D189" s="28" t="s">
        <v>67</v>
      </c>
      <c r="E189" s="28">
        <v>5</v>
      </c>
      <c r="F189" s="28" t="s">
        <v>85</v>
      </c>
      <c r="G189" s="29">
        <v>111</v>
      </c>
      <c r="H189" s="30" t="s">
        <v>69</v>
      </c>
      <c r="I189" s="28" t="s">
        <v>73</v>
      </c>
      <c r="J189" s="28" t="s">
        <v>71</v>
      </c>
    </row>
    <row r="190" spans="1:10">
      <c r="A190" s="26">
        <f t="shared" si="2"/>
        <v>189</v>
      </c>
      <c r="B190" s="27">
        <v>44893</v>
      </c>
      <c r="C190" s="28" t="s">
        <v>72</v>
      </c>
      <c r="D190" s="28" t="s">
        <v>67</v>
      </c>
      <c r="E190" s="28">
        <v>5</v>
      </c>
      <c r="F190" s="28" t="s">
        <v>86</v>
      </c>
      <c r="G190" s="29">
        <v>28</v>
      </c>
      <c r="H190" s="30" t="s">
        <v>69</v>
      </c>
      <c r="I190" s="28" t="s">
        <v>73</v>
      </c>
      <c r="J190" s="28" t="s">
        <v>71</v>
      </c>
    </row>
    <row r="191" spans="1:10">
      <c r="A191" s="26">
        <f t="shared" si="2"/>
        <v>190</v>
      </c>
      <c r="B191" s="27">
        <v>44893</v>
      </c>
      <c r="C191" s="28" t="s">
        <v>72</v>
      </c>
      <c r="D191" s="28" t="s">
        <v>67</v>
      </c>
      <c r="E191" s="28">
        <v>5</v>
      </c>
      <c r="F191" s="28" t="s">
        <v>83</v>
      </c>
      <c r="G191" s="29">
        <v>185</v>
      </c>
      <c r="H191" s="30" t="s">
        <v>69</v>
      </c>
      <c r="I191" s="28" t="s">
        <v>73</v>
      </c>
      <c r="J191" s="28" t="s">
        <v>71</v>
      </c>
    </row>
    <row r="192" spans="1:10">
      <c r="A192" s="26">
        <f t="shared" si="2"/>
        <v>191</v>
      </c>
      <c r="B192" s="27">
        <v>44893</v>
      </c>
      <c r="C192" s="28" t="s">
        <v>72</v>
      </c>
      <c r="D192" s="28" t="s">
        <v>67</v>
      </c>
      <c r="E192" s="28">
        <v>19</v>
      </c>
      <c r="F192" s="28" t="s">
        <v>80</v>
      </c>
      <c r="G192" s="29">
        <v>1256</v>
      </c>
      <c r="H192" s="30" t="s">
        <v>69</v>
      </c>
      <c r="I192" s="28" t="s">
        <v>73</v>
      </c>
      <c r="J192" s="28" t="s">
        <v>71</v>
      </c>
    </row>
    <row r="193" spans="1:10">
      <c r="A193" s="26">
        <f t="shared" si="2"/>
        <v>192</v>
      </c>
      <c r="B193" s="27">
        <v>44894</v>
      </c>
      <c r="C193" s="28" t="s">
        <v>72</v>
      </c>
      <c r="D193" s="28" t="s">
        <v>67</v>
      </c>
      <c r="E193" s="28">
        <v>9</v>
      </c>
      <c r="F193" s="28" t="s">
        <v>86</v>
      </c>
      <c r="G193" s="29">
        <v>420</v>
      </c>
      <c r="H193" s="30" t="s">
        <v>69</v>
      </c>
      <c r="I193" s="28" t="s">
        <v>73</v>
      </c>
      <c r="J193" s="28" t="s">
        <v>71</v>
      </c>
    </row>
    <row r="194" spans="1:10">
      <c r="A194" s="26">
        <f t="shared" ref="A194:A257" si="3">ROW()-1</f>
        <v>193</v>
      </c>
      <c r="B194" s="27">
        <v>44894</v>
      </c>
      <c r="C194" s="28" t="s">
        <v>72</v>
      </c>
      <c r="D194" s="28" t="s">
        <v>67</v>
      </c>
      <c r="E194" s="28">
        <v>19</v>
      </c>
      <c r="F194" s="28" t="s">
        <v>80</v>
      </c>
      <c r="G194" s="29">
        <v>900</v>
      </c>
      <c r="H194" s="30" t="s">
        <v>69</v>
      </c>
      <c r="I194" s="28" t="s">
        <v>73</v>
      </c>
      <c r="J194" s="28" t="s">
        <v>71</v>
      </c>
    </row>
    <row r="195" spans="1:10">
      <c r="A195" s="26">
        <f t="shared" si="3"/>
        <v>194</v>
      </c>
      <c r="B195" s="27">
        <v>44894</v>
      </c>
      <c r="C195" s="28" t="s">
        <v>66</v>
      </c>
      <c r="D195" s="28" t="s">
        <v>67</v>
      </c>
      <c r="E195" s="28">
        <v>12</v>
      </c>
      <c r="F195" s="28" t="s">
        <v>68</v>
      </c>
      <c r="G195" s="29">
        <v>2180</v>
      </c>
      <c r="H195" s="30" t="s">
        <v>69</v>
      </c>
      <c r="I195" s="28" t="s">
        <v>73</v>
      </c>
      <c r="J195" s="28" t="s">
        <v>71</v>
      </c>
    </row>
    <row r="196" spans="1:10">
      <c r="A196" s="26">
        <f t="shared" si="3"/>
        <v>195</v>
      </c>
      <c r="B196" s="27">
        <v>44894</v>
      </c>
      <c r="C196" s="28" t="s">
        <v>66</v>
      </c>
      <c r="D196" s="28" t="s">
        <v>67</v>
      </c>
      <c r="E196" s="28">
        <v>7</v>
      </c>
      <c r="F196" s="28" t="s">
        <v>68</v>
      </c>
      <c r="G196" s="29">
        <v>5245</v>
      </c>
      <c r="H196" s="30" t="s">
        <v>69</v>
      </c>
      <c r="I196" s="28" t="s">
        <v>73</v>
      </c>
      <c r="J196" s="28" t="s">
        <v>84</v>
      </c>
    </row>
    <row r="197" spans="1:10">
      <c r="A197" s="26">
        <f t="shared" si="3"/>
        <v>196</v>
      </c>
      <c r="B197" s="27">
        <v>44894</v>
      </c>
      <c r="C197" s="28" t="s">
        <v>66</v>
      </c>
      <c r="D197" s="28" t="s">
        <v>67</v>
      </c>
      <c r="E197" s="28">
        <v>18</v>
      </c>
      <c r="F197" s="28" t="s">
        <v>68</v>
      </c>
      <c r="G197" s="29">
        <v>1575</v>
      </c>
      <c r="H197" s="30" t="s">
        <v>69</v>
      </c>
      <c r="I197" s="28" t="s">
        <v>73</v>
      </c>
      <c r="J197" s="28" t="s">
        <v>71</v>
      </c>
    </row>
    <row r="198" spans="1:10">
      <c r="A198" s="26">
        <f t="shared" si="3"/>
        <v>197</v>
      </c>
      <c r="B198" s="27">
        <v>44894</v>
      </c>
      <c r="C198" s="28" t="s">
        <v>74</v>
      </c>
      <c r="D198" s="28" t="s">
        <v>67</v>
      </c>
      <c r="E198" s="28">
        <v>9</v>
      </c>
      <c r="F198" s="28" t="s">
        <v>75</v>
      </c>
      <c r="G198" s="29">
        <v>923</v>
      </c>
      <c r="H198" s="30" t="s">
        <v>69</v>
      </c>
      <c r="I198" s="28" t="s">
        <v>73</v>
      </c>
      <c r="J198" s="28" t="s">
        <v>71</v>
      </c>
    </row>
    <row r="199" spans="1:10">
      <c r="A199" s="26">
        <f t="shared" si="3"/>
        <v>198</v>
      </c>
      <c r="B199" s="27">
        <v>44895</v>
      </c>
      <c r="C199" s="28" t="s">
        <v>74</v>
      </c>
      <c r="D199" s="28" t="s">
        <v>67</v>
      </c>
      <c r="E199" s="28">
        <v>13</v>
      </c>
      <c r="F199" s="28" t="s">
        <v>75</v>
      </c>
      <c r="G199" s="29">
        <v>1162</v>
      </c>
      <c r="H199" s="30" t="s">
        <v>69</v>
      </c>
      <c r="I199" s="28" t="s">
        <v>73</v>
      </c>
      <c r="J199" s="28" t="s">
        <v>71</v>
      </c>
    </row>
    <row r="200" spans="1:10">
      <c r="A200" s="26">
        <f t="shared" si="3"/>
        <v>199</v>
      </c>
      <c r="B200" s="27">
        <v>44895</v>
      </c>
      <c r="C200" s="28" t="s">
        <v>72</v>
      </c>
      <c r="D200" s="28" t="s">
        <v>67</v>
      </c>
      <c r="E200" s="28">
        <v>19</v>
      </c>
      <c r="F200" s="28" t="s">
        <v>80</v>
      </c>
      <c r="G200" s="29">
        <v>978</v>
      </c>
      <c r="H200" s="30" t="s">
        <v>69</v>
      </c>
      <c r="I200" s="28" t="s">
        <v>73</v>
      </c>
      <c r="J200" s="28" t="s">
        <v>71</v>
      </c>
    </row>
    <row r="201" spans="1:10">
      <c r="A201" s="26">
        <f t="shared" si="3"/>
        <v>200</v>
      </c>
      <c r="B201" s="27">
        <v>44895</v>
      </c>
      <c r="C201" s="28" t="s">
        <v>72</v>
      </c>
      <c r="D201" s="28" t="s">
        <v>67</v>
      </c>
      <c r="E201" s="28">
        <v>13</v>
      </c>
      <c r="F201" s="28" t="s">
        <v>83</v>
      </c>
      <c r="G201" s="29">
        <v>502</v>
      </c>
      <c r="H201" s="30" t="s">
        <v>69</v>
      </c>
      <c r="I201" s="28" t="s">
        <v>73</v>
      </c>
      <c r="J201" s="28" t="s">
        <v>71</v>
      </c>
    </row>
    <row r="202" spans="1:10">
      <c r="A202" s="26">
        <f t="shared" si="3"/>
        <v>201</v>
      </c>
      <c r="B202" s="27">
        <v>44895</v>
      </c>
      <c r="C202" s="28" t="s">
        <v>66</v>
      </c>
      <c r="D202" s="28" t="s">
        <v>67</v>
      </c>
      <c r="E202" s="28">
        <v>12</v>
      </c>
      <c r="F202" s="28" t="s">
        <v>68</v>
      </c>
      <c r="G202" s="29">
        <v>2380</v>
      </c>
      <c r="H202" s="30" t="s">
        <v>69</v>
      </c>
      <c r="I202" s="28" t="s">
        <v>73</v>
      </c>
      <c r="J202" s="28" t="s">
        <v>71</v>
      </c>
    </row>
    <row r="203" spans="1:10">
      <c r="A203" s="26">
        <f t="shared" si="3"/>
        <v>202</v>
      </c>
      <c r="B203" s="27">
        <v>44895</v>
      </c>
      <c r="C203" s="28" t="s">
        <v>66</v>
      </c>
      <c r="D203" s="28" t="s">
        <v>67</v>
      </c>
      <c r="E203" s="28">
        <v>7</v>
      </c>
      <c r="F203" s="28" t="s">
        <v>68</v>
      </c>
      <c r="G203" s="29">
        <v>3640</v>
      </c>
      <c r="H203" s="30" t="s">
        <v>69</v>
      </c>
      <c r="I203" s="28" t="s">
        <v>73</v>
      </c>
      <c r="J203" s="28" t="s">
        <v>84</v>
      </c>
    </row>
    <row r="204" spans="1:10">
      <c r="A204" s="26">
        <f t="shared" si="3"/>
        <v>203</v>
      </c>
      <c r="B204" s="27">
        <v>44895</v>
      </c>
      <c r="C204" s="28" t="s">
        <v>66</v>
      </c>
      <c r="D204" s="28" t="s">
        <v>67</v>
      </c>
      <c r="E204" s="28">
        <v>18</v>
      </c>
      <c r="F204" s="28" t="s">
        <v>68</v>
      </c>
      <c r="G204" s="29">
        <v>4140</v>
      </c>
      <c r="H204" s="30" t="s">
        <v>69</v>
      </c>
      <c r="I204" s="28" t="s">
        <v>73</v>
      </c>
      <c r="J204" s="28" t="s">
        <v>87</v>
      </c>
    </row>
    <row r="205" spans="1:10">
      <c r="A205" s="26">
        <f t="shared" si="3"/>
        <v>204</v>
      </c>
      <c r="B205" s="27">
        <v>44897</v>
      </c>
      <c r="C205" s="28" t="s">
        <v>66</v>
      </c>
      <c r="D205" s="28" t="s">
        <v>67</v>
      </c>
      <c r="E205" s="28">
        <v>16</v>
      </c>
      <c r="F205" s="28" t="s">
        <v>68</v>
      </c>
      <c r="G205" s="29">
        <v>4500</v>
      </c>
      <c r="H205" s="30" t="s">
        <v>69</v>
      </c>
      <c r="I205" s="28" t="s">
        <v>73</v>
      </c>
      <c r="J205" s="28" t="s">
        <v>71</v>
      </c>
    </row>
    <row r="206" spans="1:10">
      <c r="A206" s="26">
        <f t="shared" si="3"/>
        <v>205</v>
      </c>
      <c r="B206" s="27">
        <v>44897</v>
      </c>
      <c r="C206" s="28" t="s">
        <v>66</v>
      </c>
      <c r="D206" s="28" t="s">
        <v>67</v>
      </c>
      <c r="E206" s="28">
        <v>8</v>
      </c>
      <c r="F206" s="28" t="s">
        <v>68</v>
      </c>
      <c r="G206" s="29">
        <v>3820</v>
      </c>
      <c r="H206" s="30" t="s">
        <v>69</v>
      </c>
      <c r="I206" s="28" t="s">
        <v>73</v>
      </c>
      <c r="J206" s="28" t="s">
        <v>84</v>
      </c>
    </row>
    <row r="207" spans="1:10">
      <c r="A207" s="26">
        <f t="shared" si="3"/>
        <v>206</v>
      </c>
      <c r="B207" s="27">
        <v>44897</v>
      </c>
      <c r="C207" s="28" t="s">
        <v>66</v>
      </c>
      <c r="D207" s="28" t="s">
        <v>67</v>
      </c>
      <c r="E207" s="28">
        <v>20</v>
      </c>
      <c r="F207" s="28" t="s">
        <v>68</v>
      </c>
      <c r="G207" s="29">
        <v>4600</v>
      </c>
      <c r="H207" s="30" t="s">
        <v>69</v>
      </c>
      <c r="I207" s="28" t="s">
        <v>73</v>
      </c>
      <c r="J207" s="28" t="s">
        <v>87</v>
      </c>
    </row>
    <row r="208" spans="1:10">
      <c r="A208" s="26">
        <f t="shared" si="3"/>
        <v>207</v>
      </c>
      <c r="B208" s="27">
        <v>44900</v>
      </c>
      <c r="C208" s="28" t="s">
        <v>66</v>
      </c>
      <c r="D208" s="28" t="s">
        <v>67</v>
      </c>
      <c r="E208" s="28">
        <v>8</v>
      </c>
      <c r="F208" s="28" t="s">
        <v>68</v>
      </c>
      <c r="G208" s="29">
        <v>4320</v>
      </c>
      <c r="H208" s="30" t="s">
        <v>69</v>
      </c>
      <c r="I208" s="28" t="s">
        <v>73</v>
      </c>
      <c r="J208" s="28" t="s">
        <v>84</v>
      </c>
    </row>
    <row r="209" spans="1:10">
      <c r="A209" s="26">
        <f t="shared" si="3"/>
        <v>208</v>
      </c>
      <c r="B209" s="27">
        <v>44900</v>
      </c>
      <c r="C209" s="28" t="s">
        <v>66</v>
      </c>
      <c r="D209" s="28" t="s">
        <v>67</v>
      </c>
      <c r="E209" s="28">
        <v>20</v>
      </c>
      <c r="F209" s="28" t="s">
        <v>68</v>
      </c>
      <c r="G209" s="29">
        <v>4720</v>
      </c>
      <c r="H209" s="30" t="s">
        <v>69</v>
      </c>
      <c r="I209" s="28" t="s">
        <v>73</v>
      </c>
      <c r="J209" s="28" t="s">
        <v>87</v>
      </c>
    </row>
    <row r="210" spans="1:10">
      <c r="A210" s="26">
        <f t="shared" si="3"/>
        <v>209</v>
      </c>
      <c r="B210" s="27">
        <v>44900</v>
      </c>
      <c r="C210" s="28" t="s">
        <v>66</v>
      </c>
      <c r="D210" s="28" t="s">
        <v>67</v>
      </c>
      <c r="E210" s="28">
        <v>19</v>
      </c>
      <c r="F210" s="28" t="s">
        <v>68</v>
      </c>
      <c r="G210" s="29">
        <v>5920</v>
      </c>
      <c r="H210" s="30" t="s">
        <v>69</v>
      </c>
      <c r="I210" s="28" t="s">
        <v>73</v>
      </c>
      <c r="J210" s="28" t="s">
        <v>87</v>
      </c>
    </row>
    <row r="211" spans="1:10">
      <c r="A211" s="26">
        <f t="shared" si="3"/>
        <v>210</v>
      </c>
      <c r="B211" s="27">
        <v>44900</v>
      </c>
      <c r="C211" s="28" t="s">
        <v>74</v>
      </c>
      <c r="D211" s="28" t="s">
        <v>67</v>
      </c>
      <c r="E211" s="28">
        <v>17</v>
      </c>
      <c r="F211" s="28" t="s">
        <v>75</v>
      </c>
      <c r="G211" s="29">
        <v>700</v>
      </c>
      <c r="H211" s="30" t="s">
        <v>69</v>
      </c>
      <c r="I211" s="28" t="s">
        <v>73</v>
      </c>
      <c r="J211" s="28" t="s">
        <v>71</v>
      </c>
    </row>
    <row r="212" spans="1:10">
      <c r="A212" s="26">
        <f t="shared" si="3"/>
        <v>211</v>
      </c>
      <c r="B212" s="27">
        <v>44901</v>
      </c>
      <c r="C212" s="28" t="s">
        <v>74</v>
      </c>
      <c r="D212" s="28" t="s">
        <v>67</v>
      </c>
      <c r="E212" s="28">
        <v>18</v>
      </c>
      <c r="F212" s="28" t="s">
        <v>75</v>
      </c>
      <c r="G212" s="29">
        <v>1764</v>
      </c>
      <c r="H212" s="30" t="s">
        <v>69</v>
      </c>
      <c r="I212" s="28" t="s">
        <v>73</v>
      </c>
      <c r="J212" s="28" t="s">
        <v>71</v>
      </c>
    </row>
    <row r="213" spans="1:10">
      <c r="A213" s="26">
        <f t="shared" si="3"/>
        <v>212</v>
      </c>
      <c r="B213" s="27">
        <v>44901</v>
      </c>
      <c r="C213" s="28" t="s">
        <v>74</v>
      </c>
      <c r="D213" s="28" t="s">
        <v>67</v>
      </c>
      <c r="E213" s="28">
        <v>1</v>
      </c>
      <c r="F213" s="28" t="s">
        <v>75</v>
      </c>
      <c r="G213" s="29">
        <v>68</v>
      </c>
      <c r="H213" s="30" t="s">
        <v>69</v>
      </c>
      <c r="I213" s="28" t="s">
        <v>73</v>
      </c>
      <c r="J213" s="28" t="s">
        <v>71</v>
      </c>
    </row>
    <row r="214" spans="1:10">
      <c r="A214" s="26">
        <f t="shared" si="3"/>
        <v>213</v>
      </c>
      <c r="B214" s="27">
        <v>44901</v>
      </c>
      <c r="C214" s="28" t="s">
        <v>66</v>
      </c>
      <c r="D214" s="28" t="s">
        <v>67</v>
      </c>
      <c r="E214" s="28">
        <v>23</v>
      </c>
      <c r="F214" s="28" t="s">
        <v>68</v>
      </c>
      <c r="G214" s="29">
        <v>3990</v>
      </c>
      <c r="H214" s="30" t="s">
        <v>69</v>
      </c>
      <c r="I214" s="28" t="s">
        <v>73</v>
      </c>
      <c r="J214" s="28" t="s">
        <v>84</v>
      </c>
    </row>
    <row r="215" spans="1:10">
      <c r="A215" s="26">
        <f t="shared" si="3"/>
        <v>214</v>
      </c>
      <c r="B215" s="27">
        <v>44901</v>
      </c>
      <c r="C215" s="28" t="s">
        <v>66</v>
      </c>
      <c r="D215" s="28" t="s">
        <v>67</v>
      </c>
      <c r="E215" s="28">
        <v>8</v>
      </c>
      <c r="F215" s="28" t="s">
        <v>68</v>
      </c>
      <c r="G215" s="29">
        <v>5810</v>
      </c>
      <c r="H215" s="30" t="s">
        <v>69</v>
      </c>
      <c r="I215" s="28" t="s">
        <v>73</v>
      </c>
      <c r="J215" s="28" t="s">
        <v>87</v>
      </c>
    </row>
    <row r="216" spans="1:10">
      <c r="A216" s="26">
        <f t="shared" si="3"/>
        <v>215</v>
      </c>
      <c r="B216" s="27">
        <v>44901</v>
      </c>
      <c r="C216" s="28" t="s">
        <v>66</v>
      </c>
      <c r="D216" s="28" t="s">
        <v>67</v>
      </c>
      <c r="E216" s="28">
        <v>18</v>
      </c>
      <c r="F216" s="28" t="s">
        <v>68</v>
      </c>
      <c r="G216" s="29">
        <v>6080</v>
      </c>
      <c r="H216" s="30" t="s">
        <v>69</v>
      </c>
      <c r="I216" s="28" t="s">
        <v>73</v>
      </c>
      <c r="J216" s="28" t="s">
        <v>87</v>
      </c>
    </row>
    <row r="217" spans="1:10">
      <c r="A217" s="26">
        <f t="shared" si="3"/>
        <v>216</v>
      </c>
      <c r="B217" s="27">
        <v>44901</v>
      </c>
      <c r="C217" s="28" t="s">
        <v>76</v>
      </c>
      <c r="D217" s="28" t="s">
        <v>67</v>
      </c>
      <c r="E217" s="28">
        <v>28</v>
      </c>
      <c r="F217" s="28" t="s">
        <v>88</v>
      </c>
      <c r="G217" s="29">
        <v>1562</v>
      </c>
      <c r="H217" s="30" t="s">
        <v>69</v>
      </c>
      <c r="I217" s="28" t="s">
        <v>73</v>
      </c>
      <c r="J217" s="28" t="s">
        <v>71</v>
      </c>
    </row>
    <row r="218" spans="1:10">
      <c r="A218" s="26">
        <f t="shared" si="3"/>
        <v>217</v>
      </c>
      <c r="B218" s="27">
        <v>44901</v>
      </c>
      <c r="C218" s="28" t="s">
        <v>72</v>
      </c>
      <c r="D218" s="28" t="s">
        <v>67</v>
      </c>
      <c r="E218" s="28">
        <v>7</v>
      </c>
      <c r="F218" s="28" t="s">
        <v>75</v>
      </c>
      <c r="G218" s="29">
        <v>780</v>
      </c>
      <c r="H218" s="30" t="s">
        <v>69</v>
      </c>
      <c r="I218" s="28" t="s">
        <v>73</v>
      </c>
      <c r="J218" s="28" t="s">
        <v>71</v>
      </c>
    </row>
    <row r="219" spans="1:10">
      <c r="A219" s="26">
        <f t="shared" si="3"/>
        <v>218</v>
      </c>
      <c r="B219" s="27">
        <v>44902</v>
      </c>
      <c r="C219" s="28" t="s">
        <v>66</v>
      </c>
      <c r="D219" s="28" t="s">
        <v>67</v>
      </c>
      <c r="E219" s="28">
        <v>8</v>
      </c>
      <c r="F219" s="28" t="s">
        <v>68</v>
      </c>
      <c r="G219" s="29">
        <v>3900</v>
      </c>
      <c r="H219" s="30" t="s">
        <v>69</v>
      </c>
      <c r="I219" s="28" t="s">
        <v>73</v>
      </c>
      <c r="J219" s="28" t="s">
        <v>84</v>
      </c>
    </row>
    <row r="220" spans="1:10">
      <c r="A220" s="26">
        <f t="shared" si="3"/>
        <v>219</v>
      </c>
      <c r="B220" s="27">
        <v>44902</v>
      </c>
      <c r="C220" s="28" t="s">
        <v>66</v>
      </c>
      <c r="D220" s="28" t="s">
        <v>67</v>
      </c>
      <c r="E220" s="28">
        <v>22</v>
      </c>
      <c r="F220" s="28" t="s">
        <v>68</v>
      </c>
      <c r="G220" s="29">
        <v>6120</v>
      </c>
      <c r="H220" s="30" t="s">
        <v>69</v>
      </c>
      <c r="I220" s="28" t="s">
        <v>73</v>
      </c>
      <c r="J220" s="28" t="s">
        <v>87</v>
      </c>
    </row>
    <row r="221" spans="1:10">
      <c r="A221" s="26">
        <f t="shared" si="3"/>
        <v>220</v>
      </c>
      <c r="B221" s="27">
        <v>44902</v>
      </c>
      <c r="C221" s="28" t="s">
        <v>66</v>
      </c>
      <c r="D221" s="28" t="s">
        <v>67</v>
      </c>
      <c r="E221" s="28">
        <v>18</v>
      </c>
      <c r="F221" s="28" t="s">
        <v>68</v>
      </c>
      <c r="G221" s="29">
        <v>6400</v>
      </c>
      <c r="H221" s="30" t="s">
        <v>69</v>
      </c>
      <c r="I221" s="28" t="s">
        <v>73</v>
      </c>
      <c r="J221" s="28" t="s">
        <v>87</v>
      </c>
    </row>
    <row r="222" spans="1:10">
      <c r="A222" s="26">
        <f t="shared" si="3"/>
        <v>221</v>
      </c>
      <c r="B222" s="27">
        <v>44902</v>
      </c>
      <c r="C222" s="28" t="s">
        <v>76</v>
      </c>
      <c r="D222" s="28" t="s">
        <v>67</v>
      </c>
      <c r="E222" s="28">
        <v>1</v>
      </c>
      <c r="F222" s="28" t="s">
        <v>88</v>
      </c>
      <c r="G222" s="29">
        <v>1000</v>
      </c>
      <c r="H222" s="30" t="s">
        <v>69</v>
      </c>
      <c r="I222" s="28" t="s">
        <v>73</v>
      </c>
      <c r="J222" s="28" t="s">
        <v>71</v>
      </c>
    </row>
    <row r="223" spans="1:10">
      <c r="A223" s="26">
        <f t="shared" si="3"/>
        <v>222</v>
      </c>
      <c r="B223" s="27">
        <v>44902</v>
      </c>
      <c r="C223" s="28" t="s">
        <v>76</v>
      </c>
      <c r="D223" s="28" t="s">
        <v>67</v>
      </c>
      <c r="E223" s="28">
        <v>29</v>
      </c>
      <c r="F223" s="28" t="s">
        <v>88</v>
      </c>
      <c r="G223" s="29">
        <v>1100</v>
      </c>
      <c r="H223" s="30" t="s">
        <v>69</v>
      </c>
      <c r="I223" s="28" t="s">
        <v>73</v>
      </c>
      <c r="J223" s="28" t="s">
        <v>71</v>
      </c>
    </row>
    <row r="224" spans="1:10">
      <c r="A224" s="26">
        <f t="shared" si="3"/>
        <v>223</v>
      </c>
      <c r="B224" s="27">
        <v>44902</v>
      </c>
      <c r="C224" s="28" t="s">
        <v>72</v>
      </c>
      <c r="D224" s="28" t="s">
        <v>67</v>
      </c>
      <c r="E224" s="28">
        <v>12</v>
      </c>
      <c r="F224" s="28" t="s">
        <v>75</v>
      </c>
      <c r="G224" s="29">
        <v>1200</v>
      </c>
      <c r="H224" s="30" t="s">
        <v>69</v>
      </c>
      <c r="I224" s="28" t="s">
        <v>73</v>
      </c>
      <c r="J224" s="28" t="s">
        <v>71</v>
      </c>
    </row>
    <row r="225" spans="1:10">
      <c r="A225" s="26">
        <f t="shared" si="3"/>
        <v>224</v>
      </c>
      <c r="B225" s="27">
        <v>44902</v>
      </c>
      <c r="C225" s="28" t="s">
        <v>74</v>
      </c>
      <c r="D225" s="28" t="s">
        <v>67</v>
      </c>
      <c r="E225" s="28">
        <v>18</v>
      </c>
      <c r="F225" s="28" t="s">
        <v>75</v>
      </c>
      <c r="G225" s="29">
        <v>1300</v>
      </c>
      <c r="H225" s="30" t="s">
        <v>69</v>
      </c>
      <c r="I225" s="28" t="s">
        <v>73</v>
      </c>
      <c r="J225" s="28" t="s">
        <v>71</v>
      </c>
    </row>
    <row r="226" spans="1:10">
      <c r="A226" s="26">
        <f t="shared" si="3"/>
        <v>225</v>
      </c>
      <c r="B226" s="27">
        <v>44903</v>
      </c>
      <c r="C226" s="28" t="s">
        <v>74</v>
      </c>
      <c r="D226" s="28" t="s">
        <v>67</v>
      </c>
      <c r="E226" s="28">
        <v>18</v>
      </c>
      <c r="F226" s="28" t="s">
        <v>75</v>
      </c>
      <c r="G226" s="29">
        <v>1400</v>
      </c>
      <c r="H226" s="30" t="s">
        <v>69</v>
      </c>
      <c r="I226" s="28" t="s">
        <v>73</v>
      </c>
      <c r="J226" s="28" t="s">
        <v>71</v>
      </c>
    </row>
    <row r="227" spans="1:10">
      <c r="A227" s="26">
        <f t="shared" si="3"/>
        <v>226</v>
      </c>
      <c r="B227" s="27">
        <v>44903</v>
      </c>
      <c r="C227" s="28" t="s">
        <v>76</v>
      </c>
      <c r="D227" s="28" t="s">
        <v>67</v>
      </c>
      <c r="E227" s="28">
        <v>28</v>
      </c>
      <c r="F227" s="28" t="s">
        <v>88</v>
      </c>
      <c r="G227" s="29">
        <v>1500</v>
      </c>
      <c r="H227" s="30" t="s">
        <v>69</v>
      </c>
      <c r="I227" s="28" t="s">
        <v>73</v>
      </c>
      <c r="J227" s="28" t="s">
        <v>71</v>
      </c>
    </row>
    <row r="228" spans="1:10">
      <c r="A228" s="26">
        <f t="shared" si="3"/>
        <v>227</v>
      </c>
      <c r="B228" s="27">
        <v>44903</v>
      </c>
      <c r="C228" s="28" t="s">
        <v>66</v>
      </c>
      <c r="D228" s="28" t="s">
        <v>67</v>
      </c>
      <c r="E228" s="28">
        <v>18</v>
      </c>
      <c r="F228" s="28" t="s">
        <v>68</v>
      </c>
      <c r="G228" s="29">
        <v>1600</v>
      </c>
      <c r="H228" s="30" t="s">
        <v>69</v>
      </c>
      <c r="I228" s="28" t="s">
        <v>73</v>
      </c>
      <c r="J228" s="28" t="s">
        <v>87</v>
      </c>
    </row>
    <row r="229" spans="1:10">
      <c r="A229" s="26">
        <f t="shared" si="3"/>
        <v>228</v>
      </c>
      <c r="B229" s="27">
        <v>44903</v>
      </c>
      <c r="C229" s="28" t="s">
        <v>66</v>
      </c>
      <c r="D229" s="28" t="s">
        <v>67</v>
      </c>
      <c r="E229" s="28">
        <v>12</v>
      </c>
      <c r="F229" s="28" t="s">
        <v>68</v>
      </c>
      <c r="G229" s="29">
        <v>1700</v>
      </c>
      <c r="H229" s="30" t="s">
        <v>69</v>
      </c>
      <c r="I229" s="28" t="s">
        <v>73</v>
      </c>
      <c r="J229" s="28" t="s">
        <v>71</v>
      </c>
    </row>
    <row r="230" spans="1:10">
      <c r="A230" s="26">
        <f t="shared" si="3"/>
        <v>229</v>
      </c>
      <c r="B230" s="27">
        <v>44903</v>
      </c>
      <c r="C230" s="28" t="s">
        <v>66</v>
      </c>
      <c r="D230" s="28" t="s">
        <v>67</v>
      </c>
      <c r="E230" s="28">
        <v>6</v>
      </c>
      <c r="F230" s="28" t="s">
        <v>68</v>
      </c>
      <c r="G230" s="29">
        <v>1800</v>
      </c>
      <c r="H230" s="30" t="s">
        <v>69</v>
      </c>
      <c r="I230" s="28" t="s">
        <v>73</v>
      </c>
      <c r="J230" s="28" t="s">
        <v>71</v>
      </c>
    </row>
    <row r="231" spans="1:10">
      <c r="A231" s="26">
        <f t="shared" si="3"/>
        <v>230</v>
      </c>
      <c r="B231" s="27">
        <v>44903</v>
      </c>
      <c r="C231" s="28" t="s">
        <v>72</v>
      </c>
      <c r="D231" s="28" t="s">
        <v>67</v>
      </c>
      <c r="E231" s="28">
        <v>11</v>
      </c>
      <c r="F231" s="28" t="s">
        <v>75</v>
      </c>
      <c r="G231" s="29">
        <v>1900</v>
      </c>
      <c r="H231" s="30" t="s">
        <v>69</v>
      </c>
      <c r="I231" s="28" t="s">
        <v>73</v>
      </c>
      <c r="J231" s="28" t="s">
        <v>71</v>
      </c>
    </row>
    <row r="232" spans="1:10">
      <c r="A232" s="26">
        <f t="shared" si="3"/>
        <v>231</v>
      </c>
      <c r="B232" s="27">
        <v>44904</v>
      </c>
      <c r="C232" s="28" t="s">
        <v>72</v>
      </c>
      <c r="D232" s="28" t="s">
        <v>67</v>
      </c>
      <c r="E232" s="28">
        <v>11</v>
      </c>
      <c r="F232" s="28" t="s">
        <v>75</v>
      </c>
      <c r="G232" s="29">
        <v>2000</v>
      </c>
      <c r="H232" s="30" t="s">
        <v>69</v>
      </c>
      <c r="I232" s="28" t="s">
        <v>73</v>
      </c>
      <c r="J232" s="28" t="s">
        <v>71</v>
      </c>
    </row>
    <row r="233" spans="1:10">
      <c r="A233" s="26">
        <f t="shared" si="3"/>
        <v>232</v>
      </c>
      <c r="B233" s="27">
        <v>44904</v>
      </c>
      <c r="C233" s="28" t="s">
        <v>76</v>
      </c>
      <c r="D233" s="28" t="s">
        <v>67</v>
      </c>
      <c r="E233" s="28">
        <v>4</v>
      </c>
      <c r="F233" s="28" t="s">
        <v>88</v>
      </c>
      <c r="G233" s="29">
        <v>2100</v>
      </c>
      <c r="H233" s="30" t="s">
        <v>69</v>
      </c>
      <c r="I233" s="28" t="s">
        <v>73</v>
      </c>
      <c r="J233" s="28" t="s">
        <v>71</v>
      </c>
    </row>
    <row r="234" spans="1:10">
      <c r="A234" s="26">
        <f t="shared" si="3"/>
        <v>233</v>
      </c>
      <c r="B234" s="27">
        <v>44904</v>
      </c>
      <c r="C234" s="28" t="s">
        <v>76</v>
      </c>
      <c r="D234" s="28" t="s">
        <v>67</v>
      </c>
      <c r="E234" s="28">
        <v>26</v>
      </c>
      <c r="F234" s="28" t="s">
        <v>88</v>
      </c>
      <c r="G234" s="29">
        <v>2200</v>
      </c>
      <c r="H234" s="30" t="s">
        <v>69</v>
      </c>
      <c r="I234" s="28" t="s">
        <v>73</v>
      </c>
      <c r="J234" s="28" t="s">
        <v>71</v>
      </c>
    </row>
    <row r="235" spans="1:10">
      <c r="A235" s="26">
        <f t="shared" si="3"/>
        <v>234</v>
      </c>
      <c r="B235" s="27">
        <v>44904</v>
      </c>
      <c r="C235" s="28" t="s">
        <v>74</v>
      </c>
      <c r="D235" s="28" t="s">
        <v>67</v>
      </c>
      <c r="E235" s="28">
        <v>18</v>
      </c>
      <c r="F235" s="28" t="s">
        <v>75</v>
      </c>
      <c r="G235" s="29">
        <v>2300</v>
      </c>
      <c r="H235" s="30" t="s">
        <v>69</v>
      </c>
      <c r="I235" s="28" t="s">
        <v>73</v>
      </c>
      <c r="J235" s="28" t="s">
        <v>71</v>
      </c>
    </row>
    <row r="236" spans="1:10">
      <c r="A236" s="26">
        <f t="shared" si="3"/>
        <v>235</v>
      </c>
      <c r="B236" s="27">
        <v>44904</v>
      </c>
      <c r="C236" s="28" t="s">
        <v>66</v>
      </c>
      <c r="D236" s="28" t="s">
        <v>67</v>
      </c>
      <c r="E236" s="28">
        <v>18</v>
      </c>
      <c r="F236" s="28" t="s">
        <v>68</v>
      </c>
      <c r="G236" s="29">
        <v>2400</v>
      </c>
      <c r="H236" s="30" t="s">
        <v>69</v>
      </c>
      <c r="I236" s="28" t="s">
        <v>73</v>
      </c>
      <c r="J236" s="28" t="s">
        <v>87</v>
      </c>
    </row>
    <row r="237" spans="1:10">
      <c r="A237" s="26">
        <f t="shared" si="3"/>
        <v>236</v>
      </c>
      <c r="B237" s="27">
        <v>44904</v>
      </c>
      <c r="C237" s="28" t="s">
        <v>66</v>
      </c>
      <c r="D237" s="28" t="s">
        <v>67</v>
      </c>
      <c r="E237" s="28">
        <v>19</v>
      </c>
      <c r="F237" s="28" t="s">
        <v>68</v>
      </c>
      <c r="G237" s="29">
        <v>7000</v>
      </c>
      <c r="H237" s="30" t="s">
        <v>69</v>
      </c>
      <c r="I237" s="28" t="s">
        <v>73</v>
      </c>
      <c r="J237" s="28" t="s">
        <v>87</v>
      </c>
    </row>
    <row r="238" spans="1:10">
      <c r="A238" s="26">
        <f t="shared" si="3"/>
        <v>237</v>
      </c>
      <c r="B238" s="27">
        <v>44904</v>
      </c>
      <c r="C238" s="28" t="s">
        <v>66</v>
      </c>
      <c r="D238" s="28" t="s">
        <v>67</v>
      </c>
      <c r="E238" s="28">
        <v>4</v>
      </c>
      <c r="F238" s="28" t="s">
        <v>68</v>
      </c>
      <c r="G238" s="29">
        <v>1000</v>
      </c>
      <c r="H238" s="30" t="s">
        <v>69</v>
      </c>
      <c r="I238" s="28" t="s">
        <v>73</v>
      </c>
      <c r="J238" s="28" t="s">
        <v>84</v>
      </c>
    </row>
    <row r="239" spans="1:10">
      <c r="A239" s="26">
        <f t="shared" si="3"/>
        <v>238</v>
      </c>
      <c r="B239" s="27">
        <v>44904</v>
      </c>
      <c r="C239" s="28" t="s">
        <v>66</v>
      </c>
      <c r="D239" s="28" t="s">
        <v>67</v>
      </c>
      <c r="E239" s="28">
        <v>5</v>
      </c>
      <c r="F239" s="28" t="s">
        <v>68</v>
      </c>
      <c r="G239" s="29">
        <v>1100</v>
      </c>
      <c r="H239" s="30" t="s">
        <v>69</v>
      </c>
      <c r="I239" s="28" t="s">
        <v>73</v>
      </c>
      <c r="J239" s="28" t="s">
        <v>84</v>
      </c>
    </row>
    <row r="240" spans="1:10">
      <c r="A240" s="26">
        <f t="shared" si="3"/>
        <v>239</v>
      </c>
      <c r="B240" s="27">
        <v>44907</v>
      </c>
      <c r="C240" s="28" t="s">
        <v>66</v>
      </c>
      <c r="D240" s="28" t="s">
        <v>67</v>
      </c>
      <c r="E240" s="28">
        <v>18</v>
      </c>
      <c r="F240" s="28" t="s">
        <v>68</v>
      </c>
      <c r="G240" s="29">
        <v>1200</v>
      </c>
      <c r="H240" s="30" t="s">
        <v>69</v>
      </c>
      <c r="I240" s="28" t="s">
        <v>73</v>
      </c>
      <c r="J240" s="28" t="s">
        <v>87</v>
      </c>
    </row>
    <row r="241" spans="1:10">
      <c r="A241" s="26">
        <f t="shared" si="3"/>
        <v>240</v>
      </c>
      <c r="B241" s="27">
        <v>44907</v>
      </c>
      <c r="C241" s="28" t="s">
        <v>66</v>
      </c>
      <c r="D241" s="28" t="s">
        <v>67</v>
      </c>
      <c r="E241" s="28">
        <v>23</v>
      </c>
      <c r="F241" s="28" t="s">
        <v>68</v>
      </c>
      <c r="G241" s="29">
        <v>1300</v>
      </c>
      <c r="H241" s="30" t="s">
        <v>69</v>
      </c>
      <c r="I241" s="28" t="s">
        <v>73</v>
      </c>
      <c r="J241" s="28" t="s">
        <v>87</v>
      </c>
    </row>
    <row r="242" spans="1:10">
      <c r="A242" s="26">
        <f t="shared" si="3"/>
        <v>241</v>
      </c>
      <c r="B242" s="27">
        <v>44907</v>
      </c>
      <c r="C242" s="28" t="s">
        <v>66</v>
      </c>
      <c r="D242" s="28" t="s">
        <v>67</v>
      </c>
      <c r="E242" s="28">
        <v>3</v>
      </c>
      <c r="F242" s="28" t="s">
        <v>68</v>
      </c>
      <c r="G242" s="29">
        <v>1400</v>
      </c>
      <c r="H242" s="30" t="s">
        <v>69</v>
      </c>
      <c r="I242" s="28" t="s">
        <v>73</v>
      </c>
      <c r="J242" s="28" t="s">
        <v>84</v>
      </c>
    </row>
    <row r="243" spans="1:10">
      <c r="A243" s="26">
        <f t="shared" si="3"/>
        <v>242</v>
      </c>
      <c r="B243" s="27">
        <v>44907</v>
      </c>
      <c r="C243" s="28" t="s">
        <v>66</v>
      </c>
      <c r="D243" s="28" t="s">
        <v>67</v>
      </c>
      <c r="E243" s="28">
        <v>1</v>
      </c>
      <c r="F243" s="28" t="s">
        <v>68</v>
      </c>
      <c r="G243" s="29">
        <v>1500</v>
      </c>
      <c r="H243" s="30" t="s">
        <v>69</v>
      </c>
      <c r="I243" s="28" t="s">
        <v>73</v>
      </c>
      <c r="J243" s="28" t="s">
        <v>84</v>
      </c>
    </row>
    <row r="244" spans="1:10">
      <c r="A244" s="26">
        <f t="shared" si="3"/>
        <v>243</v>
      </c>
      <c r="B244" s="27">
        <v>44907</v>
      </c>
      <c r="C244" s="28" t="s">
        <v>76</v>
      </c>
      <c r="D244" s="28" t="s">
        <v>67</v>
      </c>
      <c r="E244" s="28">
        <v>31</v>
      </c>
      <c r="F244" s="28" t="s">
        <v>88</v>
      </c>
      <c r="G244" s="29">
        <v>1600</v>
      </c>
      <c r="H244" s="30" t="s">
        <v>69</v>
      </c>
      <c r="I244" s="28" t="s">
        <v>73</v>
      </c>
      <c r="J244" s="28" t="s">
        <v>71</v>
      </c>
    </row>
    <row r="245" spans="1:10">
      <c r="A245" s="26">
        <f t="shared" si="3"/>
        <v>244</v>
      </c>
      <c r="B245" s="27">
        <v>44907</v>
      </c>
      <c r="C245" s="28" t="s">
        <v>72</v>
      </c>
      <c r="D245" s="28" t="s">
        <v>67</v>
      </c>
      <c r="E245" s="28">
        <v>7</v>
      </c>
      <c r="F245" s="28" t="s">
        <v>75</v>
      </c>
      <c r="G245" s="29">
        <v>1700</v>
      </c>
      <c r="H245" s="30" t="s">
        <v>69</v>
      </c>
      <c r="I245" s="28" t="s">
        <v>73</v>
      </c>
      <c r="J245" s="28" t="s">
        <v>71</v>
      </c>
    </row>
    <row r="246" spans="1:10">
      <c r="A246" s="26">
        <f t="shared" si="3"/>
        <v>245</v>
      </c>
      <c r="B246" s="27">
        <v>44907</v>
      </c>
      <c r="C246" s="28" t="s">
        <v>74</v>
      </c>
      <c r="D246" s="28" t="s">
        <v>67</v>
      </c>
      <c r="E246" s="28">
        <v>18</v>
      </c>
      <c r="F246" s="28" t="s">
        <v>75</v>
      </c>
      <c r="G246" s="29">
        <v>1800</v>
      </c>
      <c r="H246" s="30" t="s">
        <v>69</v>
      </c>
      <c r="I246" s="28" t="s">
        <v>73</v>
      </c>
      <c r="J246" s="28" t="s">
        <v>71</v>
      </c>
    </row>
    <row r="247" spans="1:10">
      <c r="A247" s="26">
        <f t="shared" si="3"/>
        <v>246</v>
      </c>
      <c r="B247" s="27">
        <v>44908</v>
      </c>
      <c r="C247" s="28" t="s">
        <v>66</v>
      </c>
      <c r="D247" s="28" t="s">
        <v>67</v>
      </c>
      <c r="E247" s="28">
        <v>17</v>
      </c>
      <c r="F247" s="28" t="s">
        <v>68</v>
      </c>
      <c r="G247" s="29">
        <v>1900</v>
      </c>
      <c r="H247" s="30" t="s">
        <v>69</v>
      </c>
      <c r="I247" s="28" t="s">
        <v>73</v>
      </c>
      <c r="J247" s="28" t="s">
        <v>87</v>
      </c>
    </row>
    <row r="248" spans="1:10">
      <c r="A248" s="26">
        <f t="shared" si="3"/>
        <v>247</v>
      </c>
      <c r="B248" s="27">
        <v>44908</v>
      </c>
      <c r="C248" s="28" t="s">
        <v>66</v>
      </c>
      <c r="D248" s="28" t="s">
        <v>67</v>
      </c>
      <c r="E248" s="28">
        <v>22</v>
      </c>
      <c r="F248" s="28" t="s">
        <v>68</v>
      </c>
      <c r="G248" s="29">
        <v>2000</v>
      </c>
      <c r="H248" s="30" t="s">
        <v>69</v>
      </c>
      <c r="I248" s="28" t="s">
        <v>73</v>
      </c>
      <c r="J248" s="28" t="s">
        <v>87</v>
      </c>
    </row>
    <row r="249" spans="1:10">
      <c r="A249" s="26">
        <f t="shared" si="3"/>
        <v>248</v>
      </c>
      <c r="B249" s="27">
        <v>44908</v>
      </c>
      <c r="C249" s="28" t="s">
        <v>66</v>
      </c>
      <c r="D249" s="28" t="s">
        <v>67</v>
      </c>
      <c r="E249" s="28">
        <v>3</v>
      </c>
      <c r="F249" s="28" t="s">
        <v>68</v>
      </c>
      <c r="G249" s="29">
        <v>2100</v>
      </c>
      <c r="H249" s="30" t="s">
        <v>69</v>
      </c>
      <c r="I249" s="28" t="s">
        <v>73</v>
      </c>
      <c r="J249" s="28" t="s">
        <v>84</v>
      </c>
    </row>
    <row r="250" spans="1:10">
      <c r="A250" s="26">
        <f t="shared" si="3"/>
        <v>249</v>
      </c>
      <c r="B250" s="27">
        <v>44908</v>
      </c>
      <c r="C250" s="28" t="s">
        <v>66</v>
      </c>
      <c r="D250" s="28" t="s">
        <v>67</v>
      </c>
      <c r="E250" s="28">
        <v>2</v>
      </c>
      <c r="F250" s="28" t="s">
        <v>68</v>
      </c>
      <c r="G250" s="29">
        <v>2200</v>
      </c>
      <c r="H250" s="30" t="s">
        <v>69</v>
      </c>
      <c r="I250" s="28" t="s">
        <v>73</v>
      </c>
      <c r="J250" s="28" t="s">
        <v>84</v>
      </c>
    </row>
    <row r="251" spans="1:10">
      <c r="A251" s="26">
        <f t="shared" si="3"/>
        <v>250</v>
      </c>
      <c r="B251" s="27">
        <v>44908</v>
      </c>
      <c r="C251" s="28" t="s">
        <v>76</v>
      </c>
      <c r="D251" s="28" t="s">
        <v>67</v>
      </c>
      <c r="E251" s="28">
        <v>31</v>
      </c>
      <c r="F251" s="28" t="s">
        <v>88</v>
      </c>
      <c r="G251" s="29">
        <v>2300</v>
      </c>
      <c r="H251" s="30" t="s">
        <v>69</v>
      </c>
      <c r="I251" s="28" t="s">
        <v>73</v>
      </c>
      <c r="J251" s="28" t="s">
        <v>71</v>
      </c>
    </row>
    <row r="252" spans="1:10">
      <c r="A252" s="26">
        <f t="shared" si="3"/>
        <v>251</v>
      </c>
      <c r="B252" s="27">
        <v>44908</v>
      </c>
      <c r="C252" s="28" t="s">
        <v>74</v>
      </c>
      <c r="D252" s="28" t="s">
        <v>67</v>
      </c>
      <c r="E252" s="28">
        <v>18</v>
      </c>
      <c r="F252" s="28" t="s">
        <v>75</v>
      </c>
      <c r="G252" s="29">
        <v>2400</v>
      </c>
      <c r="H252" s="30" t="s">
        <v>69</v>
      </c>
      <c r="I252" s="28" t="s">
        <v>73</v>
      </c>
      <c r="J252" s="28" t="s">
        <v>71</v>
      </c>
    </row>
    <row r="253" spans="1:10">
      <c r="A253" s="26">
        <f t="shared" si="3"/>
        <v>252</v>
      </c>
      <c r="B253" s="27">
        <v>44908</v>
      </c>
      <c r="C253" s="28" t="s">
        <v>72</v>
      </c>
      <c r="D253" s="28" t="s">
        <v>67</v>
      </c>
      <c r="E253" s="28">
        <v>7</v>
      </c>
      <c r="F253" s="28" t="s">
        <v>75</v>
      </c>
      <c r="G253" s="29">
        <v>495</v>
      </c>
      <c r="H253" s="30" t="s">
        <v>69</v>
      </c>
      <c r="I253" s="28" t="s">
        <v>73</v>
      </c>
      <c r="J253" s="28" t="s">
        <v>71</v>
      </c>
    </row>
    <row r="254" spans="1:10">
      <c r="A254" s="26">
        <f t="shared" si="3"/>
        <v>253</v>
      </c>
      <c r="B254" s="27">
        <v>44909</v>
      </c>
      <c r="C254" s="28" t="s">
        <v>66</v>
      </c>
      <c r="D254" s="28" t="s">
        <v>67</v>
      </c>
      <c r="E254" s="28">
        <v>17</v>
      </c>
      <c r="F254" s="28" t="s">
        <v>68</v>
      </c>
      <c r="G254" s="29">
        <v>5960</v>
      </c>
      <c r="H254" s="30" t="s">
        <v>69</v>
      </c>
      <c r="I254" s="28" t="s">
        <v>73</v>
      </c>
      <c r="J254" s="28" t="s">
        <v>87</v>
      </c>
    </row>
    <row r="255" spans="1:10">
      <c r="A255" s="26">
        <f t="shared" si="3"/>
        <v>254</v>
      </c>
      <c r="B255" s="27">
        <v>44909</v>
      </c>
      <c r="C255" s="28" t="s">
        <v>66</v>
      </c>
      <c r="D255" s="28" t="s">
        <v>67</v>
      </c>
      <c r="E255" s="28">
        <v>24</v>
      </c>
      <c r="F255" s="28" t="s">
        <v>68</v>
      </c>
      <c r="G255" s="29">
        <v>8320</v>
      </c>
      <c r="H255" s="30" t="s">
        <v>69</v>
      </c>
      <c r="I255" s="28" t="s">
        <v>73</v>
      </c>
      <c r="J255" s="28" t="s">
        <v>87</v>
      </c>
    </row>
    <row r="256" spans="1:10">
      <c r="A256" s="26">
        <f t="shared" si="3"/>
        <v>255</v>
      </c>
      <c r="B256" s="27">
        <v>44909</v>
      </c>
      <c r="C256" s="28" t="s">
        <v>66</v>
      </c>
      <c r="D256" s="28" t="s">
        <v>67</v>
      </c>
      <c r="E256" s="28">
        <v>3</v>
      </c>
      <c r="F256" s="28" t="s">
        <v>68</v>
      </c>
      <c r="G256" s="29">
        <v>4060</v>
      </c>
      <c r="H256" s="30" t="s">
        <v>69</v>
      </c>
      <c r="I256" s="28" t="s">
        <v>73</v>
      </c>
      <c r="J256" s="28" t="s">
        <v>84</v>
      </c>
    </row>
    <row r="257" spans="1:10">
      <c r="A257" s="26">
        <f t="shared" si="3"/>
        <v>256</v>
      </c>
      <c r="B257" s="27">
        <v>44909</v>
      </c>
      <c r="C257" s="28" t="s">
        <v>76</v>
      </c>
      <c r="D257" s="28" t="s">
        <v>67</v>
      </c>
      <c r="E257" s="28">
        <v>30</v>
      </c>
      <c r="F257" s="28" t="s">
        <v>88</v>
      </c>
      <c r="G257" s="29">
        <v>1000</v>
      </c>
      <c r="H257" s="30" t="s">
        <v>69</v>
      </c>
      <c r="I257" s="28" t="s">
        <v>73</v>
      </c>
      <c r="J257" s="28" t="s">
        <v>71</v>
      </c>
    </row>
    <row r="258" spans="1:10">
      <c r="A258" s="26">
        <f t="shared" ref="A258:A321" si="4">ROW()-1</f>
        <v>257</v>
      </c>
      <c r="B258" s="27">
        <v>44909</v>
      </c>
      <c r="C258" s="28" t="s">
        <v>74</v>
      </c>
      <c r="D258" s="28" t="s">
        <v>67</v>
      </c>
      <c r="E258" s="28">
        <v>12</v>
      </c>
      <c r="F258" s="28" t="s">
        <v>75</v>
      </c>
      <c r="G258" s="29">
        <v>1100</v>
      </c>
      <c r="H258" s="30" t="s">
        <v>69</v>
      </c>
      <c r="I258" s="28" t="s">
        <v>73</v>
      </c>
      <c r="J258" s="28" t="s">
        <v>71</v>
      </c>
    </row>
    <row r="259" spans="1:10">
      <c r="A259" s="26">
        <f t="shared" si="4"/>
        <v>258</v>
      </c>
      <c r="B259" s="27">
        <v>44909</v>
      </c>
      <c r="C259" s="28" t="s">
        <v>72</v>
      </c>
      <c r="D259" s="28" t="s">
        <v>67</v>
      </c>
      <c r="E259" s="28">
        <v>5</v>
      </c>
      <c r="F259" s="28" t="s">
        <v>75</v>
      </c>
      <c r="G259" s="29">
        <v>1200</v>
      </c>
      <c r="H259" s="30" t="s">
        <v>69</v>
      </c>
      <c r="I259" s="28" t="s">
        <v>73</v>
      </c>
      <c r="J259" s="28" t="s">
        <v>71</v>
      </c>
    </row>
    <row r="260" spans="1:10">
      <c r="A260" s="26">
        <f t="shared" si="4"/>
        <v>259</v>
      </c>
      <c r="B260" s="27">
        <v>44910</v>
      </c>
      <c r="C260" s="28" t="s">
        <v>72</v>
      </c>
      <c r="D260" s="28" t="s">
        <v>67</v>
      </c>
      <c r="E260" s="28">
        <v>5</v>
      </c>
      <c r="F260" s="28" t="s">
        <v>75</v>
      </c>
      <c r="G260" s="29">
        <v>1300</v>
      </c>
      <c r="H260" s="30" t="s">
        <v>69</v>
      </c>
      <c r="I260" s="28" t="s">
        <v>73</v>
      </c>
      <c r="J260" s="28" t="s">
        <v>71</v>
      </c>
    </row>
    <row r="261" spans="1:10">
      <c r="A261" s="26">
        <f t="shared" si="4"/>
        <v>260</v>
      </c>
      <c r="B261" s="27">
        <v>44910</v>
      </c>
      <c r="C261" s="28" t="s">
        <v>66</v>
      </c>
      <c r="D261" s="28" t="s">
        <v>67</v>
      </c>
      <c r="E261" s="28">
        <v>17</v>
      </c>
      <c r="F261" s="28" t="s">
        <v>68</v>
      </c>
      <c r="G261" s="29">
        <v>1400</v>
      </c>
      <c r="H261" s="30" t="s">
        <v>69</v>
      </c>
      <c r="I261" s="28" t="s">
        <v>73</v>
      </c>
      <c r="J261" s="28" t="s">
        <v>87</v>
      </c>
    </row>
    <row r="262" spans="1:10">
      <c r="A262" s="26">
        <f t="shared" si="4"/>
        <v>261</v>
      </c>
      <c r="B262" s="27">
        <v>44910</v>
      </c>
      <c r="C262" s="28" t="s">
        <v>66</v>
      </c>
      <c r="D262" s="28" t="s">
        <v>67</v>
      </c>
      <c r="E262" s="28">
        <v>23</v>
      </c>
      <c r="F262" s="28" t="s">
        <v>68</v>
      </c>
      <c r="G262" s="29">
        <v>1500</v>
      </c>
      <c r="H262" s="30" t="s">
        <v>69</v>
      </c>
      <c r="I262" s="28" t="s">
        <v>73</v>
      </c>
      <c r="J262" s="28" t="s">
        <v>87</v>
      </c>
    </row>
    <row r="263" spans="1:10">
      <c r="A263" s="26">
        <f t="shared" si="4"/>
        <v>262</v>
      </c>
      <c r="B263" s="27">
        <v>44910</v>
      </c>
      <c r="C263" s="28" t="s">
        <v>66</v>
      </c>
      <c r="D263" s="28" t="s">
        <v>67</v>
      </c>
      <c r="E263" s="28">
        <v>4</v>
      </c>
      <c r="F263" s="28" t="s">
        <v>68</v>
      </c>
      <c r="G263" s="29">
        <v>1600</v>
      </c>
      <c r="H263" s="30" t="s">
        <v>69</v>
      </c>
      <c r="I263" s="28" t="s">
        <v>73</v>
      </c>
      <c r="J263" s="28" t="s">
        <v>84</v>
      </c>
    </row>
    <row r="264" spans="1:10">
      <c r="A264" s="26">
        <f t="shared" si="4"/>
        <v>263</v>
      </c>
      <c r="B264" s="27">
        <v>44910</v>
      </c>
      <c r="C264" s="28" t="s">
        <v>66</v>
      </c>
      <c r="D264" s="28" t="s">
        <v>67</v>
      </c>
      <c r="E264" s="28">
        <v>1</v>
      </c>
      <c r="F264" s="28" t="s">
        <v>68</v>
      </c>
      <c r="G264" s="29">
        <v>1700</v>
      </c>
      <c r="H264" s="30" t="s">
        <v>69</v>
      </c>
      <c r="I264" s="28" t="s">
        <v>73</v>
      </c>
      <c r="J264" s="28" t="s">
        <v>84</v>
      </c>
    </row>
    <row r="265" spans="1:10">
      <c r="A265" s="26">
        <f t="shared" si="4"/>
        <v>264</v>
      </c>
      <c r="B265" s="27">
        <v>44910</v>
      </c>
      <c r="C265" s="28" t="s">
        <v>74</v>
      </c>
      <c r="D265" s="28" t="s">
        <v>67</v>
      </c>
      <c r="E265" s="28">
        <v>12</v>
      </c>
      <c r="F265" s="28" t="s">
        <v>75</v>
      </c>
      <c r="G265" s="29">
        <v>1800</v>
      </c>
      <c r="H265" s="30" t="s">
        <v>69</v>
      </c>
      <c r="I265" s="28" t="s">
        <v>73</v>
      </c>
      <c r="J265" s="28" t="s">
        <v>71</v>
      </c>
    </row>
    <row r="266" spans="1:10">
      <c r="A266" s="26">
        <f t="shared" si="4"/>
        <v>265</v>
      </c>
      <c r="B266" s="27">
        <v>44910</v>
      </c>
      <c r="C266" s="28" t="s">
        <v>76</v>
      </c>
      <c r="D266" s="28" t="s">
        <v>67</v>
      </c>
      <c r="E266" s="28">
        <v>30</v>
      </c>
      <c r="F266" s="28" t="s">
        <v>88</v>
      </c>
      <c r="G266" s="29">
        <v>1900</v>
      </c>
      <c r="H266" s="30" t="s">
        <v>69</v>
      </c>
      <c r="I266" s="28" t="s">
        <v>73</v>
      </c>
      <c r="J266" s="28" t="s">
        <v>71</v>
      </c>
    </row>
    <row r="267" spans="1:10">
      <c r="A267" s="26">
        <f t="shared" si="4"/>
        <v>266</v>
      </c>
      <c r="B267" s="27">
        <v>44911</v>
      </c>
      <c r="C267" s="28" t="s">
        <v>76</v>
      </c>
      <c r="D267" s="28" t="s">
        <v>67</v>
      </c>
      <c r="E267" s="28">
        <v>22</v>
      </c>
      <c r="F267" s="28" t="s">
        <v>88</v>
      </c>
      <c r="G267" s="29">
        <v>2000</v>
      </c>
      <c r="H267" s="30" t="s">
        <v>69</v>
      </c>
      <c r="I267" s="28" t="s">
        <v>73</v>
      </c>
      <c r="J267" s="28" t="s">
        <v>71</v>
      </c>
    </row>
    <row r="268" spans="1:10">
      <c r="A268" s="26">
        <f t="shared" si="4"/>
        <v>267</v>
      </c>
      <c r="B268" s="27">
        <v>44911</v>
      </c>
      <c r="C268" s="28" t="s">
        <v>72</v>
      </c>
      <c r="D268" s="28" t="s">
        <v>67</v>
      </c>
      <c r="E268" s="28">
        <v>5</v>
      </c>
      <c r="F268" s="28" t="s">
        <v>75</v>
      </c>
      <c r="G268" s="29">
        <v>2100</v>
      </c>
      <c r="H268" s="30" t="s">
        <v>69</v>
      </c>
      <c r="I268" s="28" t="s">
        <v>73</v>
      </c>
      <c r="J268" s="28" t="s">
        <v>71</v>
      </c>
    </row>
    <row r="269" spans="1:10">
      <c r="A269" s="26">
        <f t="shared" si="4"/>
        <v>268</v>
      </c>
      <c r="B269" s="27">
        <v>44911</v>
      </c>
      <c r="C269" s="28" t="s">
        <v>66</v>
      </c>
      <c r="D269" s="28" t="s">
        <v>67</v>
      </c>
      <c r="E269" s="28">
        <v>17</v>
      </c>
      <c r="F269" s="28" t="s">
        <v>68</v>
      </c>
      <c r="G269" s="29">
        <v>2200</v>
      </c>
      <c r="H269" s="30" t="s">
        <v>69</v>
      </c>
      <c r="I269" s="28" t="s">
        <v>73</v>
      </c>
      <c r="J269" s="28" t="s">
        <v>87</v>
      </c>
    </row>
    <row r="270" spans="1:10">
      <c r="A270" s="26">
        <f t="shared" si="4"/>
        <v>269</v>
      </c>
      <c r="B270" s="27">
        <v>44911</v>
      </c>
      <c r="C270" s="28" t="s">
        <v>66</v>
      </c>
      <c r="D270" s="28" t="s">
        <v>67</v>
      </c>
      <c r="E270" s="28">
        <v>4</v>
      </c>
      <c r="F270" s="28" t="s">
        <v>68</v>
      </c>
      <c r="G270" s="29">
        <v>2300</v>
      </c>
      <c r="H270" s="30" t="s">
        <v>69</v>
      </c>
      <c r="I270" s="28" t="s">
        <v>73</v>
      </c>
      <c r="J270" s="28" t="s">
        <v>84</v>
      </c>
    </row>
    <row r="271" spans="1:10">
      <c r="A271" s="26">
        <f t="shared" si="4"/>
        <v>270</v>
      </c>
      <c r="B271" s="27">
        <v>44911</v>
      </c>
      <c r="C271" s="28" t="s">
        <v>66</v>
      </c>
      <c r="D271" s="28" t="s">
        <v>67</v>
      </c>
      <c r="E271" s="28">
        <v>23</v>
      </c>
      <c r="F271" s="28" t="s">
        <v>68</v>
      </c>
      <c r="G271" s="29">
        <v>2400</v>
      </c>
      <c r="H271" s="30" t="s">
        <v>69</v>
      </c>
      <c r="I271" s="28" t="s">
        <v>73</v>
      </c>
      <c r="J271" s="28" t="s">
        <v>87</v>
      </c>
    </row>
    <row r="272" spans="1:10">
      <c r="A272" s="26">
        <f t="shared" si="4"/>
        <v>271</v>
      </c>
      <c r="B272" s="27">
        <v>44911</v>
      </c>
      <c r="C272" s="28" t="s">
        <v>66</v>
      </c>
      <c r="D272" s="28" t="s">
        <v>67</v>
      </c>
      <c r="E272" s="28">
        <v>1</v>
      </c>
      <c r="F272" s="28" t="s">
        <v>68</v>
      </c>
      <c r="G272" s="29">
        <v>1780</v>
      </c>
      <c r="H272" s="30" t="s">
        <v>69</v>
      </c>
      <c r="I272" s="28" t="s">
        <v>73</v>
      </c>
      <c r="J272" s="28" t="s">
        <v>84</v>
      </c>
    </row>
    <row r="273" spans="1:10">
      <c r="A273" s="26">
        <f t="shared" si="4"/>
        <v>272</v>
      </c>
      <c r="B273" s="27">
        <v>44912</v>
      </c>
      <c r="C273" s="28" t="s">
        <v>66</v>
      </c>
      <c r="D273" s="28" t="s">
        <v>67</v>
      </c>
      <c r="E273" s="28">
        <v>3</v>
      </c>
      <c r="F273" s="28" t="s">
        <v>68</v>
      </c>
      <c r="G273" s="29">
        <v>4700</v>
      </c>
      <c r="H273" s="30" t="s">
        <v>69</v>
      </c>
      <c r="I273" s="28" t="s">
        <v>73</v>
      </c>
      <c r="J273" s="28" t="s">
        <v>84</v>
      </c>
    </row>
    <row r="274" spans="1:10">
      <c r="A274" s="26">
        <f t="shared" si="4"/>
        <v>273</v>
      </c>
      <c r="B274" s="27">
        <v>44913</v>
      </c>
      <c r="C274" s="28" t="s">
        <v>66</v>
      </c>
      <c r="D274" s="28" t="s">
        <v>67</v>
      </c>
      <c r="E274" s="28">
        <v>4</v>
      </c>
      <c r="F274" s="28" t="s">
        <v>68</v>
      </c>
      <c r="G274" s="29">
        <v>1000</v>
      </c>
      <c r="H274" s="30" t="s">
        <v>69</v>
      </c>
      <c r="I274" s="28" t="s">
        <v>73</v>
      </c>
      <c r="J274" s="28" t="s">
        <v>84</v>
      </c>
    </row>
    <row r="275" spans="1:10">
      <c r="A275" s="26">
        <f t="shared" si="4"/>
        <v>274</v>
      </c>
      <c r="B275" s="27">
        <v>44914</v>
      </c>
      <c r="C275" s="28" t="s">
        <v>66</v>
      </c>
      <c r="D275" s="28" t="s">
        <v>67</v>
      </c>
      <c r="E275" s="28">
        <v>17</v>
      </c>
      <c r="F275" s="28" t="s">
        <v>68</v>
      </c>
      <c r="G275" s="29">
        <v>1100</v>
      </c>
      <c r="H275" s="30" t="s">
        <v>69</v>
      </c>
      <c r="I275" s="28" t="s">
        <v>73</v>
      </c>
      <c r="J275" s="28" t="s">
        <v>71</v>
      </c>
    </row>
    <row r="276" spans="1:10">
      <c r="A276" s="26">
        <f t="shared" si="4"/>
        <v>275</v>
      </c>
      <c r="B276" s="27">
        <v>44914</v>
      </c>
      <c r="C276" s="28" t="s">
        <v>66</v>
      </c>
      <c r="D276" s="28" t="s">
        <v>67</v>
      </c>
      <c r="E276" s="28">
        <v>4</v>
      </c>
      <c r="F276" s="28" t="s">
        <v>68</v>
      </c>
      <c r="G276" s="29">
        <v>1200</v>
      </c>
      <c r="H276" s="30" t="s">
        <v>69</v>
      </c>
      <c r="I276" s="28" t="s">
        <v>73</v>
      </c>
      <c r="J276" s="28" t="s">
        <v>84</v>
      </c>
    </row>
    <row r="277" spans="1:10">
      <c r="A277" s="26">
        <f t="shared" si="4"/>
        <v>276</v>
      </c>
      <c r="B277" s="27">
        <v>44914</v>
      </c>
      <c r="C277" s="28" t="s">
        <v>66</v>
      </c>
      <c r="D277" s="28" t="s">
        <v>67</v>
      </c>
      <c r="E277" s="28">
        <v>19</v>
      </c>
      <c r="F277" s="28" t="s">
        <v>68</v>
      </c>
      <c r="G277" s="29">
        <v>1300</v>
      </c>
      <c r="H277" s="30" t="s">
        <v>69</v>
      </c>
      <c r="I277" s="28" t="s">
        <v>73</v>
      </c>
      <c r="J277" s="28" t="s">
        <v>87</v>
      </c>
    </row>
    <row r="278" spans="1:10">
      <c r="A278" s="26">
        <f t="shared" si="4"/>
        <v>277</v>
      </c>
      <c r="B278" s="27">
        <v>44914</v>
      </c>
      <c r="C278" s="28" t="s">
        <v>66</v>
      </c>
      <c r="D278" s="28" t="s">
        <v>67</v>
      </c>
      <c r="E278" s="28">
        <v>2</v>
      </c>
      <c r="F278" s="28" t="s">
        <v>68</v>
      </c>
      <c r="G278" s="29">
        <v>1400</v>
      </c>
      <c r="H278" s="30" t="s">
        <v>69</v>
      </c>
      <c r="I278" s="28" t="s">
        <v>73</v>
      </c>
      <c r="J278" s="28" t="s">
        <v>84</v>
      </c>
    </row>
    <row r="279" spans="1:10">
      <c r="A279" s="26">
        <f t="shared" si="4"/>
        <v>278</v>
      </c>
      <c r="B279" s="27">
        <v>44914</v>
      </c>
      <c r="C279" s="28" t="s">
        <v>76</v>
      </c>
      <c r="D279" s="28" t="s">
        <v>67</v>
      </c>
      <c r="E279" s="28">
        <v>23</v>
      </c>
      <c r="F279" s="28" t="s">
        <v>88</v>
      </c>
      <c r="G279" s="29">
        <v>1500</v>
      </c>
      <c r="H279" s="30" t="s">
        <v>69</v>
      </c>
      <c r="I279" s="28" t="s">
        <v>73</v>
      </c>
      <c r="J279" s="28" t="s">
        <v>71</v>
      </c>
    </row>
    <row r="280" spans="1:10">
      <c r="A280" s="26">
        <f t="shared" si="4"/>
        <v>279</v>
      </c>
      <c r="B280" s="27">
        <v>44914</v>
      </c>
      <c r="C280" s="28" t="s">
        <v>72</v>
      </c>
      <c r="D280" s="28" t="s">
        <v>67</v>
      </c>
      <c r="E280" s="28">
        <v>7</v>
      </c>
      <c r="F280" s="28" t="s">
        <v>75</v>
      </c>
      <c r="G280" s="29">
        <v>1600</v>
      </c>
      <c r="H280" s="30" t="s">
        <v>69</v>
      </c>
      <c r="I280" s="28" t="s">
        <v>73</v>
      </c>
      <c r="J280" s="28" t="s">
        <v>71</v>
      </c>
    </row>
    <row r="281" spans="1:10">
      <c r="A281" s="26">
        <f t="shared" si="4"/>
        <v>280</v>
      </c>
      <c r="B281" s="27">
        <v>44915</v>
      </c>
      <c r="C281" s="28" t="s">
        <v>66</v>
      </c>
      <c r="D281" s="28" t="s">
        <v>67</v>
      </c>
      <c r="E281" s="28">
        <v>17</v>
      </c>
      <c r="F281" s="28" t="s">
        <v>68</v>
      </c>
      <c r="G281" s="29">
        <v>1700</v>
      </c>
      <c r="H281" s="30" t="s">
        <v>69</v>
      </c>
      <c r="I281" s="28" t="s">
        <v>73</v>
      </c>
      <c r="J281" s="28" t="s">
        <v>87</v>
      </c>
    </row>
    <row r="282" spans="1:10">
      <c r="A282" s="26">
        <f t="shared" si="4"/>
        <v>281</v>
      </c>
      <c r="B282" s="27">
        <v>44915</v>
      </c>
      <c r="C282" s="28" t="s">
        <v>66</v>
      </c>
      <c r="D282" s="28" t="s">
        <v>67</v>
      </c>
      <c r="E282" s="28">
        <v>4</v>
      </c>
      <c r="F282" s="28" t="s">
        <v>68</v>
      </c>
      <c r="G282" s="29">
        <v>1800</v>
      </c>
      <c r="H282" s="30" t="s">
        <v>69</v>
      </c>
      <c r="I282" s="28" t="s">
        <v>73</v>
      </c>
      <c r="J282" s="28" t="s">
        <v>84</v>
      </c>
    </row>
    <row r="283" spans="1:10">
      <c r="A283" s="26">
        <f t="shared" si="4"/>
        <v>282</v>
      </c>
      <c r="B283" s="27">
        <v>44915</v>
      </c>
      <c r="C283" s="28" t="s">
        <v>66</v>
      </c>
      <c r="D283" s="28" t="s">
        <v>67</v>
      </c>
      <c r="E283" s="28">
        <v>20</v>
      </c>
      <c r="F283" s="28" t="s">
        <v>68</v>
      </c>
      <c r="G283" s="29">
        <v>1900</v>
      </c>
      <c r="H283" s="30" t="s">
        <v>69</v>
      </c>
      <c r="I283" s="28" t="s">
        <v>73</v>
      </c>
      <c r="J283" s="28" t="s">
        <v>71</v>
      </c>
    </row>
    <row r="284" spans="1:10">
      <c r="A284" s="26">
        <f t="shared" si="4"/>
        <v>283</v>
      </c>
      <c r="B284" s="27">
        <v>44915</v>
      </c>
      <c r="C284" s="28" t="s">
        <v>66</v>
      </c>
      <c r="D284" s="28" t="s">
        <v>67</v>
      </c>
      <c r="E284" s="28">
        <v>2</v>
      </c>
      <c r="F284" s="28" t="s">
        <v>68</v>
      </c>
      <c r="G284" s="29">
        <v>2000</v>
      </c>
      <c r="H284" s="30" t="s">
        <v>69</v>
      </c>
      <c r="I284" s="28" t="s">
        <v>73</v>
      </c>
      <c r="J284" s="28" t="s">
        <v>84</v>
      </c>
    </row>
    <row r="285" spans="1:10">
      <c r="A285" s="26">
        <f t="shared" si="4"/>
        <v>284</v>
      </c>
      <c r="B285" s="27">
        <v>44915</v>
      </c>
      <c r="C285" s="28" t="s">
        <v>74</v>
      </c>
      <c r="D285" s="28" t="s">
        <v>67</v>
      </c>
      <c r="E285" s="28">
        <v>5</v>
      </c>
      <c r="F285" s="28" t="s">
        <v>75</v>
      </c>
      <c r="G285" s="29">
        <v>2100</v>
      </c>
      <c r="H285" s="30" t="s">
        <v>69</v>
      </c>
      <c r="I285" s="28" t="s">
        <v>73</v>
      </c>
      <c r="J285" s="28" t="s">
        <v>71</v>
      </c>
    </row>
    <row r="286" spans="1:10">
      <c r="A286" s="26">
        <f t="shared" si="4"/>
        <v>285</v>
      </c>
      <c r="B286" s="27">
        <v>44916</v>
      </c>
      <c r="C286" s="28" t="s">
        <v>74</v>
      </c>
      <c r="D286" s="28" t="s">
        <v>67</v>
      </c>
      <c r="E286" s="28">
        <v>5</v>
      </c>
      <c r="F286" s="28" t="s">
        <v>75</v>
      </c>
      <c r="G286" s="29">
        <v>2200</v>
      </c>
      <c r="H286" s="30" t="s">
        <v>69</v>
      </c>
      <c r="I286" s="28" t="s">
        <v>73</v>
      </c>
      <c r="J286" s="28" t="s">
        <v>71</v>
      </c>
    </row>
    <row r="287" spans="1:10">
      <c r="A287" s="26">
        <f t="shared" si="4"/>
        <v>286</v>
      </c>
      <c r="B287" s="27">
        <v>44916</v>
      </c>
      <c r="C287" s="28" t="s">
        <v>66</v>
      </c>
      <c r="D287" s="28" t="s">
        <v>67</v>
      </c>
      <c r="E287" s="28">
        <v>18</v>
      </c>
      <c r="F287" s="28" t="s">
        <v>68</v>
      </c>
      <c r="G287" s="29">
        <v>2300</v>
      </c>
      <c r="H287" s="30" t="s">
        <v>69</v>
      </c>
      <c r="I287" s="28" t="s">
        <v>73</v>
      </c>
      <c r="J287" s="28" t="s">
        <v>87</v>
      </c>
    </row>
    <row r="288" spans="1:10">
      <c r="A288" s="26">
        <f t="shared" si="4"/>
        <v>287</v>
      </c>
      <c r="B288" s="27">
        <v>44916</v>
      </c>
      <c r="C288" s="28" t="s">
        <v>66</v>
      </c>
      <c r="D288" s="28" t="s">
        <v>67</v>
      </c>
      <c r="E288" s="28">
        <v>19</v>
      </c>
      <c r="F288" s="28" t="s">
        <v>68</v>
      </c>
      <c r="G288" s="29">
        <v>2400</v>
      </c>
      <c r="H288" s="30" t="s">
        <v>69</v>
      </c>
      <c r="I288" s="28" t="s">
        <v>73</v>
      </c>
      <c r="J288" s="28" t="s">
        <v>71</v>
      </c>
    </row>
    <row r="289" spans="1:10">
      <c r="A289" s="26">
        <f t="shared" si="4"/>
        <v>288</v>
      </c>
      <c r="B289" s="27">
        <v>44916</v>
      </c>
      <c r="C289" s="28" t="s">
        <v>66</v>
      </c>
      <c r="D289" s="28" t="s">
        <v>67</v>
      </c>
      <c r="E289" s="28">
        <v>4</v>
      </c>
      <c r="F289" s="28" t="s">
        <v>68</v>
      </c>
      <c r="G289" s="29">
        <v>4000</v>
      </c>
      <c r="H289" s="30" t="s">
        <v>69</v>
      </c>
      <c r="I289" s="28" t="s">
        <v>73</v>
      </c>
      <c r="J289" s="28" t="s">
        <v>84</v>
      </c>
    </row>
    <row r="290" spans="1:10">
      <c r="A290" s="26">
        <f t="shared" si="4"/>
        <v>289</v>
      </c>
      <c r="B290" s="27">
        <v>44916</v>
      </c>
      <c r="C290" s="28" t="s">
        <v>66</v>
      </c>
      <c r="D290" s="28" t="s">
        <v>67</v>
      </c>
      <c r="E290" s="28">
        <v>2</v>
      </c>
      <c r="F290" s="28" t="s">
        <v>68</v>
      </c>
      <c r="G290" s="29">
        <v>2180</v>
      </c>
      <c r="H290" s="30" t="s">
        <v>69</v>
      </c>
      <c r="I290" s="28" t="s">
        <v>73</v>
      </c>
      <c r="J290" s="28" t="s">
        <v>84</v>
      </c>
    </row>
    <row r="291" spans="1:10">
      <c r="A291" s="26">
        <f t="shared" si="4"/>
        <v>290</v>
      </c>
      <c r="B291" s="27">
        <v>44916</v>
      </c>
      <c r="C291" s="28" t="s">
        <v>76</v>
      </c>
      <c r="D291" s="28" t="s">
        <v>67</v>
      </c>
      <c r="E291" s="28">
        <v>9</v>
      </c>
      <c r="F291" s="28" t="s">
        <v>88</v>
      </c>
      <c r="G291" s="29">
        <v>582</v>
      </c>
      <c r="H291" s="30" t="s">
        <v>69</v>
      </c>
      <c r="I291" s="28" t="s">
        <v>73</v>
      </c>
      <c r="J291" s="28" t="s">
        <v>71</v>
      </c>
    </row>
    <row r="292" spans="1:10">
      <c r="A292" s="26">
        <f t="shared" si="4"/>
        <v>291</v>
      </c>
      <c r="B292" s="27">
        <v>44916</v>
      </c>
      <c r="C292" s="28" t="s">
        <v>76</v>
      </c>
      <c r="D292" s="28" t="s">
        <v>67</v>
      </c>
      <c r="E292" s="28">
        <v>14</v>
      </c>
      <c r="F292" s="28" t="s">
        <v>88</v>
      </c>
      <c r="G292" s="29">
        <v>1553</v>
      </c>
      <c r="H292" s="30" t="s">
        <v>69</v>
      </c>
      <c r="I292" s="28" t="s">
        <v>73</v>
      </c>
      <c r="J292" s="28" t="s">
        <v>71</v>
      </c>
    </row>
    <row r="293" spans="1:10">
      <c r="A293" s="26">
        <f t="shared" si="4"/>
        <v>292</v>
      </c>
      <c r="B293" s="27">
        <v>44917</v>
      </c>
      <c r="C293" s="28" t="s">
        <v>66</v>
      </c>
      <c r="D293" s="28" t="s">
        <v>67</v>
      </c>
      <c r="E293" s="28">
        <v>17</v>
      </c>
      <c r="F293" s="28" t="s">
        <v>68</v>
      </c>
      <c r="G293" s="29">
        <v>4680</v>
      </c>
      <c r="H293" s="30" t="s">
        <v>69</v>
      </c>
      <c r="I293" s="28" t="s">
        <v>73</v>
      </c>
      <c r="J293" s="28" t="s">
        <v>87</v>
      </c>
    </row>
    <row r="294" spans="1:10">
      <c r="A294" s="26">
        <f t="shared" si="4"/>
        <v>293</v>
      </c>
      <c r="B294" s="27">
        <v>44917</v>
      </c>
      <c r="C294" s="28" t="s">
        <v>66</v>
      </c>
      <c r="D294" s="28" t="s">
        <v>67</v>
      </c>
      <c r="E294" s="28">
        <v>18</v>
      </c>
      <c r="F294" s="28" t="s">
        <v>68</v>
      </c>
      <c r="G294" s="29">
        <v>5600</v>
      </c>
      <c r="H294" s="30" t="s">
        <v>69</v>
      </c>
      <c r="I294" s="28" t="s">
        <v>73</v>
      </c>
      <c r="J294" s="28" t="s">
        <v>87</v>
      </c>
    </row>
    <row r="295" spans="1:10">
      <c r="A295" s="26">
        <f t="shared" si="4"/>
        <v>294</v>
      </c>
      <c r="B295" s="27">
        <v>44917</v>
      </c>
      <c r="C295" s="28" t="s">
        <v>66</v>
      </c>
      <c r="D295" s="28" t="s">
        <v>67</v>
      </c>
      <c r="E295" s="28">
        <v>3</v>
      </c>
      <c r="F295" s="28" t="s">
        <v>68</v>
      </c>
      <c r="G295" s="29">
        <v>1000</v>
      </c>
      <c r="H295" s="30" t="s">
        <v>69</v>
      </c>
      <c r="I295" s="28" t="s">
        <v>73</v>
      </c>
      <c r="J295" s="28" t="s">
        <v>84</v>
      </c>
    </row>
    <row r="296" spans="1:10">
      <c r="A296" s="26">
        <f t="shared" si="4"/>
        <v>295</v>
      </c>
      <c r="B296" s="27">
        <v>44917</v>
      </c>
      <c r="C296" s="28" t="s">
        <v>66</v>
      </c>
      <c r="D296" s="28" t="s">
        <v>67</v>
      </c>
      <c r="E296" s="28">
        <v>2</v>
      </c>
      <c r="F296" s="28" t="s">
        <v>68</v>
      </c>
      <c r="G296" s="29">
        <v>1100</v>
      </c>
      <c r="H296" s="30" t="s">
        <v>69</v>
      </c>
      <c r="I296" s="28" t="s">
        <v>73</v>
      </c>
      <c r="J296" s="28" t="s">
        <v>84</v>
      </c>
    </row>
    <row r="297" spans="1:10">
      <c r="A297" s="26">
        <f t="shared" si="4"/>
        <v>296</v>
      </c>
      <c r="B297" s="27">
        <v>44917</v>
      </c>
      <c r="C297" s="28" t="s">
        <v>76</v>
      </c>
      <c r="D297" s="28" t="s">
        <v>67</v>
      </c>
      <c r="E297" s="28">
        <v>23</v>
      </c>
      <c r="F297" s="28" t="s">
        <v>88</v>
      </c>
      <c r="G297" s="29">
        <v>1200</v>
      </c>
      <c r="H297" s="30" t="s">
        <v>69</v>
      </c>
      <c r="I297" s="28" t="s">
        <v>73</v>
      </c>
      <c r="J297" s="28" t="s">
        <v>71</v>
      </c>
    </row>
    <row r="298" spans="1:10">
      <c r="A298" s="26">
        <f t="shared" si="4"/>
        <v>297</v>
      </c>
      <c r="B298" s="27">
        <v>44917</v>
      </c>
      <c r="C298" s="28" t="s">
        <v>72</v>
      </c>
      <c r="D298" s="28" t="s">
        <v>67</v>
      </c>
      <c r="E298" s="28">
        <v>7</v>
      </c>
      <c r="F298" s="28" t="s">
        <v>75</v>
      </c>
      <c r="G298" s="29">
        <v>1300</v>
      </c>
      <c r="H298" s="30" t="s">
        <v>69</v>
      </c>
      <c r="I298" s="28" t="s">
        <v>73</v>
      </c>
      <c r="J298" s="28" t="s">
        <v>71</v>
      </c>
    </row>
    <row r="299" spans="1:10">
      <c r="A299" s="26">
        <f t="shared" si="4"/>
        <v>298</v>
      </c>
      <c r="B299" s="27">
        <v>44917</v>
      </c>
      <c r="C299" s="28" t="s">
        <v>74</v>
      </c>
      <c r="D299" s="28" t="s">
        <v>67</v>
      </c>
      <c r="E299" s="28">
        <v>6</v>
      </c>
      <c r="F299" s="28" t="s">
        <v>75</v>
      </c>
      <c r="G299" s="29">
        <v>1400</v>
      </c>
      <c r="H299" s="30" t="s">
        <v>69</v>
      </c>
      <c r="I299" s="28" t="s">
        <v>73</v>
      </c>
      <c r="J299" s="28" t="s">
        <v>71</v>
      </c>
    </row>
    <row r="300" spans="1:10">
      <c r="A300" s="26">
        <f t="shared" si="4"/>
        <v>299</v>
      </c>
      <c r="B300" s="27">
        <v>44918</v>
      </c>
      <c r="C300" s="28" t="s">
        <v>72</v>
      </c>
      <c r="D300" s="28" t="s">
        <v>67</v>
      </c>
      <c r="E300" s="28">
        <v>7</v>
      </c>
      <c r="F300" s="28" t="s">
        <v>75</v>
      </c>
      <c r="G300" s="29">
        <v>1500</v>
      </c>
      <c r="H300" s="30" t="s">
        <v>69</v>
      </c>
      <c r="I300" s="28" t="s">
        <v>73</v>
      </c>
      <c r="J300" s="28" t="s">
        <v>71</v>
      </c>
    </row>
    <row r="301" spans="1:10">
      <c r="A301" s="26">
        <f t="shared" si="4"/>
        <v>300</v>
      </c>
      <c r="B301" s="27">
        <v>44918</v>
      </c>
      <c r="C301" s="28" t="s">
        <v>74</v>
      </c>
      <c r="D301" s="28" t="s">
        <v>67</v>
      </c>
      <c r="E301" s="28">
        <v>6</v>
      </c>
      <c r="F301" s="28" t="s">
        <v>75</v>
      </c>
      <c r="G301" s="29">
        <v>1600</v>
      </c>
      <c r="H301" s="30" t="s">
        <v>69</v>
      </c>
      <c r="I301" s="28" t="s">
        <v>73</v>
      </c>
      <c r="J301" s="28" t="s">
        <v>71</v>
      </c>
    </row>
    <row r="302" spans="1:10">
      <c r="A302" s="26">
        <f t="shared" si="4"/>
        <v>301</v>
      </c>
      <c r="B302" s="27">
        <v>44918</v>
      </c>
      <c r="C302" s="28" t="s">
        <v>76</v>
      </c>
      <c r="D302" s="28" t="s">
        <v>67</v>
      </c>
      <c r="E302" s="28">
        <v>31</v>
      </c>
      <c r="F302" s="28" t="s">
        <v>88</v>
      </c>
      <c r="G302" s="29">
        <v>1700</v>
      </c>
      <c r="H302" s="30" t="s">
        <v>69</v>
      </c>
      <c r="I302" s="28" t="s">
        <v>73</v>
      </c>
      <c r="J302" s="28" t="s">
        <v>71</v>
      </c>
    </row>
    <row r="303" spans="1:10">
      <c r="A303" s="26">
        <f t="shared" si="4"/>
        <v>302</v>
      </c>
      <c r="B303" s="27">
        <v>44918</v>
      </c>
      <c r="C303" s="28" t="s">
        <v>66</v>
      </c>
      <c r="D303" s="28" t="s">
        <v>67</v>
      </c>
      <c r="E303" s="28">
        <v>18</v>
      </c>
      <c r="F303" s="28" t="s">
        <v>68</v>
      </c>
      <c r="G303" s="29">
        <v>1800</v>
      </c>
      <c r="H303" s="30" t="s">
        <v>69</v>
      </c>
      <c r="I303" s="28" t="s">
        <v>73</v>
      </c>
      <c r="J303" s="28" t="s">
        <v>87</v>
      </c>
    </row>
    <row r="304" spans="1:10">
      <c r="A304" s="26">
        <f t="shared" si="4"/>
        <v>303</v>
      </c>
      <c r="B304" s="27">
        <v>44918</v>
      </c>
      <c r="C304" s="28" t="s">
        <v>66</v>
      </c>
      <c r="D304" s="28" t="s">
        <v>67</v>
      </c>
      <c r="E304" s="28">
        <v>20</v>
      </c>
      <c r="F304" s="28" t="s">
        <v>68</v>
      </c>
      <c r="G304" s="29">
        <v>1900</v>
      </c>
      <c r="H304" s="30" t="s">
        <v>69</v>
      </c>
      <c r="I304" s="28" t="s">
        <v>73</v>
      </c>
      <c r="J304" s="28" t="s">
        <v>87</v>
      </c>
    </row>
    <row r="305" spans="1:10">
      <c r="A305" s="26">
        <f t="shared" si="4"/>
        <v>304</v>
      </c>
      <c r="B305" s="27">
        <v>44918</v>
      </c>
      <c r="C305" s="28" t="s">
        <v>66</v>
      </c>
      <c r="D305" s="28" t="s">
        <v>67</v>
      </c>
      <c r="E305" s="28">
        <v>1</v>
      </c>
      <c r="F305" s="28" t="s">
        <v>68</v>
      </c>
      <c r="G305" s="29">
        <v>2000</v>
      </c>
      <c r="H305" s="30" t="s">
        <v>69</v>
      </c>
      <c r="I305" s="28" t="s">
        <v>73</v>
      </c>
      <c r="J305" s="28" t="s">
        <v>84</v>
      </c>
    </row>
    <row r="306" spans="1:10">
      <c r="A306" s="26">
        <f t="shared" si="4"/>
        <v>305</v>
      </c>
      <c r="B306" s="27">
        <v>44918</v>
      </c>
      <c r="C306" s="28" t="s">
        <v>66</v>
      </c>
      <c r="D306" s="28" t="s">
        <v>67</v>
      </c>
      <c r="E306" s="28">
        <v>2</v>
      </c>
      <c r="F306" s="28" t="s">
        <v>68</v>
      </c>
      <c r="G306" s="29">
        <v>2100</v>
      </c>
      <c r="H306" s="30" t="s">
        <v>69</v>
      </c>
      <c r="I306" s="28" t="s">
        <v>73</v>
      </c>
      <c r="J306" s="28" t="s">
        <v>84</v>
      </c>
    </row>
    <row r="307" spans="1:10">
      <c r="A307" s="26">
        <f t="shared" si="4"/>
        <v>306</v>
      </c>
      <c r="B307" s="27">
        <v>44918</v>
      </c>
      <c r="C307" s="28" t="s">
        <v>66</v>
      </c>
      <c r="D307" s="28" t="s">
        <v>67</v>
      </c>
      <c r="E307" s="28">
        <v>2</v>
      </c>
      <c r="F307" s="28" t="s">
        <v>68</v>
      </c>
      <c r="G307" s="29">
        <v>2200</v>
      </c>
      <c r="H307" s="30" t="s">
        <v>69</v>
      </c>
      <c r="I307" s="28" t="s">
        <v>73</v>
      </c>
      <c r="J307" s="28" t="s">
        <v>84</v>
      </c>
    </row>
    <row r="308" spans="1:10">
      <c r="A308" s="26">
        <f t="shared" si="4"/>
        <v>307</v>
      </c>
      <c r="B308" s="27">
        <v>44919</v>
      </c>
      <c r="C308" s="28" t="s">
        <v>66</v>
      </c>
      <c r="D308" s="28" t="s">
        <v>67</v>
      </c>
      <c r="E308" s="28">
        <v>3</v>
      </c>
      <c r="F308" s="28" t="s">
        <v>68</v>
      </c>
      <c r="G308" s="29">
        <v>2300</v>
      </c>
      <c r="H308" s="30" t="s">
        <v>69</v>
      </c>
      <c r="I308" s="28" t="s">
        <v>73</v>
      </c>
      <c r="J308" s="28" t="s">
        <v>84</v>
      </c>
    </row>
    <row r="309" spans="1:10">
      <c r="A309" s="26">
        <f t="shared" si="4"/>
        <v>308</v>
      </c>
      <c r="B309" s="27">
        <v>44919</v>
      </c>
      <c r="C309" s="28" t="s">
        <v>66</v>
      </c>
      <c r="D309" s="28" t="s">
        <v>67</v>
      </c>
      <c r="E309" s="28">
        <v>2</v>
      </c>
      <c r="F309" s="28" t="s">
        <v>68</v>
      </c>
      <c r="G309" s="29">
        <v>2400</v>
      </c>
      <c r="H309" s="30" t="s">
        <v>69</v>
      </c>
      <c r="I309" s="28" t="s">
        <v>73</v>
      </c>
      <c r="J309" s="28" t="s">
        <v>84</v>
      </c>
    </row>
    <row r="310" spans="1:10">
      <c r="A310" s="26">
        <f t="shared" si="4"/>
        <v>309</v>
      </c>
      <c r="B310" s="27">
        <v>44921</v>
      </c>
      <c r="C310" s="28" t="s">
        <v>66</v>
      </c>
      <c r="D310" s="28" t="s">
        <v>67</v>
      </c>
      <c r="E310" s="28">
        <v>2</v>
      </c>
      <c r="F310" s="28" t="s">
        <v>68</v>
      </c>
      <c r="G310" s="29">
        <v>3120</v>
      </c>
      <c r="H310" s="30" t="s">
        <v>69</v>
      </c>
      <c r="I310" s="28" t="s">
        <v>73</v>
      </c>
      <c r="J310" s="28" t="s">
        <v>84</v>
      </c>
    </row>
    <row r="311" spans="1:10">
      <c r="A311" s="26">
        <f t="shared" si="4"/>
        <v>310</v>
      </c>
      <c r="B311" s="27">
        <v>44921</v>
      </c>
      <c r="C311" s="28" t="s">
        <v>66</v>
      </c>
      <c r="D311" s="28" t="s">
        <v>67</v>
      </c>
      <c r="E311" s="28">
        <v>24</v>
      </c>
      <c r="F311" s="28" t="s">
        <v>68</v>
      </c>
      <c r="G311" s="29">
        <v>5080</v>
      </c>
      <c r="H311" s="30" t="s">
        <v>69</v>
      </c>
      <c r="I311" s="28" t="s">
        <v>73</v>
      </c>
      <c r="J311" s="28" t="s">
        <v>87</v>
      </c>
    </row>
    <row r="312" spans="1:10">
      <c r="A312" s="26">
        <f t="shared" si="4"/>
        <v>311</v>
      </c>
      <c r="B312" s="27">
        <v>44921</v>
      </c>
      <c r="C312" s="28" t="s">
        <v>66</v>
      </c>
      <c r="D312" s="28" t="s">
        <v>67</v>
      </c>
      <c r="E312" s="28">
        <v>17</v>
      </c>
      <c r="F312" s="28" t="s">
        <v>68</v>
      </c>
      <c r="G312" s="29">
        <v>6220</v>
      </c>
      <c r="H312" s="30" t="s">
        <v>69</v>
      </c>
      <c r="I312" s="28" t="s">
        <v>73</v>
      </c>
      <c r="J312" s="28" t="s">
        <v>87</v>
      </c>
    </row>
    <row r="313" spans="1:10">
      <c r="A313" s="26">
        <f t="shared" si="4"/>
        <v>312</v>
      </c>
      <c r="B313" s="27">
        <v>44921</v>
      </c>
      <c r="C313" s="28" t="s">
        <v>76</v>
      </c>
      <c r="D313" s="28" t="s">
        <v>67</v>
      </c>
      <c r="E313" s="28">
        <v>31</v>
      </c>
      <c r="F313" s="28" t="s">
        <v>88</v>
      </c>
      <c r="G313" s="29">
        <v>1000</v>
      </c>
      <c r="H313" s="30" t="s">
        <v>69</v>
      </c>
      <c r="I313" s="28" t="s">
        <v>73</v>
      </c>
      <c r="J313" s="28" t="s">
        <v>71</v>
      </c>
    </row>
    <row r="314" spans="1:10">
      <c r="A314" s="26">
        <f t="shared" si="4"/>
        <v>313</v>
      </c>
      <c r="B314" s="27">
        <v>44922</v>
      </c>
      <c r="C314" s="28" t="s">
        <v>66</v>
      </c>
      <c r="D314" s="28" t="s">
        <v>67</v>
      </c>
      <c r="E314" s="28">
        <v>3</v>
      </c>
      <c r="F314" s="28" t="s">
        <v>68</v>
      </c>
      <c r="G314" s="29">
        <v>1100</v>
      </c>
      <c r="H314" s="30" t="s">
        <v>69</v>
      </c>
      <c r="I314" s="28" t="s">
        <v>73</v>
      </c>
      <c r="J314" s="28" t="s">
        <v>84</v>
      </c>
    </row>
    <row r="315" spans="1:10">
      <c r="A315" s="26">
        <f t="shared" si="4"/>
        <v>314</v>
      </c>
      <c r="B315" s="27">
        <v>44922</v>
      </c>
      <c r="C315" s="28" t="s">
        <v>66</v>
      </c>
      <c r="D315" s="28" t="s">
        <v>67</v>
      </c>
      <c r="E315" s="28">
        <v>1</v>
      </c>
      <c r="F315" s="28" t="s">
        <v>68</v>
      </c>
      <c r="G315" s="29">
        <v>1200</v>
      </c>
      <c r="H315" s="30" t="s">
        <v>69</v>
      </c>
      <c r="I315" s="28" t="s">
        <v>73</v>
      </c>
      <c r="J315" s="28" t="s">
        <v>84</v>
      </c>
    </row>
    <row r="316" spans="1:10">
      <c r="A316" s="26">
        <f t="shared" si="4"/>
        <v>315</v>
      </c>
      <c r="B316" s="27">
        <v>44922</v>
      </c>
      <c r="C316" s="28" t="s">
        <v>66</v>
      </c>
      <c r="D316" s="28" t="s">
        <v>67</v>
      </c>
      <c r="E316" s="28">
        <v>22</v>
      </c>
      <c r="F316" s="28" t="s">
        <v>68</v>
      </c>
      <c r="G316" s="29">
        <v>1300</v>
      </c>
      <c r="H316" s="30" t="s">
        <v>69</v>
      </c>
      <c r="I316" s="28" t="s">
        <v>73</v>
      </c>
      <c r="J316" s="28" t="s">
        <v>87</v>
      </c>
    </row>
    <row r="317" spans="1:10">
      <c r="A317" s="26">
        <f t="shared" si="4"/>
        <v>316</v>
      </c>
      <c r="B317" s="27">
        <v>44922</v>
      </c>
      <c r="C317" s="28" t="s">
        <v>66</v>
      </c>
      <c r="D317" s="28" t="s">
        <v>67</v>
      </c>
      <c r="E317" s="28">
        <v>18</v>
      </c>
      <c r="F317" s="28" t="s">
        <v>68</v>
      </c>
      <c r="G317" s="29">
        <v>1400</v>
      </c>
      <c r="H317" s="30" t="s">
        <v>69</v>
      </c>
      <c r="I317" s="28" t="s">
        <v>73</v>
      </c>
      <c r="J317" s="28" t="s">
        <v>87</v>
      </c>
    </row>
    <row r="318" spans="1:10">
      <c r="A318" s="26">
        <f t="shared" si="4"/>
        <v>317</v>
      </c>
      <c r="B318" s="27">
        <v>44922</v>
      </c>
      <c r="C318" s="28" t="s">
        <v>76</v>
      </c>
      <c r="D318" s="28" t="s">
        <v>67</v>
      </c>
      <c r="E318" s="28">
        <v>31</v>
      </c>
      <c r="F318" s="28" t="s">
        <v>88</v>
      </c>
      <c r="G318" s="29">
        <v>1500</v>
      </c>
      <c r="H318" s="30" t="s">
        <v>69</v>
      </c>
      <c r="I318" s="28" t="s">
        <v>73</v>
      </c>
      <c r="J318" s="28" t="s">
        <v>71</v>
      </c>
    </row>
    <row r="319" spans="1:10">
      <c r="A319" s="26">
        <f t="shared" si="4"/>
        <v>318</v>
      </c>
      <c r="B319" s="27">
        <v>44921</v>
      </c>
      <c r="C319" s="28" t="s">
        <v>74</v>
      </c>
      <c r="D319" s="28" t="s">
        <v>67</v>
      </c>
      <c r="E319" s="28">
        <v>10</v>
      </c>
      <c r="F319" s="28" t="s">
        <v>75</v>
      </c>
      <c r="G319" s="29">
        <v>1600</v>
      </c>
      <c r="H319" s="30" t="s">
        <v>69</v>
      </c>
      <c r="I319" s="28" t="s">
        <v>73</v>
      </c>
      <c r="J319" s="28" t="s">
        <v>71</v>
      </c>
    </row>
    <row r="320" spans="1:10">
      <c r="A320" s="26">
        <f t="shared" si="4"/>
        <v>319</v>
      </c>
      <c r="B320" s="27">
        <v>44922</v>
      </c>
      <c r="C320" s="28" t="s">
        <v>74</v>
      </c>
      <c r="D320" s="28" t="s">
        <v>67</v>
      </c>
      <c r="E320" s="28">
        <v>10</v>
      </c>
      <c r="F320" s="28" t="s">
        <v>75</v>
      </c>
      <c r="G320" s="29">
        <v>1700</v>
      </c>
      <c r="H320" s="30" t="s">
        <v>69</v>
      </c>
      <c r="I320" s="28" t="s">
        <v>73</v>
      </c>
      <c r="J320" s="28" t="s">
        <v>71</v>
      </c>
    </row>
    <row r="321" spans="1:10">
      <c r="A321" s="26">
        <f t="shared" si="4"/>
        <v>320</v>
      </c>
      <c r="B321" s="27">
        <v>44923</v>
      </c>
      <c r="C321" s="28" t="s">
        <v>66</v>
      </c>
      <c r="D321" s="28" t="s">
        <v>67</v>
      </c>
      <c r="E321" s="28">
        <v>17</v>
      </c>
      <c r="F321" s="28" t="s">
        <v>68</v>
      </c>
      <c r="G321" s="29">
        <v>1800</v>
      </c>
      <c r="H321" s="30" t="s">
        <v>69</v>
      </c>
      <c r="I321" s="28" t="s">
        <v>73</v>
      </c>
      <c r="J321" s="28" t="s">
        <v>87</v>
      </c>
    </row>
    <row r="322" spans="1:10">
      <c r="A322" s="26">
        <f t="shared" ref="A322:A335" si="5">ROW()-1</f>
        <v>321</v>
      </c>
      <c r="B322" s="27">
        <v>44923</v>
      </c>
      <c r="C322" s="28" t="s">
        <v>76</v>
      </c>
      <c r="D322" s="28" t="s">
        <v>67</v>
      </c>
      <c r="E322" s="28">
        <v>31</v>
      </c>
      <c r="F322" s="28" t="s">
        <v>88</v>
      </c>
      <c r="G322" s="29">
        <v>1900</v>
      </c>
      <c r="H322" s="30" t="s">
        <v>69</v>
      </c>
      <c r="I322" s="28" t="s">
        <v>73</v>
      </c>
      <c r="J322" s="28" t="s">
        <v>71</v>
      </c>
    </row>
    <row r="323" spans="1:10">
      <c r="A323" s="26">
        <f t="shared" si="5"/>
        <v>322</v>
      </c>
      <c r="B323" s="27">
        <v>44923</v>
      </c>
      <c r="C323" s="28" t="s">
        <v>66</v>
      </c>
      <c r="D323" s="28" t="s">
        <v>67</v>
      </c>
      <c r="E323" s="28">
        <v>22</v>
      </c>
      <c r="F323" s="28" t="s">
        <v>68</v>
      </c>
      <c r="G323" s="29">
        <v>2000</v>
      </c>
      <c r="H323" s="30" t="s">
        <v>69</v>
      </c>
      <c r="I323" s="28" t="s">
        <v>73</v>
      </c>
      <c r="J323" s="28" t="s">
        <v>87</v>
      </c>
    </row>
    <row r="324" spans="1:10">
      <c r="A324" s="26">
        <f t="shared" si="5"/>
        <v>323</v>
      </c>
      <c r="B324" s="27">
        <v>44923</v>
      </c>
      <c r="C324" s="28" t="s">
        <v>66</v>
      </c>
      <c r="D324" s="28" t="s">
        <v>67</v>
      </c>
      <c r="E324" s="28">
        <v>1</v>
      </c>
      <c r="F324" s="28" t="s">
        <v>68</v>
      </c>
      <c r="G324" s="29">
        <v>2100</v>
      </c>
      <c r="H324" s="30" t="s">
        <v>69</v>
      </c>
      <c r="I324" s="28" t="s">
        <v>73</v>
      </c>
      <c r="J324" s="28" t="s">
        <v>84</v>
      </c>
    </row>
    <row r="325" spans="1:10">
      <c r="A325" s="26">
        <f t="shared" si="5"/>
        <v>324</v>
      </c>
      <c r="B325" s="27">
        <v>44923</v>
      </c>
      <c r="C325" s="28" t="s">
        <v>66</v>
      </c>
      <c r="D325" s="28" t="s">
        <v>67</v>
      </c>
      <c r="E325" s="28">
        <v>3</v>
      </c>
      <c r="F325" s="28" t="s">
        <v>68</v>
      </c>
      <c r="G325" s="29">
        <v>2200</v>
      </c>
      <c r="H325" s="30" t="s">
        <v>69</v>
      </c>
      <c r="I325" s="28" t="s">
        <v>73</v>
      </c>
      <c r="J325" s="28" t="s">
        <v>84</v>
      </c>
    </row>
    <row r="326" spans="1:10">
      <c r="A326" s="26">
        <f t="shared" si="5"/>
        <v>325</v>
      </c>
      <c r="B326" s="27">
        <v>44923</v>
      </c>
      <c r="C326" s="28" t="s">
        <v>74</v>
      </c>
      <c r="D326" s="28" t="s">
        <v>67</v>
      </c>
      <c r="E326" s="28">
        <v>10</v>
      </c>
      <c r="F326" s="28" t="s">
        <v>75</v>
      </c>
      <c r="G326" s="29">
        <v>2300</v>
      </c>
      <c r="H326" s="30" t="s">
        <v>69</v>
      </c>
      <c r="I326" s="28" t="s">
        <v>73</v>
      </c>
      <c r="J326" s="28" t="s">
        <v>71</v>
      </c>
    </row>
    <row r="327" spans="1:10">
      <c r="A327" s="26">
        <f t="shared" si="5"/>
        <v>326</v>
      </c>
      <c r="B327" s="27">
        <v>44924</v>
      </c>
      <c r="C327" s="28" t="s">
        <v>74</v>
      </c>
      <c r="D327" s="28" t="s">
        <v>67</v>
      </c>
      <c r="E327" s="28">
        <v>10</v>
      </c>
      <c r="F327" s="28" t="s">
        <v>75</v>
      </c>
      <c r="G327" s="29">
        <v>2400</v>
      </c>
      <c r="H327" s="30" t="s">
        <v>69</v>
      </c>
      <c r="I327" s="28" t="s">
        <v>73</v>
      </c>
      <c r="J327" s="28" t="s">
        <v>71</v>
      </c>
    </row>
    <row r="328" spans="1:10">
      <c r="A328" s="26">
        <f t="shared" si="5"/>
        <v>327</v>
      </c>
      <c r="B328" s="27">
        <v>44924</v>
      </c>
      <c r="C328" s="28" t="s">
        <v>76</v>
      </c>
      <c r="D328" s="28" t="s">
        <v>67</v>
      </c>
      <c r="E328" s="28">
        <v>30</v>
      </c>
      <c r="F328" s="28" t="s">
        <v>88</v>
      </c>
      <c r="G328" s="29">
        <v>1900</v>
      </c>
      <c r="H328" s="30" t="s">
        <v>69</v>
      </c>
      <c r="I328" s="28" t="s">
        <v>73</v>
      </c>
      <c r="J328" s="28" t="s">
        <v>71</v>
      </c>
    </row>
    <row r="329" spans="1:10">
      <c r="A329" s="26">
        <f t="shared" si="5"/>
        <v>328</v>
      </c>
      <c r="B329" s="27">
        <v>44924</v>
      </c>
      <c r="C329" s="28" t="s">
        <v>66</v>
      </c>
      <c r="D329" s="28" t="s">
        <v>67</v>
      </c>
      <c r="E329" s="28">
        <v>4</v>
      </c>
      <c r="F329" s="28" t="s">
        <v>68</v>
      </c>
      <c r="G329" s="29">
        <v>1000</v>
      </c>
      <c r="H329" s="30" t="s">
        <v>69</v>
      </c>
      <c r="I329" s="28" t="s">
        <v>73</v>
      </c>
      <c r="J329" s="28" t="s">
        <v>84</v>
      </c>
    </row>
    <row r="330" spans="1:10">
      <c r="A330" s="26">
        <f t="shared" si="5"/>
        <v>329</v>
      </c>
      <c r="B330" s="27">
        <v>44924</v>
      </c>
      <c r="C330" s="28" t="s">
        <v>66</v>
      </c>
      <c r="D330" s="28" t="s">
        <v>67</v>
      </c>
      <c r="E330" s="28">
        <v>4</v>
      </c>
      <c r="F330" s="28" t="s">
        <v>68</v>
      </c>
      <c r="G330" s="29">
        <v>1100</v>
      </c>
      <c r="H330" s="30" t="s">
        <v>69</v>
      </c>
      <c r="I330" s="28" t="s">
        <v>73</v>
      </c>
      <c r="J330" s="28" t="s">
        <v>84</v>
      </c>
    </row>
    <row r="331" spans="1:10">
      <c r="A331" s="26">
        <f t="shared" si="5"/>
        <v>330</v>
      </c>
      <c r="B331" s="27">
        <v>44924</v>
      </c>
      <c r="C331" s="28" t="s">
        <v>66</v>
      </c>
      <c r="D331" s="28" t="s">
        <v>67</v>
      </c>
      <c r="E331" s="28">
        <v>18</v>
      </c>
      <c r="F331" s="28" t="s">
        <v>68</v>
      </c>
      <c r="G331" s="29">
        <v>1200</v>
      </c>
      <c r="H331" s="30" t="s">
        <v>69</v>
      </c>
      <c r="I331" s="28" t="s">
        <v>73</v>
      </c>
      <c r="J331" s="28" t="s">
        <v>87</v>
      </c>
    </row>
    <row r="332" spans="1:10">
      <c r="A332" s="26">
        <f t="shared" si="5"/>
        <v>331</v>
      </c>
      <c r="B332" s="27">
        <v>44924</v>
      </c>
      <c r="C332" s="28" t="s">
        <v>66</v>
      </c>
      <c r="D332" s="28" t="s">
        <v>67</v>
      </c>
      <c r="E332" s="28">
        <v>18</v>
      </c>
      <c r="F332" s="28" t="s">
        <v>68</v>
      </c>
      <c r="G332" s="29">
        <v>1300</v>
      </c>
      <c r="H332" s="30" t="s">
        <v>69</v>
      </c>
      <c r="I332" s="28" t="s">
        <v>73</v>
      </c>
      <c r="J332" s="28" t="s">
        <v>87</v>
      </c>
    </row>
    <row r="333" spans="1:10">
      <c r="A333" s="26">
        <f t="shared" si="5"/>
        <v>332</v>
      </c>
      <c r="B333" s="27">
        <v>44925</v>
      </c>
      <c r="C333" s="28" t="s">
        <v>66</v>
      </c>
      <c r="D333" s="28" t="s">
        <v>67</v>
      </c>
      <c r="E333" s="28">
        <v>18</v>
      </c>
      <c r="F333" s="28" t="s">
        <v>68</v>
      </c>
      <c r="G333" s="29">
        <v>1400</v>
      </c>
      <c r="H333" s="30" t="s">
        <v>69</v>
      </c>
      <c r="I333" s="28" t="s">
        <v>73</v>
      </c>
      <c r="J333" s="28" t="s">
        <v>87</v>
      </c>
    </row>
    <row r="334" spans="1:10">
      <c r="A334" s="26">
        <f t="shared" si="5"/>
        <v>333</v>
      </c>
      <c r="B334" s="27">
        <v>44925</v>
      </c>
      <c r="C334" s="28" t="s">
        <v>66</v>
      </c>
      <c r="D334" s="28" t="s">
        <v>67</v>
      </c>
      <c r="E334" s="28">
        <v>4</v>
      </c>
      <c r="F334" s="28" t="s">
        <v>68</v>
      </c>
      <c r="G334" s="29">
        <v>1500</v>
      </c>
      <c r="H334" s="30" t="s">
        <v>69</v>
      </c>
      <c r="I334" s="28" t="s">
        <v>73</v>
      </c>
      <c r="J334" s="28" t="s">
        <v>84</v>
      </c>
    </row>
    <row r="335" spans="1:10">
      <c r="A335" s="26">
        <f t="shared" si="5"/>
        <v>334</v>
      </c>
      <c r="B335" s="27">
        <v>44925</v>
      </c>
      <c r="C335" s="28" t="s">
        <v>66</v>
      </c>
      <c r="D335" s="28" t="s">
        <v>67</v>
      </c>
      <c r="E335" s="28">
        <v>18</v>
      </c>
      <c r="F335" s="28" t="s">
        <v>68</v>
      </c>
      <c r="G335" s="29">
        <v>1600</v>
      </c>
      <c r="H335" s="30" t="s">
        <v>69</v>
      </c>
      <c r="I335" s="28" t="s">
        <v>73</v>
      </c>
      <c r="J335" s="28" t="s">
        <v>87</v>
      </c>
    </row>
  </sheetData>
  <dataValidations disablePrompts="1" count="3">
    <dataValidation type="list" allowBlank="1" sqref="C2:D335 F2:F335" xr:uid="{E51E7BF2-4471-4A14-9F35-31A16DDDFAC3}">
      <formula1>#REF!</formula1>
    </dataValidation>
    <dataValidation type="list" allowBlank="1" sqref="H2:H335" xr:uid="{2BB4500F-AF59-41EA-B930-A8B7C024EAC1}">
      <formula1>"Grand Agro MMC,Fizuli,Oğurluq"</formula1>
    </dataValidation>
    <dataValidation type="list" allowBlank="1" sqref="I2:I335" xr:uid="{792C1ADD-D058-4DB0-803C-ADB4919F81FC}">
      <formula1>"Yağlıq,Süfrəlik"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F4FE-AD79-452E-B97B-B97AB3064022}">
  <dimension ref="A1:E19"/>
  <sheetViews>
    <sheetView workbookViewId="0">
      <selection activeCell="C2" sqref="C2"/>
    </sheetView>
  </sheetViews>
  <sheetFormatPr defaultRowHeight="14.4"/>
  <cols>
    <col min="1" max="1" width="16.88671875" customWidth="1"/>
    <col min="2" max="2" width="14.6640625" customWidth="1"/>
    <col min="3" max="3" width="17.6640625" customWidth="1"/>
    <col min="4" max="4" width="15.44140625" customWidth="1"/>
    <col min="5" max="5" width="11.5546875" customWidth="1"/>
  </cols>
  <sheetData>
    <row r="1" spans="1:5" ht="15.6">
      <c r="A1" s="24" t="s">
        <v>58</v>
      </c>
      <c r="B1" s="24" t="s">
        <v>61</v>
      </c>
      <c r="C1" s="31" t="s">
        <v>73</v>
      </c>
      <c r="D1" s="31" t="s">
        <v>70</v>
      </c>
      <c r="E1" s="31" t="s">
        <v>89</v>
      </c>
    </row>
    <row r="2" spans="1:5">
      <c r="A2" s="28" t="s">
        <v>66</v>
      </c>
      <c r="B2" s="32" t="s">
        <v>68</v>
      </c>
      <c r="C2" s="10">
        <f>SUMIFS('Data 2'!$G$2:$G$335, 'Data 2'!$C$2:$C$335, $A2, 'Data 2'!$F$2:$F$335, $B2, 'Data 2'!$I$2:$I$335, C$1)</f>
        <v>273000</v>
      </c>
      <c r="D2" s="10">
        <f>SUMIFS('Data 2'!$G$2:$G$335, 'Data 2'!$C$2:$C$335, $A2, 'Data 2'!$F$2:$F$335, $B2, 'Data 2'!$I$2:$I$335, D$1)</f>
        <v>102600</v>
      </c>
      <c r="E2" s="10">
        <f>SUM(C2,D2)</f>
        <v>375600</v>
      </c>
    </row>
    <row r="3" spans="1:5">
      <c r="A3" s="28" t="s">
        <v>72</v>
      </c>
      <c r="B3" s="32" t="s">
        <v>68</v>
      </c>
      <c r="C3" s="10">
        <f>SUMIFS('Data 2'!$G$2:$G$335, 'Data 2'!$C$2:$C$335, $A3, 'Data 2'!$F$2:$F$335, $B3, 'Data 2'!$I$2:$I$335, C$1)</f>
        <v>0</v>
      </c>
      <c r="D3" s="10">
        <f>SUMIFS('Data 2'!$G$2:$G$335, 'Data 2'!$C$2:$C$335, $A3, 'Data 2'!$F$2:$F$335, $B3, 'Data 2'!$I$2:$I$335, D$1)</f>
        <v>40600</v>
      </c>
      <c r="E3" s="10">
        <f t="shared" ref="E3:E18" si="0">SUM(C3,D3)</f>
        <v>40600</v>
      </c>
    </row>
    <row r="4" spans="1:5">
      <c r="A4" s="28" t="s">
        <v>74</v>
      </c>
      <c r="B4" s="32" t="s">
        <v>75</v>
      </c>
      <c r="C4" s="10">
        <f>SUMIFS('Data 2'!$G$2:$G$335, 'Data 2'!$C$2:$C$335, $A4, 'Data 2'!$F$2:$F$335, $B4, 'Data 2'!$I$2:$I$335, C$1)</f>
        <v>84470.6</v>
      </c>
      <c r="D4" s="10">
        <f>SUMIFS('Data 2'!$G$2:$G$335, 'Data 2'!$C$2:$C$335, $A4, 'Data 2'!$F$2:$F$335, $B4, 'Data 2'!$I$2:$I$335, D$1)</f>
        <v>0</v>
      </c>
      <c r="E4" s="10">
        <f t="shared" si="0"/>
        <v>84470.6</v>
      </c>
    </row>
    <row r="5" spans="1:5">
      <c r="A5" s="28" t="s">
        <v>76</v>
      </c>
      <c r="B5" s="32" t="s">
        <v>75</v>
      </c>
      <c r="C5" s="10">
        <f>SUMIFS('Data 2'!$G$2:$G$335, 'Data 2'!$C$2:$C$335, $A5, 'Data 2'!$F$2:$F$335, $B5, 'Data 2'!$I$2:$I$335, C$1)</f>
        <v>51008.799999999996</v>
      </c>
      <c r="D5" s="10">
        <f>SUMIFS('Data 2'!$G$2:$G$335, 'Data 2'!$C$2:$C$335, $A5, 'Data 2'!$F$2:$F$335, $B5, 'Data 2'!$I$2:$I$335, D$1)</f>
        <v>0</v>
      </c>
      <c r="E5" s="10">
        <f t="shared" si="0"/>
        <v>51008.799999999996</v>
      </c>
    </row>
    <row r="6" spans="1:5">
      <c r="A6" s="28" t="s">
        <v>72</v>
      </c>
      <c r="B6" s="32" t="s">
        <v>75</v>
      </c>
      <c r="C6" s="10">
        <f>SUMIFS('Data 2'!$G$2:$G$335, 'Data 2'!$C$2:$C$335, $A6, 'Data 2'!$F$2:$F$335, $B6, 'Data 2'!$I$2:$I$335, C$1)</f>
        <v>31789</v>
      </c>
      <c r="D6" s="10">
        <f>SUMIFS('Data 2'!$G$2:$G$335, 'Data 2'!$C$2:$C$335, $A6, 'Data 2'!$F$2:$F$335, $B6, 'Data 2'!$I$2:$I$335, D$1)</f>
        <v>0</v>
      </c>
      <c r="E6" s="10">
        <f t="shared" si="0"/>
        <v>31789</v>
      </c>
    </row>
    <row r="7" spans="1:5">
      <c r="A7" s="28" t="s">
        <v>74</v>
      </c>
      <c r="B7" s="32" t="s">
        <v>77</v>
      </c>
      <c r="C7" s="10">
        <f>SUMIFS('Data 2'!$G$2:$G$335, 'Data 2'!$C$2:$C$335, $A7, 'Data 2'!$F$2:$F$335, $B7, 'Data 2'!$I$2:$I$335, C$1)</f>
        <v>8200</v>
      </c>
      <c r="D7" s="10">
        <f>SUMIFS('Data 2'!$G$2:$G$335, 'Data 2'!$C$2:$C$335, $A7, 'Data 2'!$F$2:$F$335, $B7, 'Data 2'!$I$2:$I$335, D$1)</f>
        <v>0</v>
      </c>
      <c r="E7" s="10">
        <f t="shared" si="0"/>
        <v>8200</v>
      </c>
    </row>
    <row r="8" spans="1:5">
      <c r="A8" s="28" t="s">
        <v>74</v>
      </c>
      <c r="B8" s="32" t="s">
        <v>78</v>
      </c>
      <c r="C8" s="10">
        <f>SUMIFS('Data 2'!$G$2:$G$335, 'Data 2'!$C$2:$C$335, $A8, 'Data 2'!$F$2:$F$335, $B8, 'Data 2'!$I$2:$I$335, C$1)</f>
        <v>63042.8</v>
      </c>
      <c r="D8" s="10">
        <f>SUMIFS('Data 2'!$G$2:$G$335, 'Data 2'!$C$2:$C$335, $A8, 'Data 2'!$F$2:$F$335, $B8, 'Data 2'!$I$2:$I$335, D$1)</f>
        <v>0</v>
      </c>
      <c r="E8" s="10">
        <f t="shared" si="0"/>
        <v>63042.8</v>
      </c>
    </row>
    <row r="9" spans="1:5">
      <c r="A9" s="28" t="s">
        <v>72</v>
      </c>
      <c r="B9" s="32" t="s">
        <v>79</v>
      </c>
      <c r="C9" s="10">
        <f>SUMIFS('Data 2'!$G$2:$G$335, 'Data 2'!$C$2:$C$335, $A9, 'Data 2'!$F$2:$F$335, $B9, 'Data 2'!$I$2:$I$335, C$1)</f>
        <v>85.2</v>
      </c>
      <c r="D9" s="10">
        <f>SUMIFS('Data 2'!$G$2:$G$335, 'Data 2'!$C$2:$C$335, $A9, 'Data 2'!$F$2:$F$335, $B9, 'Data 2'!$I$2:$I$335, D$1)</f>
        <v>39475.999999999993</v>
      </c>
      <c r="E9" s="10">
        <f t="shared" si="0"/>
        <v>39561.19999999999</v>
      </c>
    </row>
    <row r="10" spans="1:5">
      <c r="A10" s="28" t="s">
        <v>66</v>
      </c>
      <c r="B10" s="32" t="s">
        <v>79</v>
      </c>
      <c r="C10" s="10">
        <f>SUMIFS('Data 2'!$G$2:$G$335, 'Data 2'!$C$2:$C$335, $A10, 'Data 2'!$F$2:$F$335, $B10, 'Data 2'!$I$2:$I$335, C$1)</f>
        <v>0</v>
      </c>
      <c r="D10" s="10">
        <f>SUMIFS('Data 2'!$G$2:$G$335, 'Data 2'!$C$2:$C$335, $A10, 'Data 2'!$F$2:$F$335, $B10, 'Data 2'!$I$2:$I$335, D$1)</f>
        <v>2045</v>
      </c>
      <c r="E10" s="10">
        <f t="shared" si="0"/>
        <v>2045</v>
      </c>
    </row>
    <row r="11" spans="1:5">
      <c r="A11" s="28" t="s">
        <v>72</v>
      </c>
      <c r="B11" s="32" t="s">
        <v>78</v>
      </c>
      <c r="C11" s="10">
        <f>SUMIFS('Data 2'!$G$2:$G$335, 'Data 2'!$C$2:$C$335, $A11, 'Data 2'!$F$2:$F$335, $B11, 'Data 2'!$I$2:$I$335, C$1)</f>
        <v>743.8</v>
      </c>
      <c r="D11" s="10">
        <f>SUMIFS('Data 2'!$G$2:$G$335, 'Data 2'!$C$2:$C$335, $A11, 'Data 2'!$F$2:$F$335, $B11, 'Data 2'!$I$2:$I$335, D$1)</f>
        <v>0</v>
      </c>
      <c r="E11" s="10">
        <f t="shared" si="0"/>
        <v>743.8</v>
      </c>
    </row>
    <row r="12" spans="1:5">
      <c r="A12" s="28" t="s">
        <v>72</v>
      </c>
      <c r="B12" s="32" t="s">
        <v>80</v>
      </c>
      <c r="C12" s="10">
        <f>SUMIFS('Data 2'!$G$2:$G$335, 'Data 2'!$C$2:$C$335, $A12, 'Data 2'!$F$2:$F$335, $B12, 'Data 2'!$I$2:$I$335, C$1)</f>
        <v>8764.2999999999993</v>
      </c>
      <c r="D12" s="10">
        <f>SUMIFS('Data 2'!$G$2:$G$335, 'Data 2'!$C$2:$C$335, $A12, 'Data 2'!$F$2:$F$335, $B12, 'Data 2'!$I$2:$I$335, D$1)</f>
        <v>0</v>
      </c>
      <c r="E12" s="10">
        <f t="shared" si="0"/>
        <v>8764.2999999999993</v>
      </c>
    </row>
    <row r="13" spans="1:5">
      <c r="A13" s="28" t="s">
        <v>72</v>
      </c>
      <c r="B13" s="32" t="s">
        <v>81</v>
      </c>
      <c r="C13" s="10">
        <f>SUMIFS('Data 2'!$G$2:$G$335, 'Data 2'!$C$2:$C$335, $A13, 'Data 2'!$F$2:$F$335, $B13, 'Data 2'!$I$2:$I$335, C$1)</f>
        <v>633</v>
      </c>
      <c r="D13" s="10">
        <f>SUMIFS('Data 2'!$G$2:$G$335, 'Data 2'!$C$2:$C$335, $A13, 'Data 2'!$F$2:$F$335, $B13, 'Data 2'!$I$2:$I$335, D$1)</f>
        <v>0</v>
      </c>
      <c r="E13" s="10">
        <f t="shared" si="0"/>
        <v>633</v>
      </c>
    </row>
    <row r="14" spans="1:5">
      <c r="A14" s="28" t="s">
        <v>72</v>
      </c>
      <c r="B14" s="32" t="s">
        <v>82</v>
      </c>
      <c r="C14" s="10">
        <f>SUMIFS('Data 2'!$G$2:$G$335, 'Data 2'!$C$2:$C$335, $A14, 'Data 2'!$F$2:$F$335, $B14, 'Data 2'!$I$2:$I$335, C$1)</f>
        <v>20.5</v>
      </c>
      <c r="D14" s="10">
        <f>SUMIFS('Data 2'!$G$2:$G$335, 'Data 2'!$C$2:$C$335, $A14, 'Data 2'!$F$2:$F$335, $B14, 'Data 2'!$I$2:$I$335, D$1)</f>
        <v>0</v>
      </c>
      <c r="E14" s="10">
        <f t="shared" si="0"/>
        <v>20.5</v>
      </c>
    </row>
    <row r="15" spans="1:5">
      <c r="A15" s="28" t="s">
        <v>72</v>
      </c>
      <c r="B15" s="32" t="s">
        <v>83</v>
      </c>
      <c r="C15" s="10">
        <f>SUMIFS('Data 2'!$G$2:$G$335, 'Data 2'!$C$2:$C$335, $A15, 'Data 2'!$F$2:$F$335, $B15, 'Data 2'!$I$2:$I$335, C$1)</f>
        <v>2067</v>
      </c>
      <c r="D15" s="10">
        <f>SUMIFS('Data 2'!$G$2:$G$335, 'Data 2'!$C$2:$C$335, $A15, 'Data 2'!$F$2:$F$335, $B15, 'Data 2'!$I$2:$I$335, D$1)</f>
        <v>0</v>
      </c>
      <c r="E15" s="10">
        <f t="shared" si="0"/>
        <v>2067</v>
      </c>
    </row>
    <row r="16" spans="1:5">
      <c r="A16" s="28" t="s">
        <v>72</v>
      </c>
      <c r="B16" s="32" t="s">
        <v>85</v>
      </c>
      <c r="C16" s="10">
        <f>SUMIFS('Data 2'!$G$2:$G$335, 'Data 2'!$C$2:$C$335, $A16, 'Data 2'!$F$2:$F$335, $B16, 'Data 2'!$I$2:$I$335, C$1)</f>
        <v>111</v>
      </c>
      <c r="D16" s="10">
        <f>SUMIFS('Data 2'!$G$2:$G$335, 'Data 2'!$C$2:$C$335, $A16, 'Data 2'!$F$2:$F$335, $B16, 'Data 2'!$I$2:$I$335, D$1)</f>
        <v>0</v>
      </c>
      <c r="E16" s="10">
        <f t="shared" si="0"/>
        <v>111</v>
      </c>
    </row>
    <row r="17" spans="1:5">
      <c r="A17" s="28" t="s">
        <v>72</v>
      </c>
      <c r="B17" s="32" t="s">
        <v>86</v>
      </c>
      <c r="C17" s="10">
        <f>SUMIFS('Data 2'!$G$2:$G$335, 'Data 2'!$C$2:$C$335, $A17, 'Data 2'!$F$2:$F$335, $B17, 'Data 2'!$I$2:$I$335, C$1)</f>
        <v>448</v>
      </c>
      <c r="D17" s="10">
        <f>SUMIFS('Data 2'!$G$2:$G$335, 'Data 2'!$C$2:$C$335, $A17, 'Data 2'!$F$2:$F$335, $B17, 'Data 2'!$I$2:$I$335, D$1)</f>
        <v>0</v>
      </c>
      <c r="E17" s="10">
        <f t="shared" si="0"/>
        <v>448</v>
      </c>
    </row>
    <row r="18" spans="1:5">
      <c r="A18" s="28" t="s">
        <v>76</v>
      </c>
      <c r="B18" s="32" t="s">
        <v>88</v>
      </c>
      <c r="C18" s="10">
        <f>SUMIFS('Data 2'!$G$2:$G$335, 'Data 2'!$C$2:$C$335, $A18, 'Data 2'!$F$2:$F$335, $B18, 'Data 2'!$I$2:$I$335, C$1)</f>
        <v>31097</v>
      </c>
      <c r="D18" s="10">
        <f>SUMIFS('Data 2'!$G$2:$G$335, 'Data 2'!$C$2:$C$335, $A18, 'Data 2'!$F$2:$F$335, $B18, 'Data 2'!$I$2:$I$335, D$1)</f>
        <v>0</v>
      </c>
      <c r="E18" s="10">
        <f t="shared" si="0"/>
        <v>31097</v>
      </c>
    </row>
    <row r="19" spans="1:5">
      <c r="A19" s="73" t="s">
        <v>90</v>
      </c>
      <c r="B19" s="74"/>
      <c r="C19" s="33">
        <f>SUM(C2:C18)</f>
        <v>555481</v>
      </c>
      <c r="D19" s="33">
        <f t="shared" ref="D19:E19" si="1">SUM(D2:D18)</f>
        <v>184721</v>
      </c>
      <c r="E19" s="33">
        <f t="shared" si="1"/>
        <v>740202.00000000012</v>
      </c>
    </row>
  </sheetData>
  <mergeCells count="1">
    <mergeCell ref="A19:B19"/>
  </mergeCells>
  <dataValidations count="1">
    <dataValidation type="list" allowBlank="1" sqref="A2:A19 B2:B18" xr:uid="{11FCE5A9-E973-4538-ABD1-034AD127514F}">
      <formula1>#REF!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"/>
  <sheetViews>
    <sheetView workbookViewId="0">
      <selection activeCell="I4" sqref="I4"/>
    </sheetView>
  </sheetViews>
  <sheetFormatPr defaultRowHeight="14.4"/>
  <cols>
    <col min="1" max="1" width="12" customWidth="1"/>
    <col min="2" max="2" width="13.44140625" customWidth="1"/>
    <col min="3" max="3" width="11.5546875" customWidth="1"/>
    <col min="8" max="8" width="11.6640625" customWidth="1"/>
    <col min="9" max="9" width="10.33203125" customWidth="1"/>
  </cols>
  <sheetData>
    <row r="1" spans="1:9" ht="18">
      <c r="A1" s="2" t="s">
        <v>0</v>
      </c>
      <c r="B1" s="2" t="s">
        <v>1</v>
      </c>
      <c r="C1" s="2" t="s">
        <v>2</v>
      </c>
    </row>
    <row r="2" spans="1:9" ht="18">
      <c r="A2" s="1" t="s">
        <v>3</v>
      </c>
      <c r="B2" s="1" t="s">
        <v>7</v>
      </c>
      <c r="C2" s="1">
        <v>200</v>
      </c>
      <c r="H2" s="3" t="s">
        <v>0</v>
      </c>
      <c r="I2" s="1" t="s">
        <v>5</v>
      </c>
    </row>
    <row r="3" spans="1:9" ht="18">
      <c r="A3" s="1" t="s">
        <v>4</v>
      </c>
      <c r="B3" s="1" t="s">
        <v>8</v>
      </c>
      <c r="C3" s="1">
        <v>350</v>
      </c>
      <c r="H3" s="3" t="s">
        <v>1</v>
      </c>
      <c r="I3" s="1" t="s">
        <v>9</v>
      </c>
    </row>
    <row r="4" spans="1:9" ht="18">
      <c r="A4" s="1" t="s">
        <v>5</v>
      </c>
      <c r="B4" s="1" t="s">
        <v>9</v>
      </c>
      <c r="C4" s="67">
        <v>180</v>
      </c>
      <c r="H4" s="3" t="s">
        <v>2</v>
      </c>
      <c r="I4" s="1">
        <f>SUMIFS(C2:C9,A2:A9,I2,B2:B9,I3)</f>
        <v>290</v>
      </c>
    </row>
    <row r="5" spans="1:9" ht="18">
      <c r="A5" s="1" t="s">
        <v>6</v>
      </c>
      <c r="B5" s="1" t="s">
        <v>8</v>
      </c>
      <c r="C5" s="1">
        <v>400</v>
      </c>
    </row>
    <row r="6" spans="1:9" ht="18">
      <c r="A6" s="1" t="s">
        <v>4</v>
      </c>
      <c r="B6" s="1" t="s">
        <v>7</v>
      </c>
      <c r="C6" s="1">
        <v>250</v>
      </c>
    </row>
    <row r="7" spans="1:9" ht="18">
      <c r="A7" s="1" t="s">
        <v>5</v>
      </c>
      <c r="B7" s="1" t="s">
        <v>8</v>
      </c>
      <c r="C7" s="1">
        <v>120</v>
      </c>
    </row>
    <row r="8" spans="1:9" ht="18">
      <c r="A8" s="1" t="s">
        <v>3</v>
      </c>
      <c r="B8" s="1" t="s">
        <v>7</v>
      </c>
      <c r="C8" s="1">
        <v>330</v>
      </c>
    </row>
    <row r="9" spans="1:9" ht="18">
      <c r="A9" s="1" t="s">
        <v>5</v>
      </c>
      <c r="B9" s="1" t="s">
        <v>9</v>
      </c>
      <c r="C9" s="67">
        <v>110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1D845-9765-4159-B3E7-5DE42A36A92D}">
  <dimension ref="A1:O22"/>
  <sheetViews>
    <sheetView workbookViewId="0">
      <selection activeCell="M2" sqref="M2"/>
    </sheetView>
  </sheetViews>
  <sheetFormatPr defaultRowHeight="14.4"/>
  <cols>
    <col min="1" max="1" width="14" customWidth="1"/>
    <col min="2" max="2" width="14.21875" customWidth="1"/>
    <col min="3" max="3" width="11.77734375" customWidth="1"/>
    <col min="4" max="4" width="12.88671875" customWidth="1"/>
    <col min="12" max="12" width="12.77734375" customWidth="1"/>
  </cols>
  <sheetData>
    <row r="1" spans="1:15" ht="18">
      <c r="A1" s="3" t="s">
        <v>91</v>
      </c>
      <c r="B1" s="3" t="s">
        <v>92</v>
      </c>
      <c r="C1" s="3" t="s">
        <v>93</v>
      </c>
      <c r="D1" s="3" t="s">
        <v>94</v>
      </c>
      <c r="L1" s="34" t="s">
        <v>93</v>
      </c>
      <c r="M1" s="34">
        <v>3</v>
      </c>
      <c r="N1" s="34">
        <v>5</v>
      </c>
      <c r="O1" s="34">
        <v>7</v>
      </c>
    </row>
    <row r="2" spans="1:15" ht="18">
      <c r="A2" s="1">
        <v>1</v>
      </c>
      <c r="B2" s="1" t="s">
        <v>95</v>
      </c>
      <c r="C2" s="1" t="s">
        <v>96</v>
      </c>
      <c r="D2" s="1">
        <v>3.3</v>
      </c>
      <c r="L2" s="1" t="s">
        <v>96</v>
      </c>
      <c r="M2" s="1">
        <f>SUMIFS($D$2:$D$22, $C$2:$C$22, $L2, $D$2:$D$22, "&gt;"&amp;M$1)</f>
        <v>17.3</v>
      </c>
      <c r="N2" s="1">
        <f t="shared" ref="N2:O8" si="0">SUMIFS($D$2:$D$22, $C$2:$C$22, $L2, $D$2:$D$22, "&gt;"&amp;N$1)</f>
        <v>14</v>
      </c>
      <c r="O2" s="1">
        <f t="shared" si="0"/>
        <v>8</v>
      </c>
    </row>
    <row r="3" spans="1:15" ht="18">
      <c r="A3" s="1">
        <v>2</v>
      </c>
      <c r="B3" s="1" t="s">
        <v>95</v>
      </c>
      <c r="C3" s="1" t="s">
        <v>97</v>
      </c>
      <c r="D3" s="1">
        <v>4</v>
      </c>
      <c r="L3" s="1" t="s">
        <v>97</v>
      </c>
      <c r="M3" s="1">
        <f t="shared" ref="M3:M8" si="1">SUMIFS($D$2:$D$22, $C$2:$C$22, $L3, $D$2:$D$22, "&gt;"&amp;M$1)</f>
        <v>26</v>
      </c>
      <c r="N3" s="1">
        <f t="shared" si="0"/>
        <v>22</v>
      </c>
      <c r="O3" s="1">
        <f t="shared" si="0"/>
        <v>9</v>
      </c>
    </row>
    <row r="4" spans="1:15" ht="18">
      <c r="A4" s="1">
        <v>3</v>
      </c>
      <c r="B4" s="1" t="s">
        <v>95</v>
      </c>
      <c r="C4" s="1" t="s">
        <v>98</v>
      </c>
      <c r="D4" s="1">
        <v>5</v>
      </c>
      <c r="L4" s="1" t="s">
        <v>99</v>
      </c>
      <c r="M4" s="1">
        <f t="shared" si="1"/>
        <v>18.899999999999999</v>
      </c>
      <c r="N4" s="1">
        <f t="shared" si="0"/>
        <v>15</v>
      </c>
      <c r="O4" s="1">
        <f t="shared" si="0"/>
        <v>9</v>
      </c>
    </row>
    <row r="5" spans="1:15" ht="18">
      <c r="A5" s="1">
        <v>4</v>
      </c>
      <c r="B5" s="1" t="s">
        <v>95</v>
      </c>
      <c r="C5" s="1" t="s">
        <v>97</v>
      </c>
      <c r="D5" s="1">
        <v>7</v>
      </c>
      <c r="L5" s="1" t="s">
        <v>98</v>
      </c>
      <c r="M5" s="1">
        <f t="shared" si="1"/>
        <v>19</v>
      </c>
      <c r="N5" s="1">
        <f t="shared" si="0"/>
        <v>14</v>
      </c>
      <c r="O5" s="1">
        <f t="shared" si="0"/>
        <v>8</v>
      </c>
    </row>
    <row r="6" spans="1:15" ht="18">
      <c r="A6" s="1">
        <v>5</v>
      </c>
      <c r="B6" s="1" t="s">
        <v>95</v>
      </c>
      <c r="C6" s="1" t="s">
        <v>99</v>
      </c>
      <c r="D6" s="1">
        <v>3.9</v>
      </c>
      <c r="L6" s="1" t="s">
        <v>100</v>
      </c>
      <c r="M6" s="1">
        <f t="shared" si="1"/>
        <v>8</v>
      </c>
      <c r="N6" s="1">
        <f t="shared" si="0"/>
        <v>8</v>
      </c>
      <c r="O6" s="1">
        <f t="shared" si="0"/>
        <v>8</v>
      </c>
    </row>
    <row r="7" spans="1:15" ht="18">
      <c r="A7" s="1">
        <v>6</v>
      </c>
      <c r="B7" s="1" t="s">
        <v>95</v>
      </c>
      <c r="C7" s="1" t="s">
        <v>99</v>
      </c>
      <c r="D7" s="1">
        <v>2</v>
      </c>
      <c r="L7" s="1" t="s">
        <v>24</v>
      </c>
      <c r="M7" s="1">
        <f t="shared" si="1"/>
        <v>8</v>
      </c>
      <c r="N7" s="1">
        <f t="shared" si="0"/>
        <v>8</v>
      </c>
      <c r="O7" s="1">
        <f t="shared" si="0"/>
        <v>8</v>
      </c>
    </row>
    <row r="8" spans="1:15" ht="18">
      <c r="A8" s="1">
        <v>7</v>
      </c>
      <c r="B8" s="1" t="s">
        <v>101</v>
      </c>
      <c r="C8" s="1" t="s">
        <v>100</v>
      </c>
      <c r="D8" s="1">
        <v>1.7</v>
      </c>
      <c r="L8" s="1" t="s">
        <v>102</v>
      </c>
      <c r="M8" s="1">
        <f t="shared" si="1"/>
        <v>23</v>
      </c>
      <c r="N8" s="1">
        <f t="shared" si="0"/>
        <v>15</v>
      </c>
      <c r="O8" s="1">
        <f t="shared" si="0"/>
        <v>9</v>
      </c>
    </row>
    <row r="9" spans="1:15" ht="18">
      <c r="A9" s="1">
        <v>8</v>
      </c>
      <c r="B9" s="1" t="s">
        <v>101</v>
      </c>
      <c r="C9" s="1" t="s">
        <v>100</v>
      </c>
      <c r="D9" s="1">
        <v>8</v>
      </c>
    </row>
    <row r="10" spans="1:15" ht="18">
      <c r="A10" s="1">
        <v>9</v>
      </c>
      <c r="B10" s="1" t="s">
        <v>101</v>
      </c>
      <c r="C10" s="1" t="s">
        <v>99</v>
      </c>
      <c r="D10" s="1">
        <v>6</v>
      </c>
    </row>
    <row r="11" spans="1:15" ht="18">
      <c r="A11" s="1">
        <v>10</v>
      </c>
      <c r="B11" s="1" t="s">
        <v>101</v>
      </c>
      <c r="C11" s="1" t="s">
        <v>102</v>
      </c>
      <c r="D11" s="1">
        <v>4</v>
      </c>
    </row>
    <row r="12" spans="1:15" ht="18">
      <c r="A12" s="1">
        <v>11</v>
      </c>
      <c r="B12" s="1" t="s">
        <v>103</v>
      </c>
      <c r="C12" s="1" t="s">
        <v>97</v>
      </c>
      <c r="D12" s="1">
        <v>9</v>
      </c>
    </row>
    <row r="13" spans="1:15" ht="18">
      <c r="A13" s="1">
        <v>12</v>
      </c>
      <c r="B13" s="1" t="s">
        <v>103</v>
      </c>
      <c r="C13" s="1" t="s">
        <v>24</v>
      </c>
      <c r="D13" s="1">
        <v>8</v>
      </c>
    </row>
    <row r="14" spans="1:15" ht="18">
      <c r="A14" s="1">
        <v>13</v>
      </c>
      <c r="B14" s="1" t="s">
        <v>103</v>
      </c>
      <c r="C14" s="1" t="s">
        <v>97</v>
      </c>
      <c r="D14" s="1">
        <v>6</v>
      </c>
    </row>
    <row r="15" spans="1:15" ht="18">
      <c r="A15" s="1">
        <v>14</v>
      </c>
      <c r="B15" s="1" t="s">
        <v>103</v>
      </c>
      <c r="C15" s="1" t="s">
        <v>96</v>
      </c>
      <c r="D15" s="1">
        <v>6</v>
      </c>
    </row>
    <row r="16" spans="1:15" ht="18">
      <c r="A16" s="1">
        <v>15</v>
      </c>
      <c r="B16" s="1" t="s">
        <v>103</v>
      </c>
      <c r="C16" s="1" t="s">
        <v>102</v>
      </c>
      <c r="D16" s="1">
        <v>9</v>
      </c>
    </row>
    <row r="17" spans="1:4" ht="18">
      <c r="A17" s="1">
        <v>16</v>
      </c>
      <c r="B17" s="1" t="s">
        <v>103</v>
      </c>
      <c r="C17" s="1" t="s">
        <v>96</v>
      </c>
      <c r="D17" s="1">
        <v>8</v>
      </c>
    </row>
    <row r="18" spans="1:4" ht="18">
      <c r="A18" s="1">
        <v>17</v>
      </c>
      <c r="B18" s="1" t="s">
        <v>103</v>
      </c>
      <c r="C18" s="1" t="s">
        <v>102</v>
      </c>
      <c r="D18" s="1">
        <v>4</v>
      </c>
    </row>
    <row r="19" spans="1:4" ht="18">
      <c r="A19" s="1">
        <v>18</v>
      </c>
      <c r="B19" s="1" t="s">
        <v>103</v>
      </c>
      <c r="C19" s="1" t="s">
        <v>102</v>
      </c>
      <c r="D19" s="1">
        <v>6</v>
      </c>
    </row>
    <row r="20" spans="1:4" ht="18">
      <c r="A20" s="1">
        <v>19</v>
      </c>
      <c r="B20" s="1" t="s">
        <v>103</v>
      </c>
      <c r="C20" s="1" t="s">
        <v>98</v>
      </c>
      <c r="D20" s="1">
        <v>6</v>
      </c>
    </row>
    <row r="21" spans="1:4" ht="18">
      <c r="A21" s="1">
        <v>20</v>
      </c>
      <c r="B21" s="1" t="s">
        <v>103</v>
      </c>
      <c r="C21" s="1" t="s">
        <v>98</v>
      </c>
      <c r="D21" s="1">
        <v>8</v>
      </c>
    </row>
    <row r="22" spans="1:4" ht="18">
      <c r="A22" s="1">
        <v>21</v>
      </c>
      <c r="B22" s="1" t="s">
        <v>103</v>
      </c>
      <c r="C22" s="1" t="s">
        <v>99</v>
      </c>
      <c r="D22" s="1">
        <v>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B685-8F52-4B1A-B10A-B43BB171B17A}">
  <dimension ref="A1:S22"/>
  <sheetViews>
    <sheetView workbookViewId="0">
      <selection activeCell="K7" sqref="K7"/>
    </sheetView>
  </sheetViews>
  <sheetFormatPr defaultRowHeight="14.4"/>
  <cols>
    <col min="1" max="1" width="16.77734375" customWidth="1"/>
    <col min="2" max="2" width="19.5546875" customWidth="1"/>
    <col min="3" max="3" width="14.88671875" customWidth="1"/>
    <col min="4" max="4" width="20.21875" customWidth="1"/>
    <col min="7" max="7" width="4.6640625" customWidth="1"/>
    <col min="8" max="8" width="0" hidden="1" customWidth="1"/>
    <col min="10" max="10" width="11" customWidth="1"/>
    <col min="11" max="11" width="15.33203125" customWidth="1"/>
  </cols>
  <sheetData>
    <row r="1" spans="1:19" ht="18">
      <c r="A1" s="34" t="s">
        <v>104</v>
      </c>
      <c r="B1" s="34" t="s">
        <v>93</v>
      </c>
      <c r="C1" s="34" t="s">
        <v>92</v>
      </c>
      <c r="D1" s="34" t="s">
        <v>105</v>
      </c>
    </row>
    <row r="2" spans="1:19" ht="23.4">
      <c r="A2" s="1" t="s">
        <v>106</v>
      </c>
      <c r="B2" s="1" t="s">
        <v>107</v>
      </c>
      <c r="C2" s="1" t="s">
        <v>108</v>
      </c>
      <c r="D2" s="1">
        <v>546</v>
      </c>
      <c r="I2" s="75" t="s">
        <v>109</v>
      </c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>
      <c r="A3" s="1" t="s">
        <v>106</v>
      </c>
      <c r="B3" s="1" t="s">
        <v>107</v>
      </c>
      <c r="C3" s="1" t="s">
        <v>108</v>
      </c>
      <c r="D3" s="1">
        <v>519</v>
      </c>
    </row>
    <row r="4" spans="1:19" ht="18">
      <c r="A4" s="1" t="s">
        <v>110</v>
      </c>
      <c r="B4" s="1" t="s">
        <v>107</v>
      </c>
      <c r="C4" s="1" t="s">
        <v>108</v>
      </c>
      <c r="D4" s="1">
        <v>432</v>
      </c>
    </row>
    <row r="5" spans="1:19" ht="21">
      <c r="A5" s="1" t="s">
        <v>110</v>
      </c>
      <c r="B5" s="1" t="s">
        <v>111</v>
      </c>
      <c r="C5" s="1" t="s">
        <v>112</v>
      </c>
      <c r="D5" s="1">
        <v>780</v>
      </c>
      <c r="J5" s="35" t="s">
        <v>106</v>
      </c>
      <c r="K5" s="35" t="s">
        <v>107</v>
      </c>
      <c r="L5" s="35" t="s">
        <v>108</v>
      </c>
    </row>
    <row r="6" spans="1:19" ht="18">
      <c r="A6" s="1" t="s">
        <v>110</v>
      </c>
      <c r="B6" s="1" t="s">
        <v>111</v>
      </c>
      <c r="C6" s="1" t="s">
        <v>112</v>
      </c>
      <c r="D6" s="1">
        <v>460</v>
      </c>
    </row>
    <row r="7" spans="1:19" ht="28.8">
      <c r="A7" s="1" t="s">
        <v>110</v>
      </c>
      <c r="B7" s="1" t="s">
        <v>111</v>
      </c>
      <c r="C7" s="1" t="s">
        <v>113</v>
      </c>
      <c r="D7" s="1">
        <v>450</v>
      </c>
      <c r="K7" s="68">
        <f>COUNTIFS(A2:A22,J5,B2:B22,K5,C2:C22,L5)</f>
        <v>4</v>
      </c>
    </row>
    <row r="8" spans="1:19" ht="18">
      <c r="A8" s="1" t="s">
        <v>110</v>
      </c>
      <c r="B8" s="1" t="s">
        <v>114</v>
      </c>
      <c r="C8" s="1" t="s">
        <v>113</v>
      </c>
      <c r="D8" s="1">
        <v>678</v>
      </c>
    </row>
    <row r="9" spans="1:19" ht="18">
      <c r="A9" s="1" t="s">
        <v>110</v>
      </c>
      <c r="B9" s="1" t="s">
        <v>114</v>
      </c>
      <c r="C9" s="1" t="s">
        <v>113</v>
      </c>
      <c r="D9" s="1">
        <v>543</v>
      </c>
    </row>
    <row r="10" spans="1:19" ht="18">
      <c r="A10" s="1" t="s">
        <v>110</v>
      </c>
      <c r="B10" s="1" t="s">
        <v>114</v>
      </c>
      <c r="C10" s="1" t="s">
        <v>108</v>
      </c>
      <c r="D10" s="1">
        <v>267</v>
      </c>
    </row>
    <row r="11" spans="1:19" ht="18">
      <c r="A11" s="1" t="s">
        <v>110</v>
      </c>
      <c r="B11" s="1" t="s">
        <v>114</v>
      </c>
      <c r="C11" s="1" t="s">
        <v>108</v>
      </c>
      <c r="D11" s="1">
        <v>875</v>
      </c>
    </row>
    <row r="12" spans="1:19" ht="18">
      <c r="A12" s="1" t="s">
        <v>110</v>
      </c>
      <c r="B12" s="1" t="s">
        <v>107</v>
      </c>
      <c r="C12" s="1" t="s">
        <v>113</v>
      </c>
      <c r="D12" s="1">
        <v>267</v>
      </c>
    </row>
    <row r="13" spans="1:19" ht="18">
      <c r="A13" s="1" t="s">
        <v>110</v>
      </c>
      <c r="B13" s="1" t="s">
        <v>107</v>
      </c>
      <c r="C13" s="1" t="s">
        <v>112</v>
      </c>
      <c r="D13" s="1">
        <v>2576</v>
      </c>
    </row>
    <row r="14" spans="1:19" ht="18">
      <c r="A14" s="1" t="s">
        <v>115</v>
      </c>
      <c r="B14" s="1" t="s">
        <v>107</v>
      </c>
      <c r="C14" s="1" t="s">
        <v>112</v>
      </c>
      <c r="D14" s="1">
        <v>864</v>
      </c>
    </row>
    <row r="15" spans="1:19" ht="18">
      <c r="A15" s="1" t="s">
        <v>106</v>
      </c>
      <c r="B15" s="1" t="s">
        <v>107</v>
      </c>
      <c r="C15" s="1" t="s">
        <v>108</v>
      </c>
      <c r="D15" s="1">
        <v>560</v>
      </c>
    </row>
    <row r="16" spans="1:19" ht="18">
      <c r="A16" s="1" t="s">
        <v>116</v>
      </c>
      <c r="B16" s="1" t="s">
        <v>111</v>
      </c>
      <c r="C16" s="1" t="s">
        <v>112</v>
      </c>
      <c r="D16" s="1">
        <v>600</v>
      </c>
    </row>
    <row r="17" spans="1:4" ht="18">
      <c r="A17" s="1" t="s">
        <v>116</v>
      </c>
      <c r="B17" s="1" t="s">
        <v>111</v>
      </c>
      <c r="C17" s="1" t="s">
        <v>113</v>
      </c>
      <c r="D17" s="1">
        <v>500</v>
      </c>
    </row>
    <row r="18" spans="1:4" ht="18">
      <c r="A18" s="1" t="s">
        <v>116</v>
      </c>
      <c r="B18" s="1" t="s">
        <v>111</v>
      </c>
      <c r="C18" s="1" t="s">
        <v>112</v>
      </c>
      <c r="D18" s="1">
        <v>800</v>
      </c>
    </row>
    <row r="19" spans="1:4" ht="18">
      <c r="A19" s="1" t="s">
        <v>106</v>
      </c>
      <c r="B19" s="1" t="s">
        <v>107</v>
      </c>
      <c r="C19" s="1" t="s">
        <v>108</v>
      </c>
      <c r="D19" s="1">
        <v>700</v>
      </c>
    </row>
    <row r="20" spans="1:4" ht="18">
      <c r="A20" s="1" t="s">
        <v>44</v>
      </c>
      <c r="B20" s="1" t="s">
        <v>114</v>
      </c>
      <c r="C20" s="1" t="s">
        <v>108</v>
      </c>
      <c r="D20" s="1">
        <v>670</v>
      </c>
    </row>
    <row r="21" spans="1:4" ht="18">
      <c r="A21" s="1" t="s">
        <v>44</v>
      </c>
      <c r="B21" s="1" t="s">
        <v>114</v>
      </c>
      <c r="C21" s="1" t="s">
        <v>108</v>
      </c>
      <c r="D21" s="1">
        <v>500</v>
      </c>
    </row>
    <row r="22" spans="1:4" ht="18">
      <c r="A22" s="1" t="s">
        <v>117</v>
      </c>
      <c r="B22" s="1" t="s">
        <v>114</v>
      </c>
      <c r="C22" s="1" t="s">
        <v>108</v>
      </c>
      <c r="D22" s="1">
        <v>409</v>
      </c>
    </row>
  </sheetData>
  <mergeCells count="1">
    <mergeCell ref="I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Data</vt:lpstr>
      <vt:lpstr>2</vt:lpstr>
      <vt:lpstr>3</vt:lpstr>
      <vt:lpstr>Data 2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T.Sultanov</dc:creator>
  <cp:lastModifiedBy>Emil Bashirov</cp:lastModifiedBy>
  <dcterms:created xsi:type="dcterms:W3CDTF">2023-11-20T13:30:40Z</dcterms:created>
  <dcterms:modified xsi:type="dcterms:W3CDTF">2024-11-04T05:54:21Z</dcterms:modified>
</cp:coreProperties>
</file>