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C7233AE-7B13-4062-9EDE-80A05C377772}" xr6:coauthVersionLast="47" xr6:coauthVersionMax="47" xr10:uidLastSave="{00000000-0000-0000-0000-000000000000}"/>
  <bookViews>
    <workbookView xWindow="-108" yWindow="-108" windowWidth="23256" windowHeight="13176" activeTab="7" xr2:uid="{FB79F3E5-6709-4A88-A77C-777FE75740A8}"/>
  </bookViews>
  <sheets>
    <sheet name="Scenario Summary" sheetId="12" r:id="rId1"/>
    <sheet name="1" sheetId="4" r:id="rId2"/>
    <sheet name="2" sheetId="6" r:id="rId3"/>
    <sheet name="3" sheetId="7" r:id="rId4"/>
    <sheet name="4" sheetId="8" r:id="rId5"/>
    <sheet name="5" sheetId="9" r:id="rId6"/>
    <sheet name="6" sheetId="10" r:id="rId7"/>
    <sheet name="7" sheetId="1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8" l="1"/>
  <c r="G1" i="8" s="1"/>
  <c r="B7" i="8"/>
  <c r="B8" i="8" s="1"/>
  <c r="B5" i="9"/>
  <c r="A7" i="9" s="1"/>
  <c r="B3" i="6" l="1"/>
  <c r="G2" i="6" s="1"/>
  <c r="G2" i="7" l="1"/>
  <c r="C7" i="4"/>
  <c r="C5" i="4"/>
  <c r="C6" i="4" l="1"/>
  <c r="C8" i="4" s="1"/>
  <c r="C9" i="4" s="1"/>
</calcChain>
</file>

<file path=xl/sharedStrings.xml><?xml version="1.0" encoding="utf-8"?>
<sst xmlns="http://schemas.openxmlformats.org/spreadsheetml/2006/main" count="114" uniqueCount="60">
  <si>
    <t>What-If Analysis</t>
  </si>
  <si>
    <t>Price</t>
  </si>
  <si>
    <t>Qty</t>
  </si>
  <si>
    <t>Total Revenue</t>
  </si>
  <si>
    <t>Transport Cost</t>
  </si>
  <si>
    <t>Item Cost</t>
  </si>
  <si>
    <t>Total Cost</t>
  </si>
  <si>
    <t>Profit</t>
  </si>
  <si>
    <t>Date</t>
  </si>
  <si>
    <t>Start time</t>
  </si>
  <si>
    <t>End time</t>
  </si>
  <si>
    <t>Breaks</t>
  </si>
  <si>
    <t>Total Hours</t>
  </si>
  <si>
    <t>Hourly Free</t>
  </si>
  <si>
    <t>Total Pay</t>
  </si>
  <si>
    <t>Capital</t>
  </si>
  <si>
    <t>Growth Rate</t>
  </si>
  <si>
    <t>Growth Per year</t>
  </si>
  <si>
    <t>Rate(year)</t>
  </si>
  <si>
    <t>In Rate</t>
  </si>
  <si>
    <t>Month</t>
  </si>
  <si>
    <t>Fin Amount</t>
  </si>
  <si>
    <t>PMT</t>
  </si>
  <si>
    <t>Total PMT</t>
  </si>
  <si>
    <t>Int Paid</t>
  </si>
  <si>
    <t>Alış qiyməti</t>
  </si>
  <si>
    <t>Satış qiyməti</t>
  </si>
  <si>
    <t>Sabit xərclər</t>
  </si>
  <si>
    <t>Satış ədədi</t>
  </si>
  <si>
    <t>Gəlir</t>
  </si>
  <si>
    <t>Məhsul</t>
  </si>
  <si>
    <t>Həftə 1</t>
  </si>
  <si>
    <t>Həftə 2</t>
  </si>
  <si>
    <t>Həftə 3</t>
  </si>
  <si>
    <t>Həftə 4</t>
  </si>
  <si>
    <t>Həftə 5</t>
  </si>
  <si>
    <t>Həftə 6</t>
  </si>
  <si>
    <t>Laptop</t>
  </si>
  <si>
    <t>Smartphone</t>
  </si>
  <si>
    <t>Tablet</t>
  </si>
  <si>
    <t>Camera</t>
  </si>
  <si>
    <t>Aksesuar</t>
  </si>
  <si>
    <t>Mağaza Satışları-Toplam</t>
  </si>
  <si>
    <t>$C$4</t>
  </si>
  <si>
    <t>$C$9</t>
  </si>
  <si>
    <t>Profit QTY 200 olanda</t>
  </si>
  <si>
    <t>Created by user on 11/14/2024</t>
  </si>
  <si>
    <t>Profit QTY 300 olanda</t>
  </si>
  <si>
    <t>Profit QTY 400 olanda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</si>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</sst>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[$-F400]h:mm:ss\ AM/PM"/>
    <numFmt numFmtId="165" formatCode="_(&quot;$&quot;* #,##0_);_(&quot;$&quot;* \(#,##0\);_(&quot;$&quot;* &quot;-&quot;??_);_(@_)"/>
    <numFmt numFmtId="166" formatCode="&quot;$&quot;#,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4"/>
      </top>
      <bottom style="medium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57">
    <xf numFmtId="0" fontId="0" fillId="0" borderId="0" xfId="0"/>
    <xf numFmtId="0" fontId="3" fillId="2" borderId="2" xfId="0" applyFont="1" applyFill="1" applyBorder="1"/>
    <xf numFmtId="0" fontId="3" fillId="3" borderId="2" xfId="0" applyFont="1" applyFill="1" applyBorder="1"/>
    <xf numFmtId="0" fontId="4" fillId="0" borderId="2" xfId="0" applyFont="1" applyBorder="1"/>
    <xf numFmtId="0" fontId="5" fillId="0" borderId="0" xfId="0" applyFont="1"/>
    <xf numFmtId="0" fontId="5" fillId="0" borderId="2" xfId="0" applyFont="1" applyBorder="1"/>
    <xf numFmtId="0" fontId="8" fillId="0" borderId="7" xfId="0" applyFont="1" applyBorder="1" applyAlignment="1">
      <alignment horizontal="center"/>
    </xf>
    <xf numFmtId="8" fontId="8" fillId="0" borderId="8" xfId="0" applyNumberFormat="1" applyFont="1" applyBorder="1" applyAlignment="1">
      <alignment horizontal="right"/>
    </xf>
    <xf numFmtId="1" fontId="8" fillId="0" borderId="8" xfId="0" applyNumberFormat="1" applyFont="1" applyBorder="1" applyAlignment="1">
      <alignment horizontal="right"/>
    </xf>
    <xf numFmtId="0" fontId="8" fillId="5" borderId="7" xfId="0" applyFont="1" applyFill="1" applyBorder="1" applyAlignment="1">
      <alignment horizontal="center"/>
    </xf>
    <xf numFmtId="8" fontId="9" fillId="5" borderId="8" xfId="0" applyNumberFormat="1" applyFont="1" applyFill="1" applyBorder="1" applyAlignment="1">
      <alignment horizontal="right"/>
    </xf>
    <xf numFmtId="0" fontId="9" fillId="6" borderId="9" xfId="2" applyFont="1" applyFill="1" applyBorder="1" applyAlignment="1">
      <alignment horizontal="center"/>
    </xf>
    <xf numFmtId="8" fontId="9" fillId="7" borderId="10" xfId="2" applyNumberFormat="1" applyFont="1" applyFill="1" applyBorder="1" applyAlignment="1">
      <alignment horizontal="right"/>
    </xf>
    <xf numFmtId="0" fontId="6" fillId="7" borderId="2" xfId="0" applyFont="1" applyFill="1" applyBorder="1"/>
    <xf numFmtId="14" fontId="5" fillId="0" borderId="2" xfId="0" applyNumberFormat="1" applyFont="1" applyBorder="1"/>
    <xf numFmtId="20" fontId="5" fillId="0" borderId="2" xfId="0" applyNumberFormat="1" applyFont="1" applyBorder="1"/>
    <xf numFmtId="164" fontId="5" fillId="0" borderId="2" xfId="0" applyNumberFormat="1" applyFont="1" applyBorder="1"/>
    <xf numFmtId="44" fontId="5" fillId="0" borderId="2" xfId="1" applyFont="1" applyBorder="1"/>
    <xf numFmtId="0" fontId="6" fillId="8" borderId="2" xfId="0" applyFont="1" applyFill="1" applyBorder="1"/>
    <xf numFmtId="165" fontId="5" fillId="0" borderId="2" xfId="1" applyNumberFormat="1" applyFont="1" applyBorder="1"/>
    <xf numFmtId="0" fontId="6" fillId="8" borderId="11" xfId="0" applyFont="1" applyFill="1" applyBorder="1"/>
    <xf numFmtId="9" fontId="5" fillId="0" borderId="2" xfId="0" applyNumberFormat="1" applyFont="1" applyBorder="1"/>
    <xf numFmtId="0" fontId="0" fillId="0" borderId="12" xfId="0" applyBorder="1"/>
    <xf numFmtId="10" fontId="5" fillId="0" borderId="3" xfId="0" applyNumberFormat="1" applyFont="1" applyBorder="1"/>
    <xf numFmtId="0" fontId="5" fillId="0" borderId="3" xfId="0" applyFont="1" applyBorder="1"/>
    <xf numFmtId="10" fontId="5" fillId="0" borderId="2" xfId="0" applyNumberFormat="1" applyFont="1" applyBorder="1"/>
    <xf numFmtId="9" fontId="6" fillId="5" borderId="13" xfId="0" applyNumberFormat="1" applyFont="1" applyFill="1" applyBorder="1"/>
    <xf numFmtId="9" fontId="4" fillId="0" borderId="2" xfId="0" applyNumberFormat="1" applyFont="1" applyBorder="1"/>
    <xf numFmtId="0" fontId="4" fillId="0" borderId="0" xfId="0" applyFont="1"/>
    <xf numFmtId="8" fontId="4" fillId="0" borderId="2" xfId="0" applyNumberFormat="1" applyFont="1" applyBorder="1"/>
    <xf numFmtId="9" fontId="5" fillId="0" borderId="0" xfId="0" applyNumberFormat="1" applyFont="1"/>
    <xf numFmtId="0" fontId="9" fillId="2" borderId="2" xfId="0" applyFont="1" applyFill="1" applyBorder="1"/>
    <xf numFmtId="165" fontId="8" fillId="0" borderId="2" xfId="1" applyNumberFormat="1" applyFont="1" applyBorder="1"/>
    <xf numFmtId="0" fontId="8" fillId="0" borderId="2" xfId="1" applyNumberFormat="1" applyFont="1" applyBorder="1"/>
    <xf numFmtId="166" fontId="8" fillId="0" borderId="2" xfId="0" applyNumberFormat="1" applyFont="1" applyBorder="1"/>
    <xf numFmtId="166" fontId="9" fillId="7" borderId="2" xfId="0" applyNumberFormat="1" applyFont="1" applyFill="1" applyBorder="1"/>
    <xf numFmtId="0" fontId="8" fillId="0" borderId="2" xfId="0" applyFont="1" applyBorder="1"/>
    <xf numFmtId="5" fontId="8" fillId="0" borderId="2" xfId="1" applyNumberFormat="1" applyFont="1" applyBorder="1"/>
    <xf numFmtId="0" fontId="10" fillId="9" borderId="2" xfId="0" applyFont="1" applyFill="1" applyBorder="1"/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0" xfId="0" applyFill="1" applyBorder="1" applyAlignment="1"/>
    <xf numFmtId="1" fontId="0" fillId="0" borderId="0" xfId="0" applyNumberFormat="1" applyFill="1" applyBorder="1" applyAlignment="1"/>
    <xf numFmtId="8" fontId="0" fillId="0" borderId="16" xfId="0" applyNumberFormat="1" applyFill="1" applyBorder="1" applyAlignment="1"/>
    <xf numFmtId="0" fontId="12" fillId="10" borderId="4" xfId="0" applyFont="1" applyFill="1" applyBorder="1" applyAlignment="1">
      <alignment horizontal="left"/>
    </xf>
    <xf numFmtId="0" fontId="12" fillId="10" borderId="15" xfId="0" applyFont="1" applyFill="1" applyBorder="1" applyAlignment="1">
      <alignment horizontal="left"/>
    </xf>
    <xf numFmtId="0" fontId="0" fillId="0" borderId="17" xfId="0" applyFill="1" applyBorder="1" applyAlignment="1"/>
    <xf numFmtId="0" fontId="13" fillId="11" borderId="0" xfId="0" applyFont="1" applyFill="1" applyBorder="1" applyAlignment="1">
      <alignment horizontal="left"/>
    </xf>
    <xf numFmtId="0" fontId="14" fillId="11" borderId="17" xfId="0" applyFont="1" applyFill="1" applyBorder="1" applyAlignment="1">
      <alignment horizontal="left"/>
    </xf>
    <xf numFmtId="0" fontId="13" fillId="11" borderId="16" xfId="0" applyFont="1" applyFill="1" applyBorder="1" applyAlignment="1">
      <alignment horizontal="left"/>
    </xf>
    <xf numFmtId="0" fontId="15" fillId="10" borderId="15" xfId="0" applyFont="1" applyFill="1" applyBorder="1" applyAlignment="1">
      <alignment horizontal="right"/>
    </xf>
    <xf numFmtId="0" fontId="15" fillId="10" borderId="4" xfId="0" applyFont="1" applyFill="1" applyBorder="1" applyAlignment="1">
      <alignment horizontal="right"/>
    </xf>
    <xf numFmtId="1" fontId="0" fillId="12" borderId="0" xfId="0" applyNumberFormat="1" applyFill="1" applyBorder="1" applyAlignment="1"/>
    <xf numFmtId="0" fontId="16" fillId="0" borderId="0" xfId="0" applyFont="1" applyFill="1" applyBorder="1" applyAlignment="1">
      <alignment vertical="top" wrapText="1"/>
    </xf>
    <xf numFmtId="165" fontId="0" fillId="5" borderId="14" xfId="0" applyNumberFormat="1" applyFill="1" applyBorder="1"/>
    <xf numFmtId="8" fontId="6" fillId="7" borderId="2" xfId="0" applyNumberFormat="1" applyFont="1" applyFill="1" applyBorder="1"/>
  </cellXfs>
  <cellStyles count="3">
    <cellStyle name="Currency" xfId="1" builtinId="4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2</xdr:row>
      <xdr:rowOff>129540</xdr:rowOff>
    </xdr:from>
    <xdr:to>
      <xdr:col>16</xdr:col>
      <xdr:colOff>601980</xdr:colOff>
      <xdr:row>5</xdr:row>
      <xdr:rowOff>266700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03A2FD-20A5-4D56-BFEB-9033D1930444}"/>
            </a:ext>
          </a:extLst>
        </xdr:cNvPr>
        <xdr:cNvSpPr txBox="1"/>
      </xdr:nvSpPr>
      <xdr:spPr>
        <a:xfrm>
          <a:off x="8671560" y="617220"/>
          <a:ext cx="3840480" cy="108204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z-Latn-AZ" sz="1800"/>
            <a:t>QTY -ni </a:t>
          </a:r>
          <a:r>
            <a:rPr lang="az-Latn-AZ" sz="1800" b="1"/>
            <a:t>200,300,400</a:t>
          </a:r>
          <a:r>
            <a:rPr lang="az-Latn-AZ" sz="1800" baseline="0"/>
            <a:t> ə artıranda </a:t>
          </a:r>
          <a:r>
            <a:rPr lang="az-Latn-AZ" sz="1800" b="1" baseline="0"/>
            <a:t>Profit</a:t>
          </a:r>
          <a:r>
            <a:rPr lang="az-Latn-AZ" sz="1800" baseline="0"/>
            <a:t> necə dəyişəcək bilmək istəyirəm. Senaryo qur.</a:t>
          </a:r>
          <a:endParaRPr 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523874</xdr:colOff>
      <xdr:row>4</xdr:row>
      <xdr:rowOff>95250</xdr:rowOff>
    </xdr:from>
    <xdr:to>
      <xdr:col>17</xdr:col>
      <xdr:colOff>152399</xdr:colOff>
      <xdr:row>7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A2420A-C7AE-4918-9C34-BB7EC3DA9FB7}"/>
            </a:ext>
          </a:extLst>
        </xdr:cNvPr>
        <xdr:cNvSpPr txBox="1"/>
      </xdr:nvSpPr>
      <xdr:spPr>
        <a:xfrm>
          <a:off x="8547734" y="1040130"/>
          <a:ext cx="45053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Faiz d</a:t>
          </a:r>
          <a:r>
            <a:rPr lang="az-Latn-AZ" sz="2000"/>
            <a:t>ərəcələri</a:t>
          </a:r>
          <a:r>
            <a:rPr lang="az-Latn-AZ" sz="2000" baseline="0"/>
            <a:t> artdıqda </a:t>
          </a:r>
          <a:r>
            <a:rPr lang="az-Latn-AZ" sz="2000" b="1" baseline="0"/>
            <a:t>Total Revenue </a:t>
          </a:r>
          <a:r>
            <a:rPr lang="az-Latn-AZ" sz="2000" baseline="0"/>
            <a:t>necə dəyişəcək tap.</a:t>
          </a:r>
          <a:endParaRPr lang="en-US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327660</xdr:colOff>
      <xdr:row>2</xdr:row>
      <xdr:rowOff>106680</xdr:rowOff>
    </xdr:from>
    <xdr:to>
      <xdr:col>15</xdr:col>
      <xdr:colOff>449580</xdr:colOff>
      <xdr:row>7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918189-9246-487B-A3D3-4A2918D58EDD}"/>
            </a:ext>
          </a:extLst>
        </xdr:cNvPr>
        <xdr:cNvSpPr txBox="1"/>
      </xdr:nvSpPr>
      <xdr:spPr>
        <a:xfrm>
          <a:off x="8930640" y="563880"/>
          <a:ext cx="3779520" cy="1021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Total Pay-in</a:t>
          </a:r>
          <a:r>
            <a:rPr lang="en-US" sz="1800" baseline="0"/>
            <a:t> 300$ olmas</a:t>
          </a:r>
          <a:r>
            <a:rPr lang="az-Latn-AZ" sz="1800" baseline="0"/>
            <a:t>ı üçün </a:t>
          </a:r>
          <a:r>
            <a:rPr lang="az-Latn-AZ" sz="1800" b="1" baseline="0"/>
            <a:t>Hourly Free</a:t>
          </a:r>
          <a:r>
            <a:rPr lang="az-Latn-AZ" sz="1800" baseline="0"/>
            <a:t> neçə olmalıdır?</a:t>
          </a:r>
          <a:endParaRPr lang="en-US" sz="1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518160</xdr:colOff>
      <xdr:row>0</xdr:row>
      <xdr:rowOff>220980</xdr:rowOff>
    </xdr:from>
    <xdr:to>
      <xdr:col>17</xdr:col>
      <xdr:colOff>198120</xdr:colOff>
      <xdr:row>8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253B75-DB0B-4EDD-BE09-E158D0C32621}"/>
            </a:ext>
          </a:extLst>
        </xdr:cNvPr>
        <xdr:cNvSpPr txBox="1"/>
      </xdr:nvSpPr>
      <xdr:spPr>
        <a:xfrm>
          <a:off x="7155180" y="220980"/>
          <a:ext cx="5448300" cy="208788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1.</a:t>
          </a:r>
          <a:r>
            <a:rPr lang="en-US" sz="2000" baseline="0"/>
            <a:t> PMT -ni tap</a:t>
          </a:r>
          <a:r>
            <a:rPr lang="az-Latn-AZ" sz="2000" baseline="0"/>
            <a:t>ın</a:t>
          </a:r>
        </a:p>
        <a:p>
          <a:r>
            <a:rPr lang="az-Latn-AZ" sz="2000" baseline="0"/>
            <a:t>2. Total PMT = PMT * Month</a:t>
          </a:r>
          <a:br>
            <a:rPr lang="az-Latn-AZ" sz="2000" baseline="0"/>
          </a:br>
          <a:r>
            <a:rPr lang="az-Latn-AZ" sz="2000" baseline="0"/>
            <a:t>3. İnt Paid= Total PMT - Fin Amount</a:t>
          </a:r>
          <a:br>
            <a:rPr lang="az-Latn-AZ" sz="2000" baseline="0"/>
          </a:br>
          <a:br>
            <a:rPr lang="az-Latn-AZ" sz="2000" baseline="0"/>
          </a:br>
          <a:r>
            <a:rPr lang="az-Latn-AZ" sz="2000" baseline="0"/>
            <a:t>G sütununda faiz dərəcəsi dəyişərkən aylıq ödənişlər necə dəyişəcək tapmalısız.</a:t>
          </a:r>
          <a:endParaRPr lang="en-US" sz="20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541020</xdr:colOff>
      <xdr:row>0</xdr:row>
      <xdr:rowOff>228600</xdr:rowOff>
    </xdr:from>
    <xdr:to>
      <xdr:col>13</xdr:col>
      <xdr:colOff>114300</xdr:colOff>
      <xdr:row>9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860780-28D0-4884-AF16-A495A6586619}"/>
            </a:ext>
          </a:extLst>
        </xdr:cNvPr>
        <xdr:cNvSpPr txBox="1"/>
      </xdr:nvSpPr>
      <xdr:spPr>
        <a:xfrm>
          <a:off x="10431780" y="228600"/>
          <a:ext cx="3230880" cy="252222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az-Latn-AZ" sz="1800" b="1"/>
            <a:t>Satış</a:t>
          </a:r>
          <a:r>
            <a:rPr lang="az-Latn-AZ" sz="1800" b="1" baseline="0"/>
            <a:t> qiymətlərim 25 dollardan 75 dollara qədər sıralanıb.</a:t>
          </a:r>
          <a:endParaRPr lang="en-US" sz="1800" b="1" baseline="0"/>
        </a:p>
        <a:p>
          <a:pPr algn="ctr"/>
          <a:endParaRPr lang="en-US" sz="1800" b="1" baseline="0"/>
        </a:p>
        <a:p>
          <a:pPr algn="ctr"/>
          <a:r>
            <a:rPr lang="az-Latn-AZ" sz="1800" b="1" baseline="0"/>
            <a:t>Satış ədədlərim isə 500 dən 4000 ə qədər.</a:t>
          </a:r>
          <a:endParaRPr lang="en-US" sz="1800" b="1" baseline="0"/>
        </a:p>
        <a:p>
          <a:pPr algn="ctr"/>
          <a:endParaRPr lang="en-US" sz="1800" b="1" baseline="0"/>
        </a:p>
        <a:p>
          <a:pPr algn="ctr"/>
          <a:r>
            <a:rPr lang="az-Latn-AZ" sz="1800" b="1" baseline="0"/>
            <a:t>Bu rəqəmlərə uyğun olaraq Cədvəlin daxilində Gəlir i görsət</a:t>
          </a:r>
          <a:endParaRPr lang="en-US" sz="18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312420</xdr:colOff>
      <xdr:row>7</xdr:row>
      <xdr:rowOff>7620</xdr:rowOff>
    </xdr:from>
    <xdr:to>
      <xdr:col>19</xdr:col>
      <xdr:colOff>243840</xdr:colOff>
      <xdr:row>15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03E93B-74E5-4B45-A4E1-44D4D6E153EC}"/>
            </a:ext>
          </a:extLst>
        </xdr:cNvPr>
        <xdr:cNvSpPr txBox="1"/>
      </xdr:nvSpPr>
      <xdr:spPr>
        <a:xfrm>
          <a:off x="7018020" y="1287780"/>
          <a:ext cx="4808220" cy="15240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az-Latn-AZ" sz="2000" b="1"/>
            <a:t>B</a:t>
          </a:r>
          <a:r>
            <a:rPr lang="en-US" sz="2000" b="1"/>
            <a:t>1:B10</a:t>
          </a:r>
          <a:r>
            <a:rPr lang="az-Latn-AZ" sz="2000" b="1"/>
            <a:t> xanasına elə</a:t>
          </a:r>
          <a:r>
            <a:rPr lang="az-Latn-AZ" sz="2000" b="1" baseline="0"/>
            <a:t> et ki,mən 10 dan böyük ədəd yaza bilməyim.Bu zaman mənə xəbərdarlıq etsin və yazsın ki,10 dan böyük ədəd daxil edirsən.</a:t>
          </a:r>
          <a:endParaRPr lang="en-US" sz="2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8CFE-3EF1-44FA-B0A2-4F9A4EFEA08D}">
  <sheetPr>
    <outlinePr summaryBelow="0"/>
  </sheetPr>
  <dimension ref="B1:G11"/>
  <sheetViews>
    <sheetView showGridLines="0" workbookViewId="0"/>
  </sheetViews>
  <sheetFormatPr defaultRowHeight="14.4" outlineLevelRow="1" outlineLevelCol="1" x14ac:dyDescent="0.3"/>
  <cols>
    <col min="3" max="3" width="5.109375" bestFit="1" customWidth="1"/>
    <col min="4" max="7" width="18.109375" bestFit="1" customWidth="1" outlineLevel="1"/>
  </cols>
  <sheetData>
    <row r="1" spans="2:7" ht="15" thickBot="1" x14ac:dyDescent="0.35"/>
    <row r="2" spans="2:7" ht="15.6" x14ac:dyDescent="0.3">
      <c r="B2" s="46" t="s">
        <v>49</v>
      </c>
      <c r="C2" s="46"/>
      <c r="D2" s="51"/>
      <c r="E2" s="51"/>
      <c r="F2" s="51"/>
      <c r="G2" s="51"/>
    </row>
    <row r="3" spans="2:7" ht="15.6" collapsed="1" x14ac:dyDescent="0.3">
      <c r="B3" s="45"/>
      <c r="C3" s="45"/>
      <c r="D3" s="52" t="s">
        <v>51</v>
      </c>
      <c r="E3" s="52" t="s">
        <v>45</v>
      </c>
      <c r="F3" s="52" t="s">
        <v>47</v>
      </c>
      <c r="G3" s="52" t="s">
        <v>48</v>
      </c>
    </row>
    <row r="4" spans="2:7" ht="20.399999999999999" hidden="1" outlineLevel="1" x14ac:dyDescent="0.3">
      <c r="B4" s="48"/>
      <c r="C4" s="48"/>
      <c r="D4" s="42"/>
      <c r="E4" s="54" t="s">
        <v>46</v>
      </c>
      <c r="F4" s="54" t="s">
        <v>46</v>
      </c>
      <c r="G4" s="54" t="s">
        <v>46</v>
      </c>
    </row>
    <row r="5" spans="2:7" x14ac:dyDescent="0.3">
      <c r="B5" s="49" t="s">
        <v>50</v>
      </c>
      <c r="C5" s="49"/>
      <c r="D5" s="47"/>
      <c r="E5" s="47"/>
      <c r="F5" s="47"/>
      <c r="G5" s="47"/>
    </row>
    <row r="6" spans="2:7" outlineLevel="1" x14ac:dyDescent="0.3">
      <c r="B6" s="48"/>
      <c r="C6" s="48" t="s">
        <v>43</v>
      </c>
      <c r="D6" s="43">
        <v>100</v>
      </c>
      <c r="E6" s="53">
        <v>200</v>
      </c>
      <c r="F6" s="53">
        <v>300</v>
      </c>
      <c r="G6" s="53">
        <v>400</v>
      </c>
    </row>
    <row r="7" spans="2:7" x14ac:dyDescent="0.3">
      <c r="B7" s="49" t="s">
        <v>52</v>
      </c>
      <c r="C7" s="49"/>
      <c r="D7" s="47"/>
      <c r="E7" s="47"/>
      <c r="F7" s="47"/>
      <c r="G7" s="47"/>
    </row>
    <row r="8" spans="2:7" ht="15" outlineLevel="1" thickBot="1" x14ac:dyDescent="0.35">
      <c r="B8" s="50"/>
      <c r="C8" s="50" t="s">
        <v>44</v>
      </c>
      <c r="D8" s="44">
        <v>880</v>
      </c>
      <c r="E8" s="44">
        <v>1760</v>
      </c>
      <c r="F8" s="44">
        <v>2640</v>
      </c>
      <c r="G8" s="44">
        <v>3520</v>
      </c>
    </row>
    <row r="9" spans="2:7" x14ac:dyDescent="0.3">
      <c r="B9" t="s">
        <v>53</v>
      </c>
    </row>
    <row r="10" spans="2:7" x14ac:dyDescent="0.3">
      <c r="B10" t="s">
        <v>54</v>
      </c>
    </row>
    <row r="11" spans="2:7" x14ac:dyDescent="0.3">
      <c r="B1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C67D-4F21-4146-A229-1EB2A68F7A4A}">
  <dimension ref="B1:C9"/>
  <sheetViews>
    <sheetView workbookViewId="0">
      <selection activeCell="C9" sqref="C9"/>
    </sheetView>
  </sheetViews>
  <sheetFormatPr defaultRowHeight="14.4" x14ac:dyDescent="0.3"/>
  <cols>
    <col min="2" max="2" width="25" customWidth="1"/>
    <col min="3" max="3" width="24.21875" customWidth="1"/>
  </cols>
  <sheetData>
    <row r="1" spans="2:3" ht="15" thickBot="1" x14ac:dyDescent="0.35"/>
    <row r="2" spans="2:3" ht="23.4" x14ac:dyDescent="0.45">
      <c r="B2" s="39" t="s">
        <v>0</v>
      </c>
      <c r="C2" s="40"/>
    </row>
    <row r="3" spans="2:3" ht="23.4" x14ac:dyDescent="0.45">
      <c r="B3" s="6" t="s">
        <v>1</v>
      </c>
      <c r="C3" s="7">
        <v>32</v>
      </c>
    </row>
    <row r="4" spans="2:3" ht="25.2" customHeight="1" x14ac:dyDescent="0.45">
      <c r="B4" s="6" t="s">
        <v>2</v>
      </c>
      <c r="C4" s="8">
        <v>100</v>
      </c>
    </row>
    <row r="5" spans="2:3" ht="25.8" customHeight="1" x14ac:dyDescent="0.45">
      <c r="B5" s="9" t="s">
        <v>3</v>
      </c>
      <c r="C5" s="10">
        <f>C3*C4</f>
        <v>3200</v>
      </c>
    </row>
    <row r="6" spans="2:3" ht="23.4" x14ac:dyDescent="0.45">
      <c r="B6" s="6" t="s">
        <v>4</v>
      </c>
      <c r="C6" s="7">
        <f>C5*10%</f>
        <v>320</v>
      </c>
    </row>
    <row r="7" spans="2:3" ht="23.4" x14ac:dyDescent="0.45">
      <c r="B7" s="6" t="s">
        <v>5</v>
      </c>
      <c r="C7" s="7">
        <f>20*C4</f>
        <v>2000</v>
      </c>
    </row>
    <row r="8" spans="2:3" ht="23.4" x14ac:dyDescent="0.45">
      <c r="B8" s="9" t="s">
        <v>6</v>
      </c>
      <c r="C8" s="10">
        <f>C6+C7</f>
        <v>2320</v>
      </c>
    </row>
    <row r="9" spans="2:3" ht="24" thickBot="1" x14ac:dyDescent="0.5">
      <c r="B9" s="11" t="s">
        <v>7</v>
      </c>
      <c r="C9" s="12">
        <f>C5-C8</f>
        <v>880</v>
      </c>
    </row>
  </sheetData>
  <scenarios current="2" sqref="C9">
    <scenario name="Profit QTY 200 olanda" locked="1" count="1" user="user" comment="Created by user on 11/14/2024">
      <inputCells r="C4" val="200" numFmtId="1"/>
    </scenario>
    <scenario name="Profit QTY 300 olanda" locked="1" count="1" user="user" comment="Created by user on 11/14/2024">
      <inputCells r="C4" val="300" numFmtId="1"/>
    </scenario>
    <scenario name="Profit QTY 400 olanda" locked="1" count="1" user="user" comment="Created by user on 11/14/2024">
      <inputCells r="C4" val="400" numFmtId="1"/>
    </scenario>
  </scenarios>
  <mergeCells count="1">
    <mergeCell ref="B2:C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D3EE-B3DB-4B85-AB77-573962BCDF26}">
  <dimension ref="A1:G8"/>
  <sheetViews>
    <sheetView workbookViewId="0">
      <selection activeCell="G3" sqref="G3"/>
    </sheetView>
  </sheetViews>
  <sheetFormatPr defaultRowHeight="14.4" x14ac:dyDescent="0.3"/>
  <cols>
    <col min="1" max="1" width="22" customWidth="1"/>
    <col min="2" max="2" width="15" customWidth="1"/>
    <col min="6" max="6" width="18.109375" customWidth="1"/>
    <col min="7" max="7" width="17.44140625" customWidth="1"/>
  </cols>
  <sheetData>
    <row r="1" spans="1:7" ht="18.600000000000001" thickBot="1" x14ac:dyDescent="0.4">
      <c r="A1" s="18" t="s">
        <v>15</v>
      </c>
      <c r="B1" s="19">
        <v>55000</v>
      </c>
      <c r="F1" s="20" t="s">
        <v>16</v>
      </c>
      <c r="G1" s="20" t="s">
        <v>3</v>
      </c>
    </row>
    <row r="2" spans="1:7" ht="19.2" thickTop="1" thickBot="1" x14ac:dyDescent="0.4">
      <c r="A2" s="18" t="s">
        <v>17</v>
      </c>
      <c r="B2" s="21">
        <v>0.13</v>
      </c>
      <c r="E2" s="22"/>
      <c r="F2" s="26">
        <v>0.13</v>
      </c>
      <c r="G2" s="55">
        <f>B3</f>
        <v>62150</v>
      </c>
    </row>
    <row r="3" spans="1:7" ht="18.600000000000001" thickTop="1" x14ac:dyDescent="0.35">
      <c r="A3" s="18" t="s">
        <v>3</v>
      </c>
      <c r="B3" s="19">
        <f>B1+B1*B2</f>
        <v>62150</v>
      </c>
      <c r="F3" s="23">
        <v>0.13669999999999999</v>
      </c>
      <c r="G3" s="24">
        <f t="dataTable" ref="G3:G8" dt2D="0" dtr="0" r1="B2"/>
        <v>62518.5</v>
      </c>
    </row>
    <row r="4" spans="1:7" ht="18" x14ac:dyDescent="0.35">
      <c r="F4" s="21">
        <v>0.14000000000000001</v>
      </c>
      <c r="G4" s="5">
        <v>62700</v>
      </c>
    </row>
    <row r="5" spans="1:7" ht="18" x14ac:dyDescent="0.35">
      <c r="F5" s="25">
        <v>0.13869999999999999</v>
      </c>
      <c r="G5" s="5">
        <v>62628.5</v>
      </c>
    </row>
    <row r="6" spans="1:7" ht="18" x14ac:dyDescent="0.35">
      <c r="F6" s="21">
        <v>0.15</v>
      </c>
      <c r="G6" s="5">
        <v>63250</v>
      </c>
    </row>
    <row r="7" spans="1:7" ht="18" x14ac:dyDescent="0.35">
      <c r="F7" s="21">
        <v>0.16</v>
      </c>
      <c r="G7" s="5">
        <v>63800</v>
      </c>
    </row>
    <row r="8" spans="1:7" ht="18" x14ac:dyDescent="0.35">
      <c r="F8" s="21">
        <v>0.17</v>
      </c>
      <c r="G8" s="5">
        <v>64350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D2DF-8B5C-4F59-AD64-AE69A7657066}">
  <dimension ref="A1:G3"/>
  <sheetViews>
    <sheetView workbookViewId="0">
      <selection activeCell="G2" sqref="G2"/>
    </sheetView>
  </sheetViews>
  <sheetFormatPr defaultRowHeight="14.4" x14ac:dyDescent="0.3"/>
  <cols>
    <col min="1" max="1" width="12.6640625" customWidth="1"/>
    <col min="2" max="2" width="17.33203125" customWidth="1"/>
    <col min="3" max="3" width="15.33203125" customWidth="1"/>
    <col min="4" max="4" width="12.33203125" customWidth="1"/>
    <col min="5" max="5" width="19.5546875" customWidth="1"/>
    <col min="6" max="6" width="18.44140625" customWidth="1"/>
    <col min="7" max="7" width="12" customWidth="1"/>
  </cols>
  <sheetData>
    <row r="1" spans="1:7" ht="18" x14ac:dyDescent="0.35">
      <c r="A1" s="13" t="s">
        <v>8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  <c r="G1" s="13" t="s">
        <v>14</v>
      </c>
    </row>
    <row r="2" spans="1:7" ht="18" x14ac:dyDescent="0.35">
      <c r="A2" s="14">
        <v>44033</v>
      </c>
      <c r="B2" s="16">
        <v>0.33333333333333331</v>
      </c>
      <c r="C2" s="16">
        <v>0.70833333333333337</v>
      </c>
      <c r="D2" s="15">
        <v>4.1666666666666664E-2</v>
      </c>
      <c r="E2" s="5">
        <v>8</v>
      </c>
      <c r="F2" s="17">
        <v>37.5</v>
      </c>
      <c r="G2" s="17">
        <f>E2*F2</f>
        <v>300</v>
      </c>
    </row>
    <row r="3" spans="1:7" ht="18" x14ac:dyDescent="0.35">
      <c r="A3" s="4"/>
      <c r="B3" s="4"/>
      <c r="C3" s="4"/>
      <c r="D3" s="4"/>
      <c r="E3" s="4"/>
      <c r="F3" s="4"/>
      <c r="G3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C7A6-8466-4461-ACE3-B6989288E141}">
  <dimension ref="A1:G15"/>
  <sheetViews>
    <sheetView workbookViewId="0">
      <selection activeCell="G2" sqref="G2"/>
    </sheetView>
  </sheetViews>
  <sheetFormatPr defaultRowHeight="14.4" x14ac:dyDescent="0.3"/>
  <cols>
    <col min="1" max="1" width="17.6640625" customWidth="1"/>
    <col min="2" max="2" width="19.5546875" customWidth="1"/>
    <col min="6" max="6" width="11" customWidth="1"/>
    <col min="7" max="7" width="13" customWidth="1"/>
    <col min="10" max="10" width="12.33203125" bestFit="1" customWidth="1"/>
    <col min="11" max="11" width="9.5546875" customWidth="1"/>
  </cols>
  <sheetData>
    <row r="1" spans="1:7" ht="21" x14ac:dyDescent="0.4">
      <c r="A1" s="1" t="s">
        <v>18</v>
      </c>
      <c r="B1" s="27">
        <v>0.05</v>
      </c>
      <c r="F1" s="13" t="s">
        <v>19</v>
      </c>
      <c r="G1" s="56">
        <f>B6</f>
        <v>452.90960745626245</v>
      </c>
    </row>
    <row r="2" spans="1:7" ht="21" x14ac:dyDescent="0.4">
      <c r="A2" s="1" t="s">
        <v>20</v>
      </c>
      <c r="B2" s="3">
        <v>60</v>
      </c>
      <c r="F2" s="21">
        <v>0.05</v>
      </c>
      <c r="G2" s="17">
        <f t="dataTable" ref="G2:G12" dt2D="0" dtr="0" r1="B1"/>
        <v>452.90960745626245</v>
      </c>
    </row>
    <row r="3" spans="1:7" ht="21" x14ac:dyDescent="0.4">
      <c r="A3" s="1" t="s">
        <v>21</v>
      </c>
      <c r="B3" s="3">
        <v>24000</v>
      </c>
      <c r="F3" s="21">
        <v>0.06</v>
      </c>
      <c r="G3" s="17">
        <v>463.98723670626993</v>
      </c>
    </row>
    <row r="4" spans="1:7" ht="21" x14ac:dyDescent="0.4">
      <c r="A4" s="28"/>
      <c r="B4" s="28"/>
      <c r="F4" s="21">
        <v>7.0000000000000007E-2</v>
      </c>
      <c r="G4" s="17">
        <v>475.22876496838882</v>
      </c>
    </row>
    <row r="5" spans="1:7" ht="21" x14ac:dyDescent="0.4">
      <c r="A5" s="28"/>
      <c r="B5" s="28"/>
      <c r="F5" s="21">
        <v>0.08</v>
      </c>
      <c r="G5" s="17">
        <v>486.63346292192836</v>
      </c>
    </row>
    <row r="6" spans="1:7" ht="21" x14ac:dyDescent="0.4">
      <c r="A6" s="2" t="s">
        <v>22</v>
      </c>
      <c r="B6" s="29">
        <f>PMT(B1/12,B2,-B3)</f>
        <v>452.90960745626245</v>
      </c>
      <c r="F6" s="21">
        <v>0.09</v>
      </c>
      <c r="G6" s="17">
        <v>498.20052543249625</v>
      </c>
    </row>
    <row r="7" spans="1:7" ht="21" x14ac:dyDescent="0.4">
      <c r="A7" s="2" t="s">
        <v>23</v>
      </c>
      <c r="B7" s="29">
        <f>B6*B2</f>
        <v>27174.576447375748</v>
      </c>
      <c r="F7" s="21">
        <v>0.1</v>
      </c>
      <c r="G7" s="17">
        <v>509.92907307043862</v>
      </c>
    </row>
    <row r="8" spans="1:7" ht="21" x14ac:dyDescent="0.4">
      <c r="A8" s="2" t="s">
        <v>24</v>
      </c>
      <c r="B8" s="29">
        <f>B7-B3</f>
        <v>3174.5764473757481</v>
      </c>
      <c r="F8" s="21">
        <v>0.11</v>
      </c>
      <c r="G8" s="17">
        <v>521.81815374343944</v>
      </c>
    </row>
    <row r="9" spans="1:7" ht="18" x14ac:dyDescent="0.35">
      <c r="F9" s="21">
        <v>0.12</v>
      </c>
      <c r="G9" s="17">
        <v>533.86674443764252</v>
      </c>
    </row>
    <row r="10" spans="1:7" ht="18" x14ac:dyDescent="0.35">
      <c r="F10" s="21">
        <v>0.13</v>
      </c>
      <c r="G10" s="17">
        <v>546.07375306137646</v>
      </c>
    </row>
    <row r="11" spans="1:7" ht="18" x14ac:dyDescent="0.35">
      <c r="F11" s="21">
        <v>0.14000000000000001</v>
      </c>
      <c r="G11" s="17">
        <v>558.43802038530475</v>
      </c>
    </row>
    <row r="12" spans="1:7" ht="18" x14ac:dyDescent="0.35">
      <c r="F12" s="21">
        <v>0.15</v>
      </c>
      <c r="G12" s="17">
        <v>570.95832207260958</v>
      </c>
    </row>
    <row r="13" spans="1:7" ht="18" x14ac:dyDescent="0.35">
      <c r="F13" s="30"/>
      <c r="G13" s="4"/>
    </row>
    <row r="14" spans="1:7" ht="18" x14ac:dyDescent="0.35">
      <c r="F14" s="30"/>
      <c r="G14" s="4"/>
    </row>
    <row r="15" spans="1:7" ht="18" x14ac:dyDescent="0.35">
      <c r="F15" s="4"/>
      <c r="G15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115C-338E-4101-8401-3A6576E32482}">
  <dimension ref="A1:G13"/>
  <sheetViews>
    <sheetView workbookViewId="0">
      <selection activeCell="B8" sqref="B8"/>
    </sheetView>
  </sheetViews>
  <sheetFormatPr defaultRowHeight="14.4" x14ac:dyDescent="0.3"/>
  <cols>
    <col min="1" max="1" width="26.88671875" customWidth="1"/>
    <col min="2" max="2" width="23.21875" customWidth="1"/>
    <col min="3" max="6" width="18.44140625" bestFit="1" customWidth="1"/>
    <col min="7" max="7" width="20.33203125" customWidth="1"/>
  </cols>
  <sheetData>
    <row r="1" spans="1:7" ht="23.4" x14ac:dyDescent="0.45">
      <c r="A1" s="31" t="s">
        <v>25</v>
      </c>
      <c r="B1" s="32">
        <v>5</v>
      </c>
    </row>
    <row r="2" spans="1:7" ht="23.4" x14ac:dyDescent="0.45">
      <c r="A2" s="31" t="s">
        <v>26</v>
      </c>
      <c r="B2" s="32">
        <v>20</v>
      </c>
    </row>
    <row r="3" spans="1:7" ht="23.4" x14ac:dyDescent="0.45">
      <c r="A3" s="31" t="s">
        <v>27</v>
      </c>
      <c r="B3" s="32">
        <v>10000</v>
      </c>
    </row>
    <row r="4" spans="1:7" ht="23.4" x14ac:dyDescent="0.45">
      <c r="A4" s="31" t="s">
        <v>28</v>
      </c>
      <c r="B4" s="33">
        <v>1000</v>
      </c>
    </row>
    <row r="5" spans="1:7" ht="23.4" x14ac:dyDescent="0.45">
      <c r="A5" s="31" t="s">
        <v>29</v>
      </c>
      <c r="B5" s="34">
        <f>((B2-B1)*B4)-B3</f>
        <v>5000</v>
      </c>
    </row>
    <row r="7" spans="1:7" ht="23.4" x14ac:dyDescent="0.45">
      <c r="A7" s="35">
        <f>B5</f>
        <v>5000</v>
      </c>
      <c r="B7" s="32">
        <v>20</v>
      </c>
      <c r="C7" s="32">
        <v>35</v>
      </c>
      <c r="D7" s="32">
        <v>45</v>
      </c>
      <c r="E7" s="32">
        <v>55</v>
      </c>
      <c r="F7" s="32">
        <v>65</v>
      </c>
      <c r="G7" s="32">
        <v>75</v>
      </c>
    </row>
    <row r="8" spans="1:7" ht="23.4" x14ac:dyDescent="0.45">
      <c r="A8" s="36">
        <v>500</v>
      </c>
      <c r="B8" s="37">
        <f t="dataTable" ref="B8:G13" dt2D="1" dtr="1" r1="B2" r2="B4"/>
        <v>-2500</v>
      </c>
      <c r="C8" s="37">
        <v>5000</v>
      </c>
      <c r="D8" s="37">
        <v>10000</v>
      </c>
      <c r="E8" s="37">
        <v>15000</v>
      </c>
      <c r="F8" s="37">
        <v>20000</v>
      </c>
      <c r="G8" s="37">
        <v>25000</v>
      </c>
    </row>
    <row r="9" spans="1:7" ht="23.4" x14ac:dyDescent="0.45">
      <c r="A9" s="36">
        <v>1000</v>
      </c>
      <c r="B9" s="37">
        <v>5000</v>
      </c>
      <c r="C9" s="37">
        <v>20000</v>
      </c>
      <c r="D9" s="37">
        <v>30000</v>
      </c>
      <c r="E9" s="37">
        <v>40000</v>
      </c>
      <c r="F9" s="37">
        <v>50000</v>
      </c>
      <c r="G9" s="37">
        <v>60000</v>
      </c>
    </row>
    <row r="10" spans="1:7" ht="23.4" x14ac:dyDescent="0.45">
      <c r="A10" s="36">
        <v>1500</v>
      </c>
      <c r="B10" s="37">
        <v>12500</v>
      </c>
      <c r="C10" s="37">
        <v>35000</v>
      </c>
      <c r="D10" s="37">
        <v>50000</v>
      </c>
      <c r="E10" s="37">
        <v>65000</v>
      </c>
      <c r="F10" s="37">
        <v>80000</v>
      </c>
      <c r="G10" s="37">
        <v>95000</v>
      </c>
    </row>
    <row r="11" spans="1:7" ht="23.4" x14ac:dyDescent="0.45">
      <c r="A11" s="36">
        <v>2000</v>
      </c>
      <c r="B11" s="37">
        <v>20000</v>
      </c>
      <c r="C11" s="37">
        <v>50000</v>
      </c>
      <c r="D11" s="37">
        <v>70000</v>
      </c>
      <c r="E11" s="37">
        <v>90000</v>
      </c>
      <c r="F11" s="37">
        <v>110000</v>
      </c>
      <c r="G11" s="37">
        <v>130000</v>
      </c>
    </row>
    <row r="12" spans="1:7" ht="23.4" x14ac:dyDescent="0.45">
      <c r="A12" s="36">
        <v>3000</v>
      </c>
      <c r="B12" s="37">
        <v>35000</v>
      </c>
      <c r="C12" s="37">
        <v>80000</v>
      </c>
      <c r="D12" s="37">
        <v>110000</v>
      </c>
      <c r="E12" s="37">
        <v>140000</v>
      </c>
      <c r="F12" s="37">
        <v>170000</v>
      </c>
      <c r="G12" s="37">
        <v>200000</v>
      </c>
    </row>
    <row r="13" spans="1:7" ht="23.4" x14ac:dyDescent="0.45">
      <c r="A13" s="36">
        <v>4000</v>
      </c>
      <c r="B13" s="37">
        <v>50000</v>
      </c>
      <c r="C13" s="37">
        <v>110000</v>
      </c>
      <c r="D13" s="37">
        <v>150000</v>
      </c>
      <c r="E13" s="37">
        <v>190000</v>
      </c>
      <c r="F13" s="37">
        <v>230000</v>
      </c>
      <c r="G13" s="37">
        <v>270000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FCB1-8E49-4E5E-BFB1-AD2E5D9FEA16}">
  <dimension ref="A1:Q25"/>
  <sheetViews>
    <sheetView workbookViewId="0">
      <selection activeCell="E17" sqref="E17"/>
    </sheetView>
  </sheetViews>
  <sheetFormatPr defaultRowHeight="14.4" x14ac:dyDescent="0.3"/>
  <cols>
    <col min="5" max="5" width="13.88671875" bestFit="1" customWidth="1"/>
    <col min="6" max="6" width="12.109375" customWidth="1"/>
    <col min="11" max="11" width="13.77734375" customWidth="1"/>
  </cols>
  <sheetData>
    <row r="1" spans="1:17" ht="18" x14ac:dyDescent="0.35">
      <c r="A1" s="38" t="s">
        <v>30</v>
      </c>
      <c r="B1" s="38" t="s">
        <v>31</v>
      </c>
      <c r="C1" s="38" t="s">
        <v>32</v>
      </c>
      <c r="D1" s="38" t="s">
        <v>33</v>
      </c>
      <c r="E1" s="38" t="s">
        <v>34</v>
      </c>
      <c r="F1" s="38" t="s">
        <v>35</v>
      </c>
      <c r="G1" s="38" t="s">
        <v>36</v>
      </c>
      <c r="K1" s="38" t="s">
        <v>30</v>
      </c>
      <c r="L1" s="38" t="s">
        <v>31</v>
      </c>
      <c r="M1" s="38" t="s">
        <v>32</v>
      </c>
      <c r="N1" s="38" t="s">
        <v>33</v>
      </c>
      <c r="O1" s="38" t="s">
        <v>34</v>
      </c>
      <c r="P1" s="38" t="s">
        <v>35</v>
      </c>
      <c r="Q1" s="38" t="s">
        <v>36</v>
      </c>
    </row>
    <row r="2" spans="1:17" ht="18" x14ac:dyDescent="0.35">
      <c r="A2" s="5" t="s">
        <v>37</v>
      </c>
      <c r="B2" s="5">
        <v>320</v>
      </c>
      <c r="C2" s="5">
        <v>402</v>
      </c>
      <c r="D2" s="5">
        <v>400</v>
      </c>
      <c r="E2" s="5">
        <v>500</v>
      </c>
      <c r="F2" s="5">
        <v>700</v>
      </c>
      <c r="G2" s="5">
        <v>300</v>
      </c>
      <c r="K2" s="5" t="s">
        <v>37</v>
      </c>
      <c r="L2" s="5">
        <v>500</v>
      </c>
      <c r="M2" s="5">
        <v>450</v>
      </c>
      <c r="N2" s="5">
        <v>456</v>
      </c>
      <c r="O2" s="5">
        <v>879</v>
      </c>
      <c r="P2" s="5">
        <v>455</v>
      </c>
      <c r="Q2" s="5">
        <v>657</v>
      </c>
    </row>
    <row r="3" spans="1:17" ht="18" x14ac:dyDescent="0.35">
      <c r="A3" s="5" t="s">
        <v>38</v>
      </c>
      <c r="B3" s="5">
        <v>481</v>
      </c>
      <c r="C3" s="5">
        <v>450</v>
      </c>
      <c r="D3" s="5">
        <v>350</v>
      </c>
      <c r="E3" s="5">
        <v>300</v>
      </c>
      <c r="F3" s="5">
        <v>500</v>
      </c>
      <c r="G3" s="5">
        <v>500</v>
      </c>
      <c r="K3" s="5" t="s">
        <v>38</v>
      </c>
      <c r="L3" s="5">
        <v>458</v>
      </c>
      <c r="M3" s="5">
        <v>340</v>
      </c>
      <c r="N3" s="5">
        <v>345</v>
      </c>
      <c r="O3" s="5">
        <v>876</v>
      </c>
      <c r="P3" s="5">
        <v>764</v>
      </c>
      <c r="Q3" s="5">
        <v>544</v>
      </c>
    </row>
    <row r="4" spans="1:17" ht="18" x14ac:dyDescent="0.35">
      <c r="A4" s="5" t="s">
        <v>39</v>
      </c>
      <c r="B4" s="5">
        <v>284</v>
      </c>
      <c r="C4" s="5">
        <v>249</v>
      </c>
      <c r="D4" s="5">
        <v>230</v>
      </c>
      <c r="E4" s="5">
        <v>600</v>
      </c>
      <c r="F4" s="5">
        <v>560</v>
      </c>
      <c r="G4" s="5">
        <v>409</v>
      </c>
      <c r="K4" s="5" t="s">
        <v>39</v>
      </c>
      <c r="L4" s="5">
        <v>430</v>
      </c>
      <c r="M4" s="5">
        <v>450</v>
      </c>
      <c r="N4" s="5">
        <v>678</v>
      </c>
      <c r="O4" s="5">
        <v>567</v>
      </c>
      <c r="P4" s="5">
        <v>356</v>
      </c>
      <c r="Q4" s="5">
        <v>567</v>
      </c>
    </row>
    <row r="5" spans="1:17" ht="18" x14ac:dyDescent="0.35">
      <c r="A5" s="5" t="s">
        <v>40</v>
      </c>
      <c r="B5" s="5">
        <v>156</v>
      </c>
      <c r="C5" s="5">
        <v>232</v>
      </c>
      <c r="D5" s="5">
        <v>500</v>
      </c>
      <c r="E5" s="5">
        <v>340</v>
      </c>
      <c r="F5" s="5">
        <v>450</v>
      </c>
      <c r="G5" s="5">
        <v>670</v>
      </c>
      <c r="K5" s="5" t="s">
        <v>40</v>
      </c>
      <c r="L5" s="5">
        <v>450</v>
      </c>
      <c r="M5" s="5">
        <v>234</v>
      </c>
      <c r="N5" s="5">
        <v>567</v>
      </c>
      <c r="O5" s="5">
        <v>543</v>
      </c>
      <c r="P5" s="5">
        <v>433</v>
      </c>
      <c r="Q5" s="5">
        <v>544</v>
      </c>
    </row>
    <row r="6" spans="1:17" ht="18" x14ac:dyDescent="0.35">
      <c r="A6" s="5" t="s">
        <v>41</v>
      </c>
      <c r="B6" s="5">
        <v>2148</v>
      </c>
      <c r="C6" s="5">
        <v>2508</v>
      </c>
      <c r="D6" s="5">
        <v>3200</v>
      </c>
      <c r="E6" s="5">
        <v>2456</v>
      </c>
      <c r="F6" s="5">
        <v>3400</v>
      </c>
      <c r="G6" s="5">
        <v>2560</v>
      </c>
      <c r="K6" s="5" t="s">
        <v>41</v>
      </c>
      <c r="L6" s="5">
        <v>2300</v>
      </c>
      <c r="M6" s="5">
        <v>2546</v>
      </c>
      <c r="N6" s="5">
        <v>4555</v>
      </c>
      <c r="O6" s="5">
        <v>2567</v>
      </c>
      <c r="P6" s="5">
        <v>4567</v>
      </c>
      <c r="Q6" s="5">
        <v>677</v>
      </c>
    </row>
    <row r="9" spans="1:17" ht="18" x14ac:dyDescent="0.35">
      <c r="A9" s="38" t="s">
        <v>30</v>
      </c>
      <c r="B9" s="38" t="s">
        <v>31</v>
      </c>
      <c r="C9" s="38" t="s">
        <v>32</v>
      </c>
      <c r="D9" s="38" t="s">
        <v>33</v>
      </c>
      <c r="E9" s="38" t="s">
        <v>34</v>
      </c>
      <c r="F9" s="38" t="s">
        <v>35</v>
      </c>
      <c r="G9" s="38" t="s">
        <v>36</v>
      </c>
      <c r="K9" s="38" t="s">
        <v>30</v>
      </c>
      <c r="L9" s="38" t="s">
        <v>31</v>
      </c>
      <c r="M9" s="38" t="s">
        <v>32</v>
      </c>
      <c r="N9" s="38" t="s">
        <v>33</v>
      </c>
      <c r="O9" s="38" t="s">
        <v>34</v>
      </c>
      <c r="P9" s="38" t="s">
        <v>35</v>
      </c>
      <c r="Q9" s="38" t="s">
        <v>36</v>
      </c>
    </row>
    <row r="10" spans="1:17" ht="18" x14ac:dyDescent="0.35">
      <c r="A10" s="5" t="s">
        <v>37</v>
      </c>
      <c r="B10" s="5">
        <v>549</v>
      </c>
      <c r="C10" s="5">
        <v>456</v>
      </c>
      <c r="D10" s="5">
        <v>445</v>
      </c>
      <c r="E10" s="5">
        <v>344</v>
      </c>
      <c r="F10" s="5">
        <v>456</v>
      </c>
      <c r="G10" s="5">
        <v>456</v>
      </c>
      <c r="K10" s="5" t="s">
        <v>37</v>
      </c>
      <c r="L10" s="5">
        <v>500</v>
      </c>
      <c r="M10" s="5">
        <v>454</v>
      </c>
      <c r="N10" s="5">
        <v>455</v>
      </c>
      <c r="O10" s="5">
        <v>765</v>
      </c>
      <c r="P10" s="5">
        <v>433</v>
      </c>
      <c r="Q10" s="5">
        <v>333</v>
      </c>
    </row>
    <row r="11" spans="1:17" ht="18" x14ac:dyDescent="0.35">
      <c r="A11" s="5" t="s">
        <v>38</v>
      </c>
      <c r="B11" s="5">
        <v>640</v>
      </c>
      <c r="C11" s="5">
        <v>678</v>
      </c>
      <c r="D11" s="5">
        <v>666</v>
      </c>
      <c r="E11" s="5">
        <v>566</v>
      </c>
      <c r="F11" s="5">
        <v>564</v>
      </c>
      <c r="G11" s="5">
        <v>765</v>
      </c>
      <c r="K11" s="5" t="s">
        <v>38</v>
      </c>
      <c r="L11" s="5">
        <v>600</v>
      </c>
      <c r="M11" s="5">
        <v>323</v>
      </c>
      <c r="N11" s="5">
        <v>444</v>
      </c>
      <c r="O11" s="5">
        <v>443</v>
      </c>
      <c r="P11" s="5">
        <v>456</v>
      </c>
      <c r="Q11" s="5">
        <v>654</v>
      </c>
    </row>
    <row r="12" spans="1:17" ht="18" x14ac:dyDescent="0.35">
      <c r="A12" s="5" t="s">
        <v>40</v>
      </c>
      <c r="B12" s="5">
        <v>450</v>
      </c>
      <c r="C12" s="5">
        <v>653</v>
      </c>
      <c r="D12" s="5">
        <v>543</v>
      </c>
      <c r="E12" s="5">
        <v>543</v>
      </c>
      <c r="F12" s="5">
        <v>456</v>
      </c>
      <c r="G12" s="5">
        <v>456</v>
      </c>
      <c r="K12" s="5" t="s">
        <v>40</v>
      </c>
      <c r="L12" s="5">
        <v>456</v>
      </c>
      <c r="M12" s="5">
        <v>333</v>
      </c>
      <c r="N12" s="5">
        <v>567</v>
      </c>
      <c r="O12" s="5">
        <v>677</v>
      </c>
      <c r="P12" s="5">
        <v>444</v>
      </c>
      <c r="Q12" s="5">
        <v>444</v>
      </c>
    </row>
    <row r="13" spans="1:17" ht="18" x14ac:dyDescent="0.35">
      <c r="A13" s="5" t="s">
        <v>41</v>
      </c>
      <c r="B13" s="5">
        <v>3456</v>
      </c>
      <c r="C13" s="5">
        <v>2345</v>
      </c>
      <c r="D13" s="5">
        <v>2678</v>
      </c>
      <c r="E13" s="5">
        <v>556</v>
      </c>
      <c r="F13" s="5">
        <v>3456</v>
      </c>
      <c r="G13" s="5">
        <v>3567</v>
      </c>
      <c r="K13" s="5" t="s">
        <v>41</v>
      </c>
      <c r="L13" s="5">
        <v>3872</v>
      </c>
      <c r="M13" s="5">
        <v>2652</v>
      </c>
      <c r="N13" s="5">
        <v>4232</v>
      </c>
      <c r="O13" s="5">
        <v>2453</v>
      </c>
      <c r="P13" s="5">
        <v>4232</v>
      </c>
      <c r="Q13" s="5">
        <v>2542</v>
      </c>
    </row>
    <row r="16" spans="1:17" ht="25.8" x14ac:dyDescent="0.5">
      <c r="F16" s="41" t="s">
        <v>42</v>
      </c>
      <c r="G16" s="41"/>
      <c r="H16" s="41"/>
      <c r="I16" s="41"/>
      <c r="J16" s="41"/>
      <c r="K16" s="41"/>
    </row>
    <row r="17" spans="5:11" ht="18" x14ac:dyDescent="0.35">
      <c r="E17" s="38" t="s">
        <v>30</v>
      </c>
      <c r="F17" s="38" t="s">
        <v>31</v>
      </c>
      <c r="G17" s="38" t="s">
        <v>32</v>
      </c>
      <c r="H17" s="38" t="s">
        <v>33</v>
      </c>
      <c r="I17" s="38" t="s">
        <v>34</v>
      </c>
      <c r="J17" s="38" t="s">
        <v>35</v>
      </c>
      <c r="K17" s="38" t="s">
        <v>36</v>
      </c>
    </row>
    <row r="18" spans="5:11" ht="18" x14ac:dyDescent="0.35">
      <c r="E18" s="4" t="s">
        <v>37</v>
      </c>
      <c r="F18" s="4">
        <v>1869</v>
      </c>
      <c r="G18" s="4">
        <v>1762</v>
      </c>
      <c r="H18" s="4">
        <v>1756</v>
      </c>
      <c r="I18" s="4">
        <v>2488</v>
      </c>
      <c r="J18" s="4">
        <v>2044</v>
      </c>
      <c r="K18" s="4">
        <v>1746</v>
      </c>
    </row>
    <row r="19" spans="5:11" ht="18" x14ac:dyDescent="0.35">
      <c r="E19" s="4" t="s">
        <v>38</v>
      </c>
      <c r="F19" s="4">
        <v>2179</v>
      </c>
      <c r="G19" s="4">
        <v>1791</v>
      </c>
      <c r="H19" s="4">
        <v>1805</v>
      </c>
      <c r="I19" s="4">
        <v>2185</v>
      </c>
      <c r="J19" s="4">
        <v>2284</v>
      </c>
      <c r="K19" s="4">
        <v>2463</v>
      </c>
    </row>
    <row r="20" spans="5:11" ht="18" x14ac:dyDescent="0.35">
      <c r="E20" s="4" t="s">
        <v>39</v>
      </c>
      <c r="F20" s="4">
        <v>714</v>
      </c>
      <c r="G20" s="4">
        <v>699</v>
      </c>
      <c r="H20" s="4">
        <v>908</v>
      </c>
      <c r="I20" s="4">
        <v>1167</v>
      </c>
      <c r="J20" s="4">
        <v>916</v>
      </c>
      <c r="K20" s="4">
        <v>976</v>
      </c>
    </row>
    <row r="21" spans="5:11" ht="18" x14ac:dyDescent="0.35">
      <c r="E21" s="4" t="s">
        <v>40</v>
      </c>
      <c r="F21" s="4">
        <v>1512</v>
      </c>
      <c r="G21" s="4">
        <v>1452</v>
      </c>
      <c r="H21" s="4">
        <v>2177</v>
      </c>
      <c r="I21" s="4">
        <v>2103</v>
      </c>
      <c r="J21" s="4">
        <v>1783</v>
      </c>
      <c r="K21" s="4">
        <v>2114</v>
      </c>
    </row>
    <row r="22" spans="5:11" ht="18" x14ac:dyDescent="0.35">
      <c r="E22" s="4" t="s">
        <v>41</v>
      </c>
      <c r="F22" s="4">
        <v>11776</v>
      </c>
      <c r="G22" s="4">
        <v>10051</v>
      </c>
      <c r="H22" s="4">
        <v>14665</v>
      </c>
      <c r="I22" s="4">
        <v>8032</v>
      </c>
      <c r="J22" s="4">
        <v>15655</v>
      </c>
      <c r="K22" s="4">
        <v>9346</v>
      </c>
    </row>
    <row r="23" spans="5:11" ht="18" x14ac:dyDescent="0.35">
      <c r="E23" s="4"/>
      <c r="F23" s="4"/>
      <c r="G23" s="4"/>
      <c r="H23" s="4"/>
      <c r="I23" s="4"/>
      <c r="J23" s="4"/>
      <c r="K23" s="4"/>
    </row>
    <row r="24" spans="5:11" ht="18" x14ac:dyDescent="0.35">
      <c r="E24" s="4"/>
      <c r="F24" s="4"/>
      <c r="G24" s="4"/>
      <c r="H24" s="4"/>
      <c r="I24" s="4"/>
      <c r="J24" s="4"/>
      <c r="K24" s="4"/>
    </row>
    <row r="25" spans="5:11" ht="18" x14ac:dyDescent="0.35">
      <c r="E25" s="4"/>
      <c r="F25" s="4"/>
      <c r="G25" s="4"/>
      <c r="H25" s="4"/>
      <c r="I25" s="4"/>
      <c r="J25" s="4"/>
      <c r="K25" s="4"/>
    </row>
  </sheetData>
  <dataConsolidate leftLabels="1" topLabels="1">
    <dataRefs count="4">
      <dataRef ref="A1:G6" sheet="6"/>
      <dataRef ref="K1:Q6" sheet="6"/>
      <dataRef ref="A9:G13" sheet="6"/>
      <dataRef ref="K9:Q13" sheet="6"/>
    </dataRefs>
  </dataConsolidate>
  <mergeCells count="1">
    <mergeCell ref="F16:K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0032-33D4-4E17-BDBB-49F2A9FA5170}">
  <dimension ref="B1:D12"/>
  <sheetViews>
    <sheetView tabSelected="1" workbookViewId="0">
      <selection activeCell="B1" sqref="B1"/>
    </sheetView>
  </sheetViews>
  <sheetFormatPr defaultRowHeight="14.4" x14ac:dyDescent="0.3"/>
  <sheetData>
    <row r="1" spans="2:4" ht="21" x14ac:dyDescent="0.4">
      <c r="B1" s="28"/>
      <c r="C1" s="28"/>
      <c r="D1" s="28"/>
    </row>
    <row r="2" spans="2:4" ht="21" x14ac:dyDescent="0.4">
      <c r="B2" s="28"/>
      <c r="C2" s="28"/>
      <c r="D2" s="28"/>
    </row>
    <row r="3" spans="2:4" ht="21" x14ac:dyDescent="0.4">
      <c r="B3" s="28"/>
      <c r="C3" s="28"/>
      <c r="D3" s="28"/>
    </row>
    <row r="4" spans="2:4" ht="21" x14ac:dyDescent="0.4">
      <c r="B4" s="28"/>
      <c r="C4" s="28"/>
      <c r="D4" s="28"/>
    </row>
    <row r="5" spans="2:4" ht="21" x14ac:dyDescent="0.4">
      <c r="B5" s="28"/>
      <c r="C5" s="28"/>
      <c r="D5" s="28"/>
    </row>
    <row r="6" spans="2:4" ht="21" x14ac:dyDescent="0.4">
      <c r="B6" s="28"/>
      <c r="C6" s="28"/>
      <c r="D6" s="28"/>
    </row>
    <row r="7" spans="2:4" ht="21" x14ac:dyDescent="0.4">
      <c r="B7" s="28"/>
      <c r="C7" s="28"/>
      <c r="D7" s="28"/>
    </row>
    <row r="8" spans="2:4" ht="21" x14ac:dyDescent="0.4">
      <c r="B8" s="28"/>
      <c r="C8" s="28"/>
      <c r="D8" s="28"/>
    </row>
    <row r="9" spans="2:4" ht="21" x14ac:dyDescent="0.4">
      <c r="B9" s="28"/>
      <c r="C9" s="28"/>
      <c r="D9" s="28"/>
    </row>
    <row r="10" spans="2:4" ht="21" x14ac:dyDescent="0.4">
      <c r="B10" s="28"/>
      <c r="C10" s="28"/>
      <c r="D10" s="28"/>
    </row>
    <row r="11" spans="2:4" ht="21" x14ac:dyDescent="0.4">
      <c r="B11" s="28"/>
      <c r="C11" s="28"/>
      <c r="D11" s="28"/>
    </row>
    <row r="12" spans="2:4" ht="21" x14ac:dyDescent="0.4">
      <c r="B12" s="28"/>
      <c r="C12" s="28"/>
      <c r="D12" s="28"/>
    </row>
  </sheetData>
  <dataConsolidate/>
  <dataValidations count="1">
    <dataValidation type="whole" errorStyle="warning" operator="lessThanOrEqual" allowBlank="1" showInputMessage="1" showErrorMessage="1" error="10 dan böyük ədəd daxil edirsən." sqref="B1:B10" xr:uid="{1A197A71-E4C2-4618-84B8-E07B5ACCC549}">
      <formula1>10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 Summary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Emil Bashirov</cp:lastModifiedBy>
  <dcterms:created xsi:type="dcterms:W3CDTF">2024-03-21T09:24:43Z</dcterms:created>
  <dcterms:modified xsi:type="dcterms:W3CDTF">2024-11-14T17:02:45Z</dcterms:modified>
</cp:coreProperties>
</file>