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o\programs\"/>
    </mc:Choice>
  </mc:AlternateContent>
  <xr:revisionPtr revIDLastSave="0" documentId="13_ncr:1_{8EA4D0E2-9F50-4993-AE0E-4A491198B43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so-new-test-dic-10-1020" sheetId="1" r:id="rId1"/>
    <sheet name="algorithm comparison" sheetId="2" r:id="rId2"/>
    <sheet name="boxplot1" sheetId="3" r:id="rId3"/>
    <sheet name="boxplot2" sheetId="4" r:id="rId4"/>
  </sheets>
  <definedNames>
    <definedName name="_xlchart.v1.0" hidden="1">boxplot1!$B$1</definedName>
    <definedName name="_xlchart.v1.1" hidden="1">boxplot1!$B$2:$B$52</definedName>
    <definedName name="_xlchart.v1.10" hidden="1">boxplot2!$G$1</definedName>
    <definedName name="_xlchart.v1.11" hidden="1">boxplot2!$G$2:$G$51</definedName>
    <definedName name="_xlchart.v1.12" hidden="1">boxplot2!$H$1</definedName>
    <definedName name="_xlchart.v1.13" hidden="1">boxplot2!$H$2:$H$51</definedName>
    <definedName name="_xlchart.v1.14" hidden="1">boxplot2!$I$1</definedName>
    <definedName name="_xlchart.v1.15" hidden="1">boxplot2!$I$2:$I$51</definedName>
    <definedName name="_xlchart.v1.2" hidden="1">boxplot1!$C$1</definedName>
    <definedName name="_xlchart.v1.3" hidden="1">boxplot1!$C$2:$C$52</definedName>
    <definedName name="_xlchart.v1.4" hidden="1">boxplot1!$D$1</definedName>
    <definedName name="_xlchart.v1.5" hidden="1">boxplot1!$D$2:$D$52</definedName>
    <definedName name="_xlchart.v1.6" hidden="1">boxplot1!$E$1</definedName>
    <definedName name="_xlchart.v1.7" hidden="1">boxplot1!$E$2:$E$52</definedName>
    <definedName name="_xlchart.v1.8" hidden="1">boxplot2!$F$1</definedName>
    <definedName name="_xlchart.v1.9" hidden="1">boxplot2!$F$2:$F$51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G3" i="4"/>
  <c r="H3" i="4"/>
  <c r="I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G2" i="4"/>
  <c r="H2" i="4"/>
  <c r="I2" i="4"/>
  <c r="F2" i="4"/>
  <c r="D46" i="3" l="1"/>
  <c r="H51" i="1" l="1"/>
  <c r="F51" i="1"/>
  <c r="G51" i="1" s="1"/>
  <c r="E51" i="1"/>
  <c r="H50" i="1"/>
  <c r="F50" i="1"/>
  <c r="G50" i="1" s="1"/>
  <c r="E50" i="1"/>
  <c r="H49" i="1"/>
  <c r="F49" i="1"/>
  <c r="G49" i="1" s="1"/>
  <c r="E49" i="1"/>
  <c r="H48" i="1"/>
  <c r="F48" i="1"/>
  <c r="G48" i="1" s="1"/>
  <c r="E48" i="1"/>
  <c r="H47" i="1"/>
  <c r="F47" i="1"/>
  <c r="G47" i="1" s="1"/>
  <c r="E47" i="1"/>
  <c r="H46" i="1"/>
  <c r="F46" i="1"/>
  <c r="G46" i="1" s="1"/>
  <c r="E46" i="1"/>
  <c r="H45" i="1"/>
  <c r="F45" i="1"/>
  <c r="G45" i="1" s="1"/>
  <c r="E45" i="1"/>
  <c r="H44" i="1"/>
  <c r="F44" i="1"/>
  <c r="G44" i="1" s="1"/>
  <c r="E44" i="1"/>
  <c r="H43" i="1"/>
  <c r="F43" i="1"/>
  <c r="G43" i="1" s="1"/>
  <c r="E43" i="1"/>
  <c r="H42" i="1"/>
  <c r="F42" i="1"/>
  <c r="G42" i="1" s="1"/>
  <c r="E42" i="1"/>
  <c r="H41" i="1"/>
  <c r="F41" i="1"/>
  <c r="G41" i="1" s="1"/>
  <c r="E41" i="1"/>
  <c r="H40" i="1"/>
  <c r="F40" i="1"/>
  <c r="G40" i="1" s="1"/>
  <c r="E40" i="1"/>
  <c r="H39" i="1"/>
  <c r="F39" i="1"/>
  <c r="G39" i="1" s="1"/>
  <c r="E39" i="1"/>
  <c r="H38" i="1"/>
  <c r="F38" i="1"/>
  <c r="G38" i="1" s="1"/>
  <c r="E38" i="1"/>
  <c r="H37" i="1"/>
  <c r="F37" i="1"/>
  <c r="G37" i="1" s="1"/>
  <c r="E37" i="1"/>
  <c r="H36" i="1"/>
  <c r="F36" i="1"/>
  <c r="G36" i="1" s="1"/>
  <c r="E36" i="1"/>
  <c r="H35" i="1"/>
  <c r="F35" i="1"/>
  <c r="G35" i="1" s="1"/>
  <c r="E35" i="1"/>
  <c r="H34" i="1"/>
  <c r="F34" i="1"/>
  <c r="G34" i="1" s="1"/>
  <c r="E34" i="1"/>
  <c r="H33" i="1"/>
  <c r="F33" i="1"/>
  <c r="G33" i="1" s="1"/>
  <c r="E33" i="1"/>
  <c r="H32" i="1"/>
  <c r="F32" i="1"/>
  <c r="G32" i="1" s="1"/>
  <c r="E32" i="1"/>
  <c r="H31" i="1"/>
  <c r="F31" i="1"/>
  <c r="G31" i="1" s="1"/>
  <c r="E31" i="1"/>
  <c r="H30" i="1"/>
  <c r="F30" i="1"/>
  <c r="G30" i="1" s="1"/>
  <c r="E30" i="1"/>
  <c r="H29" i="1"/>
  <c r="F29" i="1"/>
  <c r="G29" i="1" s="1"/>
  <c r="E29" i="1"/>
  <c r="H28" i="1"/>
  <c r="F28" i="1"/>
  <c r="G28" i="1" s="1"/>
  <c r="E28" i="1"/>
  <c r="H27" i="1"/>
  <c r="F27" i="1"/>
  <c r="G27" i="1" s="1"/>
  <c r="E27" i="1"/>
  <c r="H26" i="1"/>
  <c r="F26" i="1"/>
  <c r="G26" i="1" s="1"/>
  <c r="E26" i="1"/>
  <c r="H25" i="1"/>
  <c r="F25" i="1"/>
  <c r="G25" i="1" s="1"/>
  <c r="E25" i="1"/>
  <c r="H24" i="1"/>
  <c r="F24" i="1"/>
  <c r="G24" i="1" s="1"/>
  <c r="E24" i="1"/>
  <c r="H23" i="1"/>
  <c r="F23" i="1"/>
  <c r="G23" i="1" s="1"/>
  <c r="E23" i="1"/>
  <c r="H22" i="1"/>
  <c r="F22" i="1"/>
  <c r="G22" i="1" s="1"/>
  <c r="E22" i="1"/>
  <c r="H21" i="1"/>
  <c r="F21" i="1"/>
  <c r="G21" i="1" s="1"/>
  <c r="E21" i="1"/>
  <c r="H20" i="1"/>
  <c r="F20" i="1"/>
  <c r="G20" i="1" s="1"/>
  <c r="E20" i="1"/>
  <c r="H19" i="1"/>
  <c r="F19" i="1"/>
  <c r="G19" i="1" s="1"/>
  <c r="E19" i="1"/>
  <c r="H18" i="1"/>
  <c r="F18" i="1"/>
  <c r="G18" i="1" s="1"/>
  <c r="E18" i="1"/>
  <c r="H17" i="1"/>
  <c r="F17" i="1"/>
  <c r="G17" i="1" s="1"/>
  <c r="E17" i="1"/>
  <c r="H16" i="1"/>
  <c r="F16" i="1"/>
  <c r="G16" i="1" s="1"/>
  <c r="E16" i="1"/>
  <c r="H15" i="1"/>
  <c r="F15" i="1"/>
  <c r="G15" i="1" s="1"/>
  <c r="E15" i="1"/>
  <c r="H14" i="1"/>
  <c r="F14" i="1"/>
  <c r="G14" i="1" s="1"/>
  <c r="E14" i="1"/>
  <c r="H13" i="1"/>
  <c r="F13" i="1"/>
  <c r="G13" i="1" s="1"/>
  <c r="E13" i="1"/>
  <c r="H12" i="1"/>
  <c r="F12" i="1"/>
  <c r="G12" i="1" s="1"/>
  <c r="E12" i="1"/>
  <c r="H11" i="1"/>
  <c r="F11" i="1"/>
  <c r="G11" i="1" s="1"/>
  <c r="E11" i="1"/>
  <c r="H10" i="1"/>
  <c r="F10" i="1"/>
  <c r="G10" i="1" s="1"/>
  <c r="E10" i="1"/>
  <c r="H9" i="1"/>
  <c r="F9" i="1"/>
  <c r="G9" i="1" s="1"/>
  <c r="E9" i="1"/>
  <c r="L8" i="1"/>
  <c r="H8" i="1"/>
  <c r="F8" i="1"/>
  <c r="G8" i="1" s="1"/>
  <c r="E8" i="1"/>
  <c r="L7" i="1"/>
  <c r="N7" i="1" s="1"/>
  <c r="K14" i="1" s="1"/>
  <c r="H7" i="1"/>
  <c r="F7" i="1"/>
  <c r="G7" i="1" s="1"/>
  <c r="E7" i="1"/>
  <c r="H6" i="1"/>
  <c r="F6" i="1"/>
  <c r="G6" i="1" s="1"/>
  <c r="E6" i="1"/>
  <c r="K5" i="1"/>
  <c r="H5" i="1"/>
  <c r="F5" i="1"/>
  <c r="G5" i="1" s="1"/>
  <c r="E5" i="1"/>
  <c r="K4" i="1"/>
  <c r="H4" i="1"/>
  <c r="F4" i="1"/>
  <c r="G4" i="1" s="1"/>
  <c r="E4" i="1"/>
  <c r="K3" i="1"/>
  <c r="H3" i="1"/>
  <c r="F3" i="1"/>
  <c r="G3" i="1" s="1"/>
  <c r="E3" i="1"/>
  <c r="K2" i="1"/>
  <c r="H2" i="1"/>
  <c r="F2" i="1"/>
  <c r="G2" i="1" s="1"/>
  <c r="E2" i="1"/>
  <c r="K6" i="1" l="1"/>
  <c r="E52" i="1"/>
  <c r="G52" i="1"/>
</calcChain>
</file>

<file path=xl/sharedStrings.xml><?xml version="1.0" encoding="utf-8"?>
<sst xmlns="http://schemas.openxmlformats.org/spreadsheetml/2006/main" count="89" uniqueCount="76">
  <si>
    <t>Solution</t>
  </si>
  <si>
    <t>Cost</t>
  </si>
  <si>
    <t>Comp. time</t>
  </si>
  <si>
    <t>[50, 32, 42, 9, 8, 7, 40, 18, 44, 2, 16, 20, 41, 6, 1, 29, 28, 15, 49, 19, 22, 30, 17, 21, 0, 31, 48, 35, 34, 33, 43, 45, 36, 38, 39, 37, 47, 23, 4, 14, 5, 3, 24, 11, 27, 26, 25, 46, 12, 13, 51, 10]</t>
  </si>
  <si>
    <t>[34, 33, 43, 45, 15, 28, 49, 19, 22, 29, 1, 6, 41, 20, 16, 2, 17, 30, 21, 0, 48, 31, 44, 18, 40, 7, 8, 9, 32, 42, 3, 11, 50, 10, 51, 13, 12, 46, 25, 26, 27, 24, 5, 14, 4, 23, 47, 37, 36, 39, 38, 35]</t>
  </si>
  <si>
    <t>[10, 51, 13, 12, 46, 25, 26, 27, 11, 24, 3, 5, 14, 4, 23, 47, 45, 15, 28, 29, 1, 6, 41, 20, 22, 19, 49, 43, 33, 36, 37, 39, 38, 35, 34, 48, 31, 0, 21, 30, 17, 16, 2, 44, 18, 40, 7, 8, 9, 42, 32, 50]</t>
  </si>
  <si>
    <t>[45, 24, 11, 50, 10, 51, 13, 12, 26, 27, 25, 46, 28, 49, 19, 29, 22, 30, 20, 41, 1, 6, 16, 2, 17, 21, 0, 48, 31, 44, 18, 40, 7, 8, 9, 32, 42, 3, 5, 14, 4, 23, 47, 37, 36, 39, 38, 35, 34, 33, 43, 15]</t>
  </si>
  <si>
    <t>[23, 4, 5, 3, 24, 11, 27, 26, 25, 46, 12, 13, 51, 10, 50, 32, 42, 14, 37, 36, 39, 38, 33, 34, 35, 48, 31, 44, 9, 8, 7, 40, 18, 2, 16, 6, 1, 41, 29, 28, 15, 49, 19, 22, 20, 30, 17, 21, 0, 43, 45, 47]</t>
  </si>
  <si>
    <t>[33, 43, 45, 36, 38, 39, 37, 47, 23, 4, 14, 5, 24, 3, 42, 32, 50, 10, 11, 27, 25, 26, 12, 51, 13, 46, 28, 15, 49, 19, 29, 22, 30, 17, 20, 41, 1, 6, 16, 2, 40, 7, 8, 9, 18, 44, 31, 21, 0, 48, 35, 34]</t>
  </si>
  <si>
    <t>[32, 42, 9, 8, 7, 40, 18, 44, 31, 48, 0, 21, 30, 17, 2, 16, 20, 41, 6, 1, 29, 22, 19, 49, 43, 33, 34, 35, 38, 39, 36, 37, 47, 23, 4, 14, 5, 3, 24, 45, 15, 28, 46, 25, 27, 26, 12, 13, 51, 10, 11, 50]</t>
  </si>
  <si>
    <t>[6, 1, 29, 22, 19, 49, 28, 15, 43, 0, 21, 31, 48, 35, 34, 33, 38, 39, 36, 37, 14, 3, 5, 4, 23, 47, 45, 24, 11, 27, 26, 25, 46, 12, 13, 51, 10, 50, 32, 42, 9, 8, 7, 40, 18, 44, 2, 16, 17, 30, 20, 41]</t>
  </si>
  <si>
    <t>[36, 37, 47, 23, 4, 14, 5, 3, 24, 11, 27, 26, 25, 46, 12, 13, 51, 10, 50, 32, 42, 9, 8, 7, 40, 18, 44, 31, 48, 0, 21, 30, 17, 2, 16, 20, 41, 6, 1, 29, 22, 19, 49, 28, 15, 45, 43, 33, 34, 35, 38, 39]</t>
  </si>
  <si>
    <t>[23, 4, 14, 5, 3, 24, 11, 27, 26, 25, 46, 12, 13, 51, 10, 50, 32, 42, 9, 8, 7, 40, 18, 44, 31, 48, 0, 21, 30, 17, 2, 16, 20, 41, 6, 1, 29, 22, 19, 49, 28, 15, 45, 43, 33, 34, 35, 38, 39, 36, 37, 47]</t>
  </si>
  <si>
    <t>[34, 33, 43, 45, 15, 28, 49, 19, 22, 29, 1, 6, 41, 20, 16, 2, 17, 30, 21, 0, 48, 31, 44, 18, 40, 7, 8, 9, 32, 50, 10, 51, 13, 12, 46, 25, 26, 27, 11, 24, 3, 42, 14, 5, 4, 23, 47, 37, 36, 39, 38, 35]</t>
  </si>
  <si>
    <t>[20, 16, 2, 17, 30, 21, 0, 48, 31, 44, 18, 40, 7, 8, 9, 42, 32, 50, 10, 51, 13, 12, 46, 25, 26, 27, 11, 24, 3, 5, 14, 4, 23, 47, 37, 36, 39, 38, 35, 34, 33, 43, 45, 15, 28, 49, 19, 22, 29, 1, 6, 41]</t>
  </si>
  <si>
    <t>[10, 51, 13, 12, 46, 25, 26, 27, 11, 24, 3, 5, 14, 4, 23, 47, 37, 39, 36, 45, 15, 43, 33, 34, 35, 38, 48, 31, 0, 21, 17, 30, 22, 19, 49, 28, 29, 1, 6, 41, 20, 16, 2, 44, 18, 40, 7, 8, 9, 42, 32, 50]</t>
  </si>
  <si>
    <t>[44, 31, 48, 0, 21, 30, 17, 2, 16, 20, 41, 6, 1, 29, 22, 19, 49, 28, 15, 43, 33, 34, 35, 38, 39, 37, 36, 45, 47, 23, 4, 14, 5, 3, 24, 11, 27, 26, 25, 46, 12, 13, 51, 10, 50, 32, 42, 9, 8, 7, 40, 18]</t>
  </si>
  <si>
    <t>[39, 36, 37, 14, 5, 4, 23, 47, 45, 27, 26, 25, 46, 12, 13, 51, 10, 50, 11, 24, 3, 42, 32, 9, 8, 7, 40, 18, 44, 31, 48, 0, 21, 30, 17, 2, 16, 20, 41, 6, 1, 29, 22, 19, 49, 28, 15, 43, 33, 34, 35, 38]</t>
  </si>
  <si>
    <t>[35, 38, 39, 36, 37, 47, 23, 4, 14, 5, 3, 24, 11, 27, 26, 25, 46, 12, 13, 51, 10, 50, 32, 42, 9, 8, 7, 40, 18, 44, 31, 48, 0, 21, 30, 17, 2, 16, 20, 41, 6, 1, 29, 22, 19, 49, 28, 15, 45, 43, 33, 34]</t>
  </si>
  <si>
    <t>[47, 23, 4, 14, 5, 3, 24, 11, 27, 26, 25, 46, 12, 13, 51, 10, 50, 32, 42, 9, 8, 7, 40, 18, 44, 31, 48, 0, 21, 30, 17, 2, 16, 20, 41, 6, 1, 29, 22, 19, 49, 28, 15, 45, 43, 33, 34, 35, 38, 39, 36, 37]</t>
  </si>
  <si>
    <t>[0, 31, 48, 35, 34, 33, 43, 15, 45, 36, 38, 39, 37, 47, 23, 4, 14, 5, 3, 24, 11, 27, 26, 25, 46, 12, 13, 51, 10, 50, 32, 42, 9, 8, 7, 40, 18, 44, 2, 17, 30, 20, 16, 6, 1, 41, 29, 28, 49, 19, 22, 21]</t>
  </si>
  <si>
    <t>[23, 47, 37, 39, 38, 36, 45, 15, 43, 33, 34, 35, 48, 31, 0, 21, 30, 22, 19, 49, 28, 29, 1, 6, 41, 20, 16, 2, 17, 44, 18, 40, 7, 8, 9, 42, 32, 50, 10, 51, 13, 12, 46, 25, 26, 27, 11, 24, 3, 5, 14, 4]</t>
  </si>
  <si>
    <t>[11, 27, 26, 25, 46, 12, 13, 51, 10, 50, 32, 42, 9, 8, 7, 40, 18, 44, 31, 48, 0, 21, 30, 17, 2, 16, 20, 41, 6, 1, 29, 22, 19, 49, 28, 15, 45, 43, 33, 34, 35, 38, 39, 36, 37, 47, 23, 4, 14, 5, 3, 24]</t>
  </si>
  <si>
    <t>[50, 10, 51, 13, 12, 26, 11, 27, 25, 46, 28, 29, 1, 6, 41, 20, 22, 19, 49, 15, 43, 45, 24, 3, 5, 14, 4, 23, 47, 37, 36, 39, 38, 33, 34, 35, 48, 31, 0, 21, 30, 17, 16, 2, 44, 18, 40, 7, 8, 9, 42, 32]</t>
  </si>
  <si>
    <t>[45, 43, 33, 34, 35, 38, 39, 36, 37, 47, 23, 4, 14, 5, 3, 24, 11, 27, 26, 25, 46, 12, 13, 51, 10, 50, 32, 42, 9, 8, 7, 40, 18, 44, 31, 48, 0, 21, 30, 17, 2, 16, 20, 41, 6, 1, 29, 22, 19, 49, 28, 15]</t>
  </si>
  <si>
    <t>[10, 51, 13, 12, 26, 25, 46, 28, 15, 49, 19, 29, 22, 30, 20, 41, 1, 6, 16, 2, 18, 40, 7, 8, 9, 32, 42, 44, 17, 21, 0, 31, 48, 35, 34, 33, 43, 45, 36, 38, 39, 37, 47, 23, 4, 14, 5, 3, 24, 27, 11, 50]</t>
  </si>
  <si>
    <t>[42, 9, 8, 7, 40, 18, 44, 17, 2, 16, 20, 41, 6, 1, 29, 28, 49, 19, 22, 30, 21, 0, 31, 48, 38, 35, 34, 33, 43, 15, 45, 36, 39, 37, 47, 23, 4, 14, 5, 3, 24, 11, 27, 26, 25, 46, 12, 13, 51, 10, 50, 32]</t>
  </si>
  <si>
    <t>[17, 30, 21, 0, 48, 31, 44, 18, 40, 7, 8, 9, 42, 32, 50, 10, 11, 27, 25, 26, 12, 51, 13, 46, 28, 15, 45, 24, 3, 5, 14, 4, 23, 47, 37, 36, 39, 38, 35, 34, 33, 43, 49, 19, 22, 29, 1, 6, 41, 20, 16, 2]</t>
  </si>
  <si>
    <t>[32, 42, 9, 8, 7, 40, 18, 44, 31, 48, 0, 21, 22, 30, 17, 2, 16, 20, 41, 6, 1, 29, 19, 49, 28, 15, 45, 43, 33, 34, 35, 38, 39, 36, 37, 47, 23, 4, 14, 5, 3, 24, 11, 27, 26, 25, 46, 12, 13, 51, 10, 50]</t>
  </si>
  <si>
    <t>[1, 29, 22, 19, 49, 28, 15, 45, 43, 33, 34, 35, 38, 39, 36, 37, 47, 23, 4, 14, 5, 3, 24, 11, 27, 26, 25, 46, 12, 13, 51, 10, 50, 32, 42, 9, 8, 7, 40, 18, 44, 31, 48, 0, 21, 30, 17, 2, 16, 20, 41, 6]</t>
  </si>
  <si>
    <t>[19, 22, 30, 17, 21, 0, 31, 48, 35, 34, 33, 38, 39, 36, 37, 47, 23, 4, 14, 5, 3, 42, 32, 9, 8, 7, 40, 18, 44, 2, 16, 20, 41, 6, 1, 29, 28, 46, 25, 27, 26, 12, 13, 51, 10, 50, 11, 24, 45, 43, 15, 49]</t>
  </si>
  <si>
    <t>[19, 22, 20, 30, 17, 21, 0, 48, 31, 44, 18, 9, 8, 7, 40, 2, 16, 6, 1, 41, 29, 28, 46, 25, 27, 11, 26, 12, 13, 51, 10, 50, 32, 42, 3, 24, 45, 47, 23, 4, 5, 14, 37, 36, 39, 38, 35, 34, 33, 43, 15, 49]</t>
  </si>
  <si>
    <t>[18, 40, 7, 8, 9, 42, 32, 50, 10, 51, 13, 12, 46, 25, 26, 27, 11, 24, 3, 5, 14, 4, 23, 47, 37, 36, 39, 38, 35, 34, 33, 43, 45, 15, 28, 49, 19, 22, 29, 1, 6, 41, 20, 16, 2, 17, 30, 21, 0, 48, 31, 44]</t>
  </si>
  <si>
    <t>[8, 7, 40, 18, 44, 31, 48, 0, 21, 30, 17, 2, 16, 20, 41, 6, 1, 29, 22, 19, 49, 28, 15, 45, 43, 33, 34, 35, 38, 39, 36, 37, 47, 23, 4, 14, 5, 3, 24, 11, 27, 26, 25, 46, 12, 13, 51, 10, 50, 32, 42, 9]</t>
  </si>
  <si>
    <t>[27, 25, 46, 28, 29, 1, 6, 41, 20, 16, 2, 17, 30, 22, 19, 49, 15, 43, 45, 47, 23, 37, 36, 39, 38, 33, 34, 35, 48, 0, 21, 31, 44, 18, 40, 7, 8, 9, 32, 42, 14, 4, 5, 3, 24, 11, 50, 10, 51, 13, 12, 26]</t>
  </si>
  <si>
    <t>[42, 9, 8, 7, 40, 18, 44, 31, 48, 0, 21, 30, 17, 2, 16, 20, 41, 6, 1, 29, 22, 19, 49, 28, 15, 45, 43, 33, 34, 35, 38, 39, 36, 37, 47, 23, 4, 14, 5, 3, 24, 27, 26, 25, 46, 12, 13, 51, 10, 11, 50, 32]</t>
  </si>
  <si>
    <t>[9, 42, 32, 50, 10, 51, 13, 12, 46, 25, 26, 27, 11, 24, 3, 5, 14, 4, 23, 47, 37, 36, 39, 38, 33, 34, 35, 48, 31, 0, 21, 17, 30, 22, 19, 49, 43, 45, 15, 28, 29, 1, 6, 41, 20, 16, 2, 44, 18, 40, 7, 8]</t>
  </si>
  <si>
    <t>[51, 10, 50, 11, 24, 45, 43, 15, 49, 19, 22, 30, 17, 21, 0, 31, 48, 35, 34, 33, 38, 39, 36, 37, 47, 23, 4, 14, 5, 3, 42, 32, 9, 8, 7, 40, 18, 44, 2, 16, 20, 41, 6, 1, 29, 28, 46, 25, 27, 26, 12, 13]</t>
  </si>
  <si>
    <t>[9, 42, 32, 50, 10, 51, 13, 12, 46, 25, 26, 27, 11, 24, 3, 5, 14, 4, 23, 47, 45, 36, 37, 39, 38, 35, 34, 33, 43, 15, 28, 49, 19, 22, 29, 1, 6, 41, 20, 16, 2, 17, 30, 21, 0, 48, 31, 44, 18, 40, 7, 8]</t>
  </si>
  <si>
    <t>[0, 48, 31, 44, 18, 40, 7, 8, 9, 42, 32, 50, 10, 51, 13, 12, 46, 25, 26, 27, 11, 24, 3, 5, 14, 4, 23, 47, 37, 36, 39, 38, 35, 34, 33, 43, 45, 15, 28, 49, 19, 22, 29, 1, 6, 41, 20, 16, 2, 17, 30, 21]</t>
  </si>
  <si>
    <t>[22, 19, 49, 15, 28, 46, 25, 27, 26, 12, 13, 51, 10, 11, 50, 32, 42, 9, 8, 7, 40, 18, 44, 31, 48, 35, 34, 33, 38, 39, 36, 37, 47, 23, 4, 14, 5, 3, 24, 45, 43, 0, 21, 30, 17, 2, 16, 20, 41, 6, 1, 29]</t>
  </si>
  <si>
    <t>[26, 27, 25, 46, 28, 29, 41, 1, 6, 16, 2, 40, 7, 8, 9, 18, 44, 31, 48, 0, 21, 17, 30, 20, 22, 19, 49, 15, 45, 43, 33, 34, 35, 38, 39, 36, 37, 47, 23, 4, 14, 5, 24, 3, 42, 32, 50, 11, 10, 51, 13, 12]</t>
  </si>
  <si>
    <t>[7, 40, 18, 44, 31, 48, 0, 21, 30, 17, 2, 16, 20, 41, 6, 1, 29, 22, 19, 49, 28, 15, 45, 43, 33, 34, 35, 38, 39, 36, 37, 47, 23, 4, 14, 5, 3, 24, 11, 27, 26, 25, 46, 12, 13, 51, 10, 50, 32, 42, 9, 8]</t>
  </si>
  <si>
    <t>[31, 44, 18, 40, 7, 8, 9, 42, 32, 50, 10, 51, 13, 12, 46, 25, 26, 27, 11, 24, 3, 5, 14, 4, 23, 47, 37, 36, 39, 38, 35, 34, 33, 43, 45, 15, 28, 49, 19, 22, 29, 1, 6, 41, 20, 16, 2, 17, 30, 21, 0, 48]</t>
  </si>
  <si>
    <t>[41, 29, 22, 19, 49, 28, 15, 45, 43, 33, 34, 35, 38, 39, 36, 37, 47, 23, 4, 14, 5, 3, 24, 11, 27, 26, 25, 46, 12, 13, 51, 10, 50, 32, 42, 9, 8, 7, 40, 18, 44, 31, 48, 0, 21, 30, 20, 17, 2, 16, 6, 1]</t>
  </si>
  <si>
    <t>[7, 40, 18, 44, 31, 48, 0, 21, 30, 17, 2, 16, 20, 41, 6, 1, 29, 22, 19, 49, 28, 15, 43, 45, 25, 46, 13, 51, 12, 26, 27, 10, 50, 11, 24, 3, 5, 4, 23, 47, 36, 33, 34, 35, 38, 39, 37, 14, 42, 32, 9, 8]</t>
  </si>
  <si>
    <t>[17, 30, 20, 41, 6, 1, 29, 22, 19, 49, 15, 28, 46, 25, 27, 26, 12, 13, 51, 10, 50, 11, 24, 45, 43, 0, 21, 31, 48, 35, 34, 33, 38, 39, 36, 37, 47, 23, 4, 14, 5, 3, 42, 32, 9, 8, 7, 40, 18, 44, 2, 16]</t>
  </si>
  <si>
    <t>[51, 10, 11, 50, 32, 42, 9, 8, 7, 40, 18, 44, 31, 48, 0, 21, 30, 17, 2, 16, 20, 41, 6, 1, 29, 22, 19, 49, 43, 33, 34, 35, 38, 39, 36, 37, 47, 23, 4, 14, 5, 3, 24, 45, 15, 28, 46, 25, 27, 26, 12, 13]</t>
  </si>
  <si>
    <t>[19, 22, 30, 17, 2, 16, 20, 41, 6, 1, 29, 28, 46, 25, 27, 26, 12, 13, 51, 10, 50, 11, 24, 3, 42, 32, 9, 8, 7, 40, 18, 44, 31, 48, 21, 0, 43, 33, 34, 35, 38, 39, 36, 37, 14, 5, 4, 23, 47, 45, 15, 49]</t>
  </si>
  <si>
    <t>[28, 49, 19, 22, 29, 41, 1, 6, 16, 20, 30, 17, 2, 44, 18, 40, 7, 8, 9, 32, 50, 10, 51, 13, 12, 46, 25, 26, 27, 11, 24, 3, 42, 14, 5, 4, 23, 47, 37, 36, 39, 38, 33, 34, 35, 48, 31, 21, 0, 43, 45, 15]</t>
  </si>
  <si>
    <t>[15, 49, 19, 22, 20, 16, 41, 6, 1, 29, 28, 46, 25, 27, 26, 12, 13, 51, 10, 50, 11, 24, 3, 42, 32, 9, 8, 7, 40, 18, 44, 2, 17, 30, 21, 0, 31, 48, 34, 35, 38, 39, 37, 14, 5, 4, 23, 47, 36, 33, 43, 45]</t>
  </si>
  <si>
    <t>MBC =</t>
  </si>
  <si>
    <t xml:space="preserve">STDEV = </t>
  </si>
  <si>
    <t>Worst=</t>
  </si>
  <si>
    <t>Best=</t>
  </si>
  <si>
    <t>MSR =</t>
  </si>
  <si>
    <t>Mean computation time=</t>
  </si>
  <si>
    <t>ms</t>
  </si>
  <si>
    <t>s</t>
  </si>
  <si>
    <t>Average epochs=</t>
  </si>
  <si>
    <t>Samples</t>
  </si>
  <si>
    <t>Runs per sample</t>
  </si>
  <si>
    <t>Time</t>
  </si>
  <si>
    <t>MBC</t>
  </si>
  <si>
    <t>STDEV</t>
  </si>
  <si>
    <t>Worst</t>
  </si>
  <si>
    <t>Best</t>
  </si>
  <si>
    <t>MSR</t>
  </si>
  <si>
    <t>Micro-PSO</t>
  </si>
  <si>
    <t>Original PSO</t>
  </si>
  <si>
    <t xml:space="preserve">Population = </t>
  </si>
  <si>
    <t>10 individuals</t>
  </si>
  <si>
    <t>PSO-org</t>
  </si>
  <si>
    <t>SA2</t>
  </si>
  <si>
    <t>SA1</t>
  </si>
  <si>
    <t>Mean computing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</si>
</sst>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00A486F7-9661-48A3-9937-B0C8463C3527}">
          <cx:tx>
            <cx:txData>
              <cx:f>_xlchart.v1.0</cx:f>
              <cx:v>PSO-org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BF595B97-DC96-49DF-8D0B-41B90A4C011C}">
          <cx:tx>
            <cx:txData>
              <cx:f>_xlchart.v1.2</cx:f>
              <cx:v>Micro-PSO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B8F8A468-D556-4E08-904C-DA6EFC911BEB}">
          <cx:tx>
            <cx:txData>
              <cx:f>_xlchart.v1.4</cx:f>
              <cx:v>SA1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696E9DB3-A007-4DED-ABBB-D4A11CD00FD3}">
          <cx:tx>
            <cx:txData>
              <cx:f>_xlchart.v1.6</cx:f>
              <cx:v>SA2</cx:v>
            </cx:txData>
          </cx:tx>
          <cx:dataId val="3"/>
          <cx:layoutPr>
            <cx:visibility meanLine="0" meanMarker="1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2000" min="7000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Calibri" panose="020F0502020204030204"/>
              </a:defRPr>
            </a:pPr>
            <a:endParaRPr lang="en-US" sz="1400">
              <a:solidFill>
                <a:schemeClr val="tx1"/>
              </a:solidFill>
            </a:endParaRPr>
          </a:p>
        </cx:txPr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/>
    <cx:plotArea>
      <cx:plotAreaRegion>
        <cx:series layoutId="boxWhisker" uniqueId="{0F6691AE-4481-48EE-B8C8-63FBEC71B044}">
          <cx:tx>
            <cx:txData>
              <cx:f>_xlchart.v1.8</cx:f>
              <cx:v>PSO-org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8ABD80D-2F1F-4A52-88D8-496F99ED5D31}">
          <cx:tx>
            <cx:txData>
              <cx:f>_xlchart.v1.10</cx:f>
              <cx:v>Micro-PSO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16A0C23-033B-4E93-B560-494A0F889B23}">
          <cx:tx>
            <cx:txData>
              <cx:f>_xlchart.v1.12</cx:f>
              <cx:v>SA1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F37B9A0-DC36-425A-AF30-353C798E7D8C}">
          <cx:tx>
            <cx:txData>
              <cx:f>_xlchart.v1.14</cx:f>
              <cx:v>SA2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16</xdr:row>
      <xdr:rowOff>47625</xdr:rowOff>
    </xdr:from>
    <xdr:to>
      <xdr:col>14</xdr:col>
      <xdr:colOff>113823</xdr:colOff>
      <xdr:row>29</xdr:row>
      <xdr:rowOff>66363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78C15FA-48E4-4C0E-A34A-F9AE0C313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3095625"/>
          <a:ext cx="3819048" cy="2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4</xdr:row>
      <xdr:rowOff>152400</xdr:rowOff>
    </xdr:from>
    <xdr:to>
      <xdr:col>14</xdr:col>
      <xdr:colOff>57150</xdr:colOff>
      <xdr:row>19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914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4</xdr:row>
      <xdr:rowOff>123825</xdr:rowOff>
    </xdr:from>
    <xdr:to>
      <xdr:col>15</xdr:col>
      <xdr:colOff>500062</xdr:colOff>
      <xdr:row>19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2062" y="885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workbookViewId="0">
      <selection activeCell="E1" sqref="E1:O1048576"/>
    </sheetView>
  </sheetViews>
  <sheetFormatPr baseColWidth="10" defaultColWidth="11.42578125" defaultRowHeight="15" x14ac:dyDescent="0.25"/>
  <cols>
    <col min="5" max="5" width="11.85546875" bestFit="1" customWidth="1"/>
    <col min="8" max="8" width="11.85546875" bestFit="1" customWidth="1"/>
    <col min="12" max="12" width="11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K1">
        <v>0.05</v>
      </c>
    </row>
    <row r="2" spans="1:15" x14ac:dyDescent="0.25">
      <c r="A2" t="s">
        <v>3</v>
      </c>
      <c r="B2">
        <v>7715</v>
      </c>
      <c r="C2">
        <v>25094.213</v>
      </c>
      <c r="D2">
        <v>40</v>
      </c>
      <c r="E2">
        <f>IF(B2=7542, 1, 0)</f>
        <v>0</v>
      </c>
      <c r="F2">
        <f>(B2-7542)/7542</f>
        <v>2.2938212675682843E-2</v>
      </c>
      <c r="G2">
        <f>IF(F2&lt;$K$1, 1, 0)</f>
        <v>1</v>
      </c>
      <c r="H2">
        <f>B2/7542</f>
        <v>1.0229382126756827</v>
      </c>
      <c r="J2" t="s">
        <v>51</v>
      </c>
      <c r="K2">
        <f>AVERAGE(B2:B51)</f>
        <v>7805.06</v>
      </c>
    </row>
    <row r="3" spans="1:15" x14ac:dyDescent="0.25">
      <c r="A3" t="s">
        <v>4</v>
      </c>
      <c r="B3">
        <v>7834</v>
      </c>
      <c r="C3">
        <v>9479.7520000000004</v>
      </c>
      <c r="D3">
        <v>15</v>
      </c>
      <c r="E3">
        <f t="shared" ref="E3:E51" si="0">IF(B3=7542, 1, 0)</f>
        <v>0</v>
      </c>
      <c r="F3">
        <f t="shared" ref="F3:F51" si="1">(B3-7542)/7542</f>
        <v>3.8716520816759477E-2</v>
      </c>
      <c r="G3">
        <f t="shared" ref="G3:G51" si="2">IF(F3&lt;$K$1, 1, 0)</f>
        <v>1</v>
      </c>
      <c r="H3">
        <f t="shared" ref="H3:H51" si="3">B3/7542</f>
        <v>1.0387165208167595</v>
      </c>
      <c r="J3" t="s">
        <v>52</v>
      </c>
      <c r="K3">
        <f>_xlfn.STDEV.S(B2, B51)</f>
        <v>225.56706319850866</v>
      </c>
    </row>
    <row r="4" spans="1:15" x14ac:dyDescent="0.25">
      <c r="A4" t="s">
        <v>5</v>
      </c>
      <c r="B4">
        <v>7853</v>
      </c>
      <c r="C4">
        <v>8134.335</v>
      </c>
      <c r="D4">
        <v>13</v>
      </c>
      <c r="E4">
        <f t="shared" si="0"/>
        <v>0</v>
      </c>
      <c r="F4">
        <f t="shared" si="1"/>
        <v>4.1235746486343143E-2</v>
      </c>
      <c r="G4">
        <f t="shared" si="2"/>
        <v>1</v>
      </c>
      <c r="H4">
        <f t="shared" si="3"/>
        <v>1.0412357464863431</v>
      </c>
      <c r="J4" t="s">
        <v>53</v>
      </c>
      <c r="K4">
        <f>MAX(B2:B51)</f>
        <v>8469</v>
      </c>
    </row>
    <row r="5" spans="1:15" x14ac:dyDescent="0.25">
      <c r="A5" t="s">
        <v>6</v>
      </c>
      <c r="B5">
        <v>7956</v>
      </c>
      <c r="C5">
        <v>8864.3919999999998</v>
      </c>
      <c r="D5">
        <v>14</v>
      </c>
      <c r="E5">
        <f t="shared" si="0"/>
        <v>0</v>
      </c>
      <c r="F5">
        <f t="shared" si="1"/>
        <v>5.4892601431980909E-2</v>
      </c>
      <c r="G5">
        <f t="shared" si="2"/>
        <v>0</v>
      </c>
      <c r="H5">
        <f t="shared" si="3"/>
        <v>1.0548926014319808</v>
      </c>
      <c r="J5" t="s">
        <v>54</v>
      </c>
      <c r="K5">
        <f>MIN(B2:B51)</f>
        <v>7542</v>
      </c>
    </row>
    <row r="6" spans="1:15" x14ac:dyDescent="0.25">
      <c r="A6" t="s">
        <v>7</v>
      </c>
      <c r="B6">
        <v>8089</v>
      </c>
      <c r="C6">
        <v>9436.866</v>
      </c>
      <c r="D6">
        <v>15</v>
      </c>
      <c r="E6">
        <f t="shared" si="0"/>
        <v>0</v>
      </c>
      <c r="F6">
        <f t="shared" si="1"/>
        <v>7.2527181119066558E-2</v>
      </c>
      <c r="G6">
        <f t="shared" si="2"/>
        <v>0</v>
      </c>
      <c r="H6">
        <f t="shared" si="3"/>
        <v>1.0725271811190666</v>
      </c>
      <c r="J6" t="s">
        <v>55</v>
      </c>
      <c r="K6">
        <f>SUM(H2:H51)/50</f>
        <v>1.0348793423495095</v>
      </c>
    </row>
    <row r="7" spans="1:15" x14ac:dyDescent="0.25">
      <c r="A7" t="s">
        <v>8</v>
      </c>
      <c r="B7">
        <v>8469</v>
      </c>
      <c r="C7">
        <v>15462.817999999999</v>
      </c>
      <c r="D7">
        <v>24</v>
      </c>
      <c r="E7">
        <f t="shared" si="0"/>
        <v>0</v>
      </c>
      <c r="F7">
        <f t="shared" si="1"/>
        <v>0.12291169451073986</v>
      </c>
      <c r="G7">
        <f t="shared" si="2"/>
        <v>0</v>
      </c>
      <c r="H7">
        <f t="shared" si="3"/>
        <v>1.1229116945107398</v>
      </c>
      <c r="J7" t="s">
        <v>56</v>
      </c>
      <c r="L7">
        <f>AVERAGE(C2:C51)</f>
        <v>12759.558220000001</v>
      </c>
      <c r="M7" t="s">
        <v>57</v>
      </c>
      <c r="N7">
        <f>L7/1000</f>
        <v>12.759558220000001</v>
      </c>
      <c r="O7" t="s">
        <v>58</v>
      </c>
    </row>
    <row r="8" spans="1:15" x14ac:dyDescent="0.25">
      <c r="A8" t="s">
        <v>9</v>
      </c>
      <c r="B8">
        <v>7848</v>
      </c>
      <c r="C8">
        <v>10749.370999999999</v>
      </c>
      <c r="D8">
        <v>17</v>
      </c>
      <c r="E8">
        <f t="shared" si="0"/>
        <v>0</v>
      </c>
      <c r="F8">
        <f t="shared" si="1"/>
        <v>4.0572792362768499E-2</v>
      </c>
      <c r="G8">
        <f t="shared" si="2"/>
        <v>1</v>
      </c>
      <c r="H8">
        <f t="shared" si="3"/>
        <v>1.0405727923627686</v>
      </c>
      <c r="J8" t="s">
        <v>59</v>
      </c>
      <c r="L8">
        <f>AVERAGE(D2:D51)</f>
        <v>20.12</v>
      </c>
    </row>
    <row r="9" spans="1:15" x14ac:dyDescent="0.25">
      <c r="A9" t="s">
        <v>10</v>
      </c>
      <c r="B9">
        <v>7861</v>
      </c>
      <c r="C9">
        <v>11440.53</v>
      </c>
      <c r="D9">
        <v>18</v>
      </c>
      <c r="E9">
        <f t="shared" si="0"/>
        <v>0</v>
      </c>
      <c r="F9">
        <f t="shared" si="1"/>
        <v>4.2296473084062584E-2</v>
      </c>
      <c r="G9">
        <f t="shared" si="2"/>
        <v>1</v>
      </c>
      <c r="H9">
        <f t="shared" si="3"/>
        <v>1.0422964730840625</v>
      </c>
    </row>
    <row r="10" spans="1:15" x14ac:dyDescent="0.25">
      <c r="A10" t="s">
        <v>11</v>
      </c>
      <c r="B10">
        <v>7542</v>
      </c>
      <c r="C10">
        <v>22901.007000000001</v>
      </c>
      <c r="D10">
        <v>36</v>
      </c>
      <c r="E10">
        <f t="shared" si="0"/>
        <v>1</v>
      </c>
      <c r="F10">
        <f t="shared" si="1"/>
        <v>0</v>
      </c>
      <c r="G10">
        <f t="shared" si="2"/>
        <v>1</v>
      </c>
      <c r="H10">
        <f t="shared" si="3"/>
        <v>1</v>
      </c>
    </row>
    <row r="11" spans="1:15" x14ac:dyDescent="0.25">
      <c r="A11" t="s">
        <v>12</v>
      </c>
      <c r="B11">
        <v>7542</v>
      </c>
      <c r="C11">
        <v>9593.4500000000007</v>
      </c>
      <c r="D11">
        <v>15</v>
      </c>
      <c r="E11">
        <f t="shared" si="0"/>
        <v>1</v>
      </c>
      <c r="F11">
        <f t="shared" si="1"/>
        <v>0</v>
      </c>
      <c r="G11">
        <f t="shared" si="2"/>
        <v>1</v>
      </c>
      <c r="H11">
        <f t="shared" si="3"/>
        <v>1</v>
      </c>
      <c r="O11" s="1"/>
    </row>
    <row r="12" spans="1:15" x14ac:dyDescent="0.25">
      <c r="A12" t="s">
        <v>13</v>
      </c>
      <c r="B12">
        <v>7797</v>
      </c>
      <c r="C12">
        <v>16491.079000000002</v>
      </c>
      <c r="D12">
        <v>26</v>
      </c>
      <c r="E12">
        <f t="shared" si="0"/>
        <v>0</v>
      </c>
      <c r="F12">
        <f t="shared" si="1"/>
        <v>3.3810660302307081E-2</v>
      </c>
      <c r="G12">
        <f t="shared" si="2"/>
        <v>1</v>
      </c>
      <c r="H12">
        <f t="shared" si="3"/>
        <v>1.0338106603023072</v>
      </c>
      <c r="J12" t="s">
        <v>60</v>
      </c>
      <c r="K12">
        <v>20</v>
      </c>
      <c r="M12" s="1" t="s">
        <v>70</v>
      </c>
      <c r="N12" t="s">
        <v>71</v>
      </c>
    </row>
    <row r="13" spans="1:15" x14ac:dyDescent="0.25">
      <c r="A13" t="s">
        <v>14</v>
      </c>
      <c r="B13">
        <v>7542</v>
      </c>
      <c r="C13">
        <v>9456.8150000000005</v>
      </c>
      <c r="D13">
        <v>15</v>
      </c>
      <c r="E13">
        <f t="shared" si="0"/>
        <v>1</v>
      </c>
      <c r="F13">
        <f t="shared" si="1"/>
        <v>0</v>
      </c>
      <c r="G13">
        <f t="shared" si="2"/>
        <v>1</v>
      </c>
      <c r="H13">
        <f t="shared" si="3"/>
        <v>1</v>
      </c>
      <c r="J13" t="s">
        <v>61</v>
      </c>
      <c r="K13">
        <v>20</v>
      </c>
    </row>
    <row r="14" spans="1:15" x14ac:dyDescent="0.25">
      <c r="A14" t="s">
        <v>15</v>
      </c>
      <c r="B14">
        <v>7751</v>
      </c>
      <c r="C14">
        <v>9593.4500000000007</v>
      </c>
      <c r="D14">
        <v>15</v>
      </c>
      <c r="E14">
        <f t="shared" si="0"/>
        <v>0</v>
      </c>
      <c r="F14">
        <f t="shared" si="1"/>
        <v>2.7711482365420315E-2</v>
      </c>
      <c r="G14">
        <f t="shared" si="2"/>
        <v>1</v>
      </c>
      <c r="H14">
        <f t="shared" si="3"/>
        <v>1.0277114823654203</v>
      </c>
      <c r="J14" t="s">
        <v>62</v>
      </c>
      <c r="K14">
        <f>K12*K13*N7/60/60</f>
        <v>1.4177286911111113</v>
      </c>
    </row>
    <row r="15" spans="1:15" x14ac:dyDescent="0.25">
      <c r="A15" t="s">
        <v>16</v>
      </c>
      <c r="B15">
        <v>7596</v>
      </c>
      <c r="C15">
        <v>13295.59</v>
      </c>
      <c r="D15">
        <v>21</v>
      </c>
      <c r="E15" s="1">
        <f t="shared" si="0"/>
        <v>0</v>
      </c>
      <c r="F15">
        <f t="shared" si="1"/>
        <v>7.1599045346062056E-3</v>
      </c>
      <c r="G15">
        <f t="shared" si="2"/>
        <v>1</v>
      </c>
      <c r="H15">
        <f t="shared" si="3"/>
        <v>1.0071599045346062</v>
      </c>
    </row>
    <row r="16" spans="1:15" x14ac:dyDescent="0.25">
      <c r="A16" t="s">
        <v>17</v>
      </c>
      <c r="B16">
        <v>7862</v>
      </c>
      <c r="C16">
        <v>18577.522000000001</v>
      </c>
      <c r="D16">
        <v>29</v>
      </c>
      <c r="E16">
        <f t="shared" si="0"/>
        <v>0</v>
      </c>
      <c r="F16">
        <f t="shared" si="1"/>
        <v>4.2429063908777515E-2</v>
      </c>
      <c r="G16">
        <f t="shared" si="2"/>
        <v>1</v>
      </c>
      <c r="H16">
        <f t="shared" si="3"/>
        <v>1.0424290639087774</v>
      </c>
    </row>
    <row r="17" spans="1:8" x14ac:dyDescent="0.25">
      <c r="A17" t="s">
        <v>18</v>
      </c>
      <c r="B17">
        <v>7542</v>
      </c>
      <c r="C17">
        <v>12797.915999999999</v>
      </c>
      <c r="D17">
        <v>20</v>
      </c>
      <c r="E17">
        <f t="shared" si="0"/>
        <v>1</v>
      </c>
      <c r="F17">
        <f t="shared" si="1"/>
        <v>0</v>
      </c>
      <c r="G17">
        <f t="shared" si="2"/>
        <v>1</v>
      </c>
      <c r="H17">
        <f t="shared" si="3"/>
        <v>1</v>
      </c>
    </row>
    <row r="18" spans="1:8" x14ac:dyDescent="0.25">
      <c r="A18" t="s">
        <v>19</v>
      </c>
      <c r="B18">
        <v>7542</v>
      </c>
      <c r="C18">
        <v>10683.547</v>
      </c>
      <c r="D18">
        <v>17</v>
      </c>
      <c r="E18">
        <f t="shared" si="0"/>
        <v>1</v>
      </c>
      <c r="F18">
        <f t="shared" si="1"/>
        <v>0</v>
      </c>
      <c r="G18">
        <f t="shared" si="2"/>
        <v>1</v>
      </c>
      <c r="H18">
        <f t="shared" si="3"/>
        <v>1</v>
      </c>
    </row>
    <row r="19" spans="1:8" x14ac:dyDescent="0.25">
      <c r="A19" t="s">
        <v>20</v>
      </c>
      <c r="B19">
        <v>7820</v>
      </c>
      <c r="C19">
        <v>8156.2780000000002</v>
      </c>
      <c r="D19">
        <v>13</v>
      </c>
      <c r="E19">
        <f t="shared" si="0"/>
        <v>0</v>
      </c>
      <c r="F19">
        <f t="shared" si="1"/>
        <v>3.6860249270750461E-2</v>
      </c>
      <c r="G19">
        <f t="shared" si="2"/>
        <v>1</v>
      </c>
      <c r="H19">
        <f t="shared" si="3"/>
        <v>1.0368602492707504</v>
      </c>
    </row>
    <row r="20" spans="1:8" x14ac:dyDescent="0.25">
      <c r="A20" t="s">
        <v>21</v>
      </c>
      <c r="B20">
        <v>7783</v>
      </c>
      <c r="C20">
        <v>15872.726000000001</v>
      </c>
      <c r="D20">
        <v>25</v>
      </c>
      <c r="E20">
        <f t="shared" si="0"/>
        <v>0</v>
      </c>
      <c r="F20">
        <f t="shared" si="1"/>
        <v>3.1954388756298066E-2</v>
      </c>
      <c r="G20">
        <f t="shared" si="2"/>
        <v>1</v>
      </c>
      <c r="H20">
        <f t="shared" si="3"/>
        <v>1.0319543887562981</v>
      </c>
    </row>
    <row r="21" spans="1:8" x14ac:dyDescent="0.25">
      <c r="A21" t="s">
        <v>22</v>
      </c>
      <c r="B21">
        <v>7542</v>
      </c>
      <c r="C21">
        <v>13433.223</v>
      </c>
      <c r="D21">
        <v>21</v>
      </c>
      <c r="E21">
        <f t="shared" si="0"/>
        <v>1</v>
      </c>
      <c r="F21">
        <f t="shared" si="1"/>
        <v>0</v>
      </c>
      <c r="G21">
        <f t="shared" si="2"/>
        <v>1</v>
      </c>
      <c r="H21">
        <f t="shared" si="3"/>
        <v>1</v>
      </c>
    </row>
    <row r="22" spans="1:8" x14ac:dyDescent="0.25">
      <c r="A22" t="s">
        <v>13</v>
      </c>
      <c r="B22">
        <v>7797</v>
      </c>
      <c r="C22">
        <v>17149.326000000001</v>
      </c>
      <c r="D22">
        <v>27</v>
      </c>
      <c r="E22">
        <f t="shared" si="0"/>
        <v>0</v>
      </c>
      <c r="F22">
        <f t="shared" si="1"/>
        <v>3.3810660302307081E-2</v>
      </c>
      <c r="G22">
        <f t="shared" si="2"/>
        <v>1</v>
      </c>
      <c r="H22">
        <f t="shared" si="3"/>
        <v>1.0338106603023072</v>
      </c>
    </row>
    <row r="23" spans="1:8" x14ac:dyDescent="0.25">
      <c r="A23" t="s">
        <v>23</v>
      </c>
      <c r="B23">
        <v>8039</v>
      </c>
      <c r="C23">
        <v>12631.359</v>
      </c>
      <c r="D23">
        <v>20</v>
      </c>
      <c r="E23">
        <f t="shared" si="0"/>
        <v>0</v>
      </c>
      <c r="F23">
        <f t="shared" si="1"/>
        <v>6.5897639883320078E-2</v>
      </c>
      <c r="G23">
        <f t="shared" si="2"/>
        <v>0</v>
      </c>
      <c r="H23">
        <f t="shared" si="3"/>
        <v>1.06589763988332</v>
      </c>
    </row>
    <row r="24" spans="1:8" x14ac:dyDescent="0.25">
      <c r="A24" t="s">
        <v>24</v>
      </c>
      <c r="B24">
        <v>7542</v>
      </c>
      <c r="C24">
        <v>13247.717000000001</v>
      </c>
      <c r="D24">
        <v>21</v>
      </c>
      <c r="E24">
        <f t="shared" si="0"/>
        <v>1</v>
      </c>
      <c r="F24">
        <f t="shared" si="1"/>
        <v>0</v>
      </c>
      <c r="G24">
        <f t="shared" si="2"/>
        <v>1</v>
      </c>
      <c r="H24">
        <f t="shared" si="3"/>
        <v>1</v>
      </c>
    </row>
    <row r="25" spans="1:8" x14ac:dyDescent="0.25">
      <c r="A25" t="s">
        <v>25</v>
      </c>
      <c r="B25">
        <v>8375</v>
      </c>
      <c r="C25">
        <v>8748.7000000000007</v>
      </c>
      <c r="D25">
        <v>14</v>
      </c>
      <c r="E25">
        <f t="shared" si="0"/>
        <v>0</v>
      </c>
      <c r="F25">
        <f t="shared" si="1"/>
        <v>0.11044815698753646</v>
      </c>
      <c r="G25">
        <f t="shared" si="2"/>
        <v>0</v>
      </c>
      <c r="H25">
        <f t="shared" si="3"/>
        <v>1.1104481569875364</v>
      </c>
    </row>
    <row r="26" spans="1:8" x14ac:dyDescent="0.25">
      <c r="A26" t="s">
        <v>26</v>
      </c>
      <c r="B26">
        <v>7802</v>
      </c>
      <c r="C26">
        <v>7433.2020000000002</v>
      </c>
      <c r="D26">
        <v>12</v>
      </c>
      <c r="E26">
        <f t="shared" si="0"/>
        <v>0</v>
      </c>
      <c r="F26">
        <f t="shared" si="1"/>
        <v>3.4473614425881732E-2</v>
      </c>
      <c r="G26">
        <f t="shared" si="2"/>
        <v>1</v>
      </c>
      <c r="H26">
        <f t="shared" si="3"/>
        <v>1.0344736144258817</v>
      </c>
    </row>
    <row r="27" spans="1:8" x14ac:dyDescent="0.25">
      <c r="A27" t="s">
        <v>27</v>
      </c>
      <c r="B27">
        <v>7996</v>
      </c>
      <c r="C27">
        <v>8291.9150000000009</v>
      </c>
      <c r="D27">
        <v>13</v>
      </c>
      <c r="E27">
        <f t="shared" si="0"/>
        <v>0</v>
      </c>
      <c r="F27">
        <f t="shared" si="1"/>
        <v>6.0196234420578094E-2</v>
      </c>
      <c r="G27">
        <f t="shared" si="2"/>
        <v>0</v>
      </c>
      <c r="H27">
        <f t="shared" si="3"/>
        <v>1.0601962344205782</v>
      </c>
    </row>
    <row r="28" spans="1:8" x14ac:dyDescent="0.25">
      <c r="A28" t="s">
        <v>28</v>
      </c>
      <c r="B28">
        <v>7681</v>
      </c>
      <c r="C28">
        <v>14559.225</v>
      </c>
      <c r="D28">
        <v>23</v>
      </c>
      <c r="E28">
        <f t="shared" si="0"/>
        <v>0</v>
      </c>
      <c r="F28">
        <f t="shared" si="1"/>
        <v>1.8430124635375231E-2</v>
      </c>
      <c r="G28">
        <f t="shared" si="2"/>
        <v>1</v>
      </c>
      <c r="H28">
        <f t="shared" si="3"/>
        <v>1.0184301246353753</v>
      </c>
    </row>
    <row r="29" spans="1:8" x14ac:dyDescent="0.25">
      <c r="A29" t="s">
        <v>29</v>
      </c>
      <c r="B29">
        <v>7542</v>
      </c>
      <c r="C29">
        <v>13268.662</v>
      </c>
      <c r="D29">
        <v>21</v>
      </c>
      <c r="E29">
        <f t="shared" si="0"/>
        <v>1</v>
      </c>
      <c r="F29">
        <f t="shared" si="1"/>
        <v>0</v>
      </c>
      <c r="G29">
        <f t="shared" si="2"/>
        <v>1</v>
      </c>
      <c r="H29">
        <f t="shared" si="3"/>
        <v>1</v>
      </c>
    </row>
    <row r="30" spans="1:8" x14ac:dyDescent="0.25">
      <c r="A30" t="s">
        <v>30</v>
      </c>
      <c r="B30">
        <v>7929</v>
      </c>
      <c r="C30">
        <v>23205.197</v>
      </c>
      <c r="D30">
        <v>37</v>
      </c>
      <c r="E30">
        <f t="shared" si="0"/>
        <v>0</v>
      </c>
      <c r="F30">
        <f t="shared" si="1"/>
        <v>5.1312649164677801E-2</v>
      </c>
      <c r="G30">
        <f t="shared" si="2"/>
        <v>0</v>
      </c>
      <c r="H30">
        <f t="shared" si="3"/>
        <v>1.0513126491646778</v>
      </c>
    </row>
    <row r="31" spans="1:8" x14ac:dyDescent="0.25">
      <c r="A31" t="s">
        <v>31</v>
      </c>
      <c r="B31">
        <v>8258</v>
      </c>
      <c r="C31">
        <v>11056.552</v>
      </c>
      <c r="D31">
        <v>17</v>
      </c>
      <c r="E31">
        <f t="shared" si="0"/>
        <v>0</v>
      </c>
      <c r="F31">
        <f t="shared" si="1"/>
        <v>9.493503049588968E-2</v>
      </c>
      <c r="G31">
        <f t="shared" si="2"/>
        <v>0</v>
      </c>
      <c r="H31">
        <f t="shared" si="3"/>
        <v>1.0949350304958896</v>
      </c>
    </row>
    <row r="32" spans="1:8" x14ac:dyDescent="0.25">
      <c r="A32" t="s">
        <v>19</v>
      </c>
      <c r="B32">
        <v>7542</v>
      </c>
      <c r="C32">
        <v>8953.1559999999899</v>
      </c>
      <c r="D32">
        <v>14</v>
      </c>
      <c r="E32">
        <f t="shared" si="0"/>
        <v>1</v>
      </c>
      <c r="F32">
        <f t="shared" si="1"/>
        <v>0</v>
      </c>
      <c r="G32">
        <f t="shared" si="2"/>
        <v>1</v>
      </c>
      <c r="H32">
        <f t="shared" si="3"/>
        <v>1</v>
      </c>
    </row>
    <row r="33" spans="1:8" x14ac:dyDescent="0.25">
      <c r="A33" t="s">
        <v>32</v>
      </c>
      <c r="B33">
        <v>7542</v>
      </c>
      <c r="C33">
        <v>17666.947</v>
      </c>
      <c r="D33">
        <v>28</v>
      </c>
      <c r="E33">
        <f t="shared" si="0"/>
        <v>1</v>
      </c>
      <c r="F33">
        <f t="shared" si="1"/>
        <v>0</v>
      </c>
      <c r="G33">
        <f t="shared" si="2"/>
        <v>1</v>
      </c>
      <c r="H33">
        <f t="shared" si="3"/>
        <v>1</v>
      </c>
    </row>
    <row r="34" spans="1:8" x14ac:dyDescent="0.25">
      <c r="A34" t="s">
        <v>33</v>
      </c>
      <c r="B34">
        <v>7542</v>
      </c>
      <c r="C34">
        <v>15163.615</v>
      </c>
      <c r="D34">
        <v>24</v>
      </c>
      <c r="E34">
        <f t="shared" si="0"/>
        <v>1</v>
      </c>
      <c r="F34">
        <f t="shared" si="1"/>
        <v>0</v>
      </c>
      <c r="G34">
        <f t="shared" si="2"/>
        <v>1</v>
      </c>
      <c r="H34">
        <f t="shared" si="3"/>
        <v>1</v>
      </c>
    </row>
    <row r="35" spans="1:8" x14ac:dyDescent="0.25">
      <c r="A35" t="s">
        <v>34</v>
      </c>
      <c r="B35">
        <v>7916</v>
      </c>
      <c r="C35">
        <v>14022.655000000001</v>
      </c>
      <c r="D35">
        <v>22</v>
      </c>
      <c r="E35">
        <f t="shared" si="0"/>
        <v>0</v>
      </c>
      <c r="F35">
        <f t="shared" si="1"/>
        <v>4.9588968443383716E-2</v>
      </c>
      <c r="G35">
        <f t="shared" si="2"/>
        <v>1</v>
      </c>
      <c r="H35">
        <f t="shared" si="3"/>
        <v>1.0495889684433837</v>
      </c>
    </row>
    <row r="36" spans="1:8" x14ac:dyDescent="0.25">
      <c r="A36" t="s">
        <v>35</v>
      </c>
      <c r="B36">
        <v>7734</v>
      </c>
      <c r="C36">
        <v>8323.8320000000003</v>
      </c>
      <c r="D36">
        <v>13</v>
      </c>
      <c r="E36">
        <f t="shared" si="0"/>
        <v>0</v>
      </c>
      <c r="F36">
        <f t="shared" si="1"/>
        <v>2.5457438345266509E-2</v>
      </c>
      <c r="G36">
        <f t="shared" si="2"/>
        <v>1</v>
      </c>
      <c r="H36">
        <f t="shared" si="3"/>
        <v>1.0254574383452666</v>
      </c>
    </row>
    <row r="37" spans="1:8" x14ac:dyDescent="0.25">
      <c r="A37" t="s">
        <v>36</v>
      </c>
      <c r="B37">
        <v>7749</v>
      </c>
      <c r="C37">
        <v>8281.9419999999991</v>
      </c>
      <c r="D37">
        <v>13</v>
      </c>
      <c r="E37">
        <f t="shared" si="0"/>
        <v>0</v>
      </c>
      <c r="F37">
        <f t="shared" si="1"/>
        <v>2.7446300715990454E-2</v>
      </c>
      <c r="G37">
        <f t="shared" si="2"/>
        <v>1</v>
      </c>
      <c r="H37">
        <f t="shared" si="3"/>
        <v>1.0274463007159904</v>
      </c>
    </row>
    <row r="38" spans="1:8" x14ac:dyDescent="0.25">
      <c r="A38" t="s">
        <v>37</v>
      </c>
      <c r="B38">
        <v>7929</v>
      </c>
      <c r="C38">
        <v>8875.3619999999992</v>
      </c>
      <c r="D38">
        <v>14</v>
      </c>
      <c r="E38">
        <f t="shared" si="0"/>
        <v>0</v>
      </c>
      <c r="F38">
        <f t="shared" si="1"/>
        <v>5.1312649164677801E-2</v>
      </c>
      <c r="G38">
        <f t="shared" si="2"/>
        <v>0</v>
      </c>
      <c r="H38">
        <f t="shared" si="3"/>
        <v>1.0513126491646778</v>
      </c>
    </row>
    <row r="39" spans="1:8" x14ac:dyDescent="0.25">
      <c r="A39" t="s">
        <v>38</v>
      </c>
      <c r="B39">
        <v>7596</v>
      </c>
      <c r="C39">
        <v>17039.617999999999</v>
      </c>
      <c r="D39">
        <v>27</v>
      </c>
      <c r="E39">
        <f t="shared" si="0"/>
        <v>0</v>
      </c>
      <c r="F39">
        <f t="shared" si="1"/>
        <v>7.1599045346062056E-3</v>
      </c>
      <c r="G39">
        <f t="shared" si="2"/>
        <v>1</v>
      </c>
      <c r="H39">
        <f t="shared" si="3"/>
        <v>1.0071599045346062</v>
      </c>
    </row>
    <row r="40" spans="1:8" x14ac:dyDescent="0.25">
      <c r="A40" t="s">
        <v>39</v>
      </c>
      <c r="B40">
        <v>7542</v>
      </c>
      <c r="C40">
        <v>12738.074000000001</v>
      </c>
      <c r="D40">
        <v>20</v>
      </c>
      <c r="E40">
        <f t="shared" si="0"/>
        <v>1</v>
      </c>
      <c r="F40">
        <f t="shared" si="1"/>
        <v>0</v>
      </c>
      <c r="G40">
        <f t="shared" si="2"/>
        <v>1</v>
      </c>
      <c r="H40">
        <f t="shared" si="3"/>
        <v>1</v>
      </c>
    </row>
    <row r="41" spans="1:8" x14ac:dyDescent="0.25">
      <c r="A41" t="s">
        <v>40</v>
      </c>
      <c r="B41">
        <v>7885</v>
      </c>
      <c r="C41">
        <v>11450.504000000001</v>
      </c>
      <c r="D41">
        <v>18</v>
      </c>
      <c r="E41">
        <f t="shared" si="0"/>
        <v>0</v>
      </c>
      <c r="F41">
        <f t="shared" si="1"/>
        <v>4.5478652877220895E-2</v>
      </c>
      <c r="G41">
        <f t="shared" si="2"/>
        <v>1</v>
      </c>
      <c r="H41">
        <f t="shared" si="3"/>
        <v>1.0454786528772209</v>
      </c>
    </row>
    <row r="42" spans="1:8" x14ac:dyDescent="0.25">
      <c r="A42" t="s">
        <v>41</v>
      </c>
      <c r="B42">
        <v>8152</v>
      </c>
      <c r="C42">
        <v>16434.227999999999</v>
      </c>
      <c r="D42">
        <v>26</v>
      </c>
      <c r="E42">
        <f t="shared" si="0"/>
        <v>0</v>
      </c>
      <c r="F42">
        <f t="shared" si="1"/>
        <v>8.0880403076107138E-2</v>
      </c>
      <c r="G42">
        <f t="shared" si="2"/>
        <v>0</v>
      </c>
      <c r="H42">
        <f t="shared" si="3"/>
        <v>1.0808804030761072</v>
      </c>
    </row>
    <row r="43" spans="1:8" x14ac:dyDescent="0.25">
      <c r="A43" t="s">
        <v>42</v>
      </c>
      <c r="B43">
        <v>7542</v>
      </c>
      <c r="C43">
        <v>10746.379000000001</v>
      </c>
      <c r="D43">
        <v>17</v>
      </c>
      <c r="E43">
        <f t="shared" si="0"/>
        <v>1</v>
      </c>
      <c r="F43">
        <f t="shared" si="1"/>
        <v>0</v>
      </c>
      <c r="G43">
        <f t="shared" si="2"/>
        <v>1</v>
      </c>
      <c r="H43">
        <f t="shared" si="3"/>
        <v>1</v>
      </c>
    </row>
    <row r="44" spans="1:8" x14ac:dyDescent="0.25">
      <c r="A44" t="s">
        <v>43</v>
      </c>
      <c r="B44">
        <v>7542</v>
      </c>
      <c r="C44">
        <v>15233.428</v>
      </c>
      <c r="D44">
        <v>24</v>
      </c>
      <c r="E44">
        <f t="shared" si="0"/>
        <v>1</v>
      </c>
      <c r="F44">
        <f t="shared" si="1"/>
        <v>0</v>
      </c>
      <c r="G44">
        <f t="shared" si="2"/>
        <v>1</v>
      </c>
      <c r="H44">
        <f t="shared" si="3"/>
        <v>1</v>
      </c>
    </row>
    <row r="45" spans="1:8" x14ac:dyDescent="0.25">
      <c r="A45" t="s">
        <v>44</v>
      </c>
      <c r="B45">
        <v>7677</v>
      </c>
      <c r="C45">
        <v>10149.967000000001</v>
      </c>
      <c r="D45">
        <v>16</v>
      </c>
      <c r="E45">
        <f t="shared" si="0"/>
        <v>0</v>
      </c>
      <c r="F45">
        <f t="shared" si="1"/>
        <v>1.7899761336515514E-2</v>
      </c>
      <c r="G45">
        <f t="shared" si="2"/>
        <v>1</v>
      </c>
      <c r="H45">
        <f t="shared" si="3"/>
        <v>1.0178997613365155</v>
      </c>
    </row>
    <row r="46" spans="1:8" x14ac:dyDescent="0.25">
      <c r="A46" t="s">
        <v>45</v>
      </c>
      <c r="B46">
        <v>8119</v>
      </c>
      <c r="C46">
        <v>10277.628000000001</v>
      </c>
      <c r="D46">
        <v>16</v>
      </c>
      <c r="E46">
        <f t="shared" si="0"/>
        <v>0</v>
      </c>
      <c r="F46">
        <f t="shared" si="1"/>
        <v>7.6504905860514449E-2</v>
      </c>
      <c r="G46">
        <f t="shared" si="2"/>
        <v>0</v>
      </c>
      <c r="H46">
        <f t="shared" si="3"/>
        <v>1.0765049058605145</v>
      </c>
    </row>
    <row r="47" spans="1:8" x14ac:dyDescent="0.25">
      <c r="A47" t="s">
        <v>46</v>
      </c>
      <c r="B47">
        <v>7978</v>
      </c>
      <c r="C47">
        <v>14675.913</v>
      </c>
      <c r="D47">
        <v>23</v>
      </c>
      <c r="E47">
        <f t="shared" si="0"/>
        <v>0</v>
      </c>
      <c r="F47">
        <f t="shared" si="1"/>
        <v>5.7809599575709358E-2</v>
      </c>
      <c r="G47">
        <f t="shared" si="2"/>
        <v>0</v>
      </c>
      <c r="H47">
        <f t="shared" si="3"/>
        <v>1.0578095995757093</v>
      </c>
    </row>
    <row r="48" spans="1:8" x14ac:dyDescent="0.25">
      <c r="A48" t="s">
        <v>47</v>
      </c>
      <c r="B48">
        <v>7848</v>
      </c>
      <c r="C48">
        <v>17216.148000000001</v>
      </c>
      <c r="D48">
        <v>27</v>
      </c>
      <c r="E48">
        <f t="shared" si="0"/>
        <v>0</v>
      </c>
      <c r="F48">
        <f t="shared" si="1"/>
        <v>4.0572792362768499E-2</v>
      </c>
      <c r="G48">
        <f t="shared" si="2"/>
        <v>1</v>
      </c>
      <c r="H48">
        <f t="shared" si="3"/>
        <v>1.0405727923627686</v>
      </c>
    </row>
    <row r="49" spans="1:8" x14ac:dyDescent="0.25">
      <c r="A49" t="s">
        <v>48</v>
      </c>
      <c r="B49">
        <v>7925</v>
      </c>
      <c r="C49">
        <v>11395.647999999999</v>
      </c>
      <c r="D49">
        <v>18</v>
      </c>
      <c r="E49">
        <f t="shared" si="0"/>
        <v>0</v>
      </c>
      <c r="F49">
        <f t="shared" si="1"/>
        <v>5.0782285865818087E-2</v>
      </c>
      <c r="G49">
        <f t="shared" si="2"/>
        <v>0</v>
      </c>
      <c r="H49">
        <f t="shared" si="3"/>
        <v>1.050782285865818</v>
      </c>
    </row>
    <row r="50" spans="1:8" x14ac:dyDescent="0.25">
      <c r="A50" t="s">
        <v>49</v>
      </c>
      <c r="B50">
        <v>8012</v>
      </c>
      <c r="C50">
        <v>10726.433000000001</v>
      </c>
      <c r="D50">
        <v>17</v>
      </c>
      <c r="E50">
        <f t="shared" si="0"/>
        <v>0</v>
      </c>
      <c r="F50">
        <f t="shared" si="1"/>
        <v>6.231768761601697E-2</v>
      </c>
      <c r="G50">
        <f t="shared" si="2"/>
        <v>0</v>
      </c>
      <c r="H50">
        <f t="shared" si="3"/>
        <v>1.062317687616017</v>
      </c>
    </row>
    <row r="51" spans="1:8" x14ac:dyDescent="0.25">
      <c r="A51" t="s">
        <v>50</v>
      </c>
      <c r="B51">
        <v>8034</v>
      </c>
      <c r="C51">
        <v>9499.6990000000005</v>
      </c>
      <c r="D51">
        <v>15</v>
      </c>
      <c r="E51">
        <f t="shared" si="0"/>
        <v>0</v>
      </c>
      <c r="F51">
        <f t="shared" si="1"/>
        <v>6.523468575974542E-2</v>
      </c>
      <c r="G51">
        <f t="shared" si="2"/>
        <v>0</v>
      </c>
      <c r="H51">
        <f t="shared" si="3"/>
        <v>1.0652346857597454</v>
      </c>
    </row>
    <row r="52" spans="1:8" x14ac:dyDescent="0.25">
      <c r="E52">
        <f>SUM(E2:E51)</f>
        <v>14</v>
      </c>
      <c r="G52">
        <f>SUM(G2:G51)</f>
        <v>35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B2" sqref="B2"/>
    </sheetView>
  </sheetViews>
  <sheetFormatPr baseColWidth="10" defaultColWidth="11.42578125" defaultRowHeight="15" x14ac:dyDescent="0.25"/>
  <cols>
    <col min="1" max="1" width="14.5703125" customWidth="1"/>
    <col min="7" max="7" width="23" customWidth="1"/>
  </cols>
  <sheetData>
    <row r="1" spans="1:7" x14ac:dyDescent="0.25">
      <c r="A1" s="4"/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75</v>
      </c>
    </row>
    <row r="2" spans="1:7" x14ac:dyDescent="0.25">
      <c r="A2" s="2" t="s">
        <v>68</v>
      </c>
      <c r="B2" s="6">
        <v>7805.06</v>
      </c>
      <c r="C2" s="7">
        <v>225.56706319850866</v>
      </c>
      <c r="D2" s="6">
        <v>8469</v>
      </c>
      <c r="E2" s="6">
        <v>7542</v>
      </c>
      <c r="F2" s="8">
        <v>1.0348793423495095</v>
      </c>
      <c r="G2" s="8">
        <v>12.759558220000001</v>
      </c>
    </row>
    <row r="3" spans="1:7" x14ac:dyDescent="0.25">
      <c r="A3" s="2" t="s">
        <v>69</v>
      </c>
      <c r="B3" s="6">
        <v>9054.8799999999992</v>
      </c>
      <c r="C3" s="7">
        <v>374.7665940288702</v>
      </c>
      <c r="D3" s="6">
        <v>10039</v>
      </c>
      <c r="E3" s="6">
        <v>8208</v>
      </c>
      <c r="F3" s="8">
        <v>1.2005940068947227</v>
      </c>
      <c r="G3" s="8">
        <v>40.044441259999992</v>
      </c>
    </row>
    <row r="4" spans="1:7" x14ac:dyDescent="0.25">
      <c r="A4" s="2" t="s">
        <v>74</v>
      </c>
      <c r="B4" s="6">
        <v>10161.42</v>
      </c>
      <c r="C4" s="7">
        <v>547.30064863838777</v>
      </c>
      <c r="D4" s="6">
        <v>15535</v>
      </c>
      <c r="E4" s="6">
        <v>9046</v>
      </c>
      <c r="F4" s="8">
        <v>1.3473110580747811</v>
      </c>
      <c r="G4" s="8">
        <v>4.2050048000000002</v>
      </c>
    </row>
    <row r="5" spans="1:7" x14ac:dyDescent="0.25">
      <c r="A5" s="3" t="s">
        <v>73</v>
      </c>
      <c r="B5" s="9">
        <v>7671.06</v>
      </c>
      <c r="C5" s="10">
        <v>1.4142135623730951</v>
      </c>
      <c r="D5" s="9">
        <v>8111</v>
      </c>
      <c r="E5" s="9">
        <v>7542</v>
      </c>
      <c r="F5" s="11">
        <v>1.0171121718377087</v>
      </c>
      <c r="G5" s="11">
        <v>15.45183235999999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51"/>
  <sheetViews>
    <sheetView workbookViewId="0">
      <selection activeCell="B1" sqref="B1:E1"/>
    </sheetView>
  </sheetViews>
  <sheetFormatPr baseColWidth="10" defaultColWidth="9.140625" defaultRowHeight="15" x14ac:dyDescent="0.25"/>
  <cols>
    <col min="3" max="3" width="10.5703125" customWidth="1"/>
  </cols>
  <sheetData>
    <row r="1" spans="2:5" x14ac:dyDescent="0.25">
      <c r="B1" t="s">
        <v>72</v>
      </c>
      <c r="C1" t="s">
        <v>68</v>
      </c>
      <c r="D1" t="s">
        <v>74</v>
      </c>
      <c r="E1" t="s">
        <v>73</v>
      </c>
    </row>
    <row r="2" spans="2:5" x14ac:dyDescent="0.25">
      <c r="B2">
        <v>9276</v>
      </c>
      <c r="C2">
        <v>7715</v>
      </c>
      <c r="D2">
        <v>10006</v>
      </c>
      <c r="E2">
        <v>7732</v>
      </c>
    </row>
    <row r="3" spans="2:5" x14ac:dyDescent="0.25">
      <c r="B3">
        <v>9733</v>
      </c>
      <c r="C3">
        <v>7834</v>
      </c>
      <c r="D3">
        <v>9328</v>
      </c>
      <c r="E3">
        <v>7542</v>
      </c>
    </row>
    <row r="4" spans="2:5" x14ac:dyDescent="0.25">
      <c r="B4">
        <v>9191</v>
      </c>
      <c r="C4">
        <v>7853</v>
      </c>
      <c r="D4">
        <v>9313</v>
      </c>
      <c r="E4">
        <v>7542</v>
      </c>
    </row>
    <row r="5" spans="2:5" x14ac:dyDescent="0.25">
      <c r="B5">
        <v>8794</v>
      </c>
      <c r="C5">
        <v>7956</v>
      </c>
      <c r="D5">
        <v>10739</v>
      </c>
      <c r="E5">
        <v>7542</v>
      </c>
    </row>
    <row r="6" spans="2:5" x14ac:dyDescent="0.25">
      <c r="B6">
        <v>8686</v>
      </c>
      <c r="C6">
        <v>8089</v>
      </c>
      <c r="D6">
        <v>9859</v>
      </c>
      <c r="E6">
        <v>8111</v>
      </c>
    </row>
    <row r="7" spans="2:5" x14ac:dyDescent="0.25">
      <c r="B7">
        <v>8924</v>
      </c>
      <c r="C7">
        <v>8469</v>
      </c>
      <c r="D7">
        <v>10093</v>
      </c>
      <c r="E7">
        <v>7542</v>
      </c>
    </row>
    <row r="8" spans="2:5" x14ac:dyDescent="0.25">
      <c r="B8">
        <v>9028</v>
      </c>
      <c r="C8">
        <v>7848</v>
      </c>
      <c r="D8">
        <v>9528</v>
      </c>
      <c r="E8">
        <v>7542</v>
      </c>
    </row>
    <row r="9" spans="2:5" x14ac:dyDescent="0.25">
      <c r="B9">
        <v>9178</v>
      </c>
      <c r="C9">
        <v>7861</v>
      </c>
      <c r="D9">
        <v>10046</v>
      </c>
      <c r="E9">
        <v>7542</v>
      </c>
    </row>
    <row r="10" spans="2:5" x14ac:dyDescent="0.25">
      <c r="B10">
        <v>8790</v>
      </c>
      <c r="C10">
        <v>7542</v>
      </c>
      <c r="D10">
        <v>9143</v>
      </c>
      <c r="E10">
        <v>7715</v>
      </c>
    </row>
    <row r="11" spans="2:5" x14ac:dyDescent="0.25">
      <c r="B11">
        <v>9515</v>
      </c>
      <c r="C11">
        <v>7542</v>
      </c>
      <c r="D11">
        <v>10304</v>
      </c>
      <c r="E11">
        <v>7542</v>
      </c>
    </row>
    <row r="12" spans="2:5" x14ac:dyDescent="0.25">
      <c r="B12">
        <v>8780</v>
      </c>
      <c r="C12">
        <v>7797</v>
      </c>
      <c r="D12">
        <v>9671</v>
      </c>
      <c r="E12">
        <v>7542</v>
      </c>
    </row>
    <row r="13" spans="2:5" x14ac:dyDescent="0.25">
      <c r="B13">
        <v>9138</v>
      </c>
      <c r="C13">
        <v>7542</v>
      </c>
      <c r="D13">
        <v>11064</v>
      </c>
      <c r="E13">
        <v>7542</v>
      </c>
    </row>
    <row r="14" spans="2:5" x14ac:dyDescent="0.25">
      <c r="B14">
        <v>8695</v>
      </c>
      <c r="C14">
        <v>7751</v>
      </c>
      <c r="D14">
        <v>10892</v>
      </c>
      <c r="E14">
        <v>8085</v>
      </c>
    </row>
    <row r="15" spans="2:5" x14ac:dyDescent="0.25">
      <c r="B15">
        <v>9530</v>
      </c>
      <c r="C15">
        <v>7596</v>
      </c>
      <c r="D15">
        <v>11319</v>
      </c>
      <c r="E15">
        <v>7542</v>
      </c>
    </row>
    <row r="16" spans="2:5" x14ac:dyDescent="0.25">
      <c r="B16">
        <v>8873</v>
      </c>
      <c r="C16">
        <v>7862</v>
      </c>
      <c r="D16">
        <v>10673</v>
      </c>
      <c r="E16">
        <v>7542</v>
      </c>
    </row>
    <row r="17" spans="2:5" x14ac:dyDescent="0.25">
      <c r="B17">
        <v>9873</v>
      </c>
      <c r="C17">
        <v>7542</v>
      </c>
      <c r="D17">
        <v>9502</v>
      </c>
      <c r="E17">
        <v>7542</v>
      </c>
    </row>
    <row r="18" spans="2:5" x14ac:dyDescent="0.25">
      <c r="B18">
        <v>8925</v>
      </c>
      <c r="C18">
        <v>7542</v>
      </c>
      <c r="D18">
        <v>10122</v>
      </c>
      <c r="E18">
        <v>7542</v>
      </c>
    </row>
    <row r="19" spans="2:5" x14ac:dyDescent="0.25">
      <c r="B19">
        <v>8773</v>
      </c>
      <c r="C19">
        <v>7820</v>
      </c>
      <c r="D19">
        <v>9107</v>
      </c>
      <c r="E19">
        <v>7542</v>
      </c>
    </row>
    <row r="20" spans="2:5" x14ac:dyDescent="0.25">
      <c r="B20">
        <v>8805</v>
      </c>
      <c r="C20">
        <v>7783</v>
      </c>
      <c r="D20">
        <v>10952</v>
      </c>
      <c r="E20">
        <v>7715</v>
      </c>
    </row>
    <row r="21" spans="2:5" x14ac:dyDescent="0.25">
      <c r="B21">
        <v>9029</v>
      </c>
      <c r="C21">
        <v>7542</v>
      </c>
      <c r="D21">
        <v>10064</v>
      </c>
      <c r="E21">
        <v>8055</v>
      </c>
    </row>
    <row r="22" spans="2:5" x14ac:dyDescent="0.25">
      <c r="B22">
        <v>9160</v>
      </c>
      <c r="C22">
        <v>7797</v>
      </c>
      <c r="D22">
        <v>10469</v>
      </c>
      <c r="E22">
        <v>7542</v>
      </c>
    </row>
    <row r="23" spans="2:5" x14ac:dyDescent="0.25">
      <c r="B23">
        <v>8794</v>
      </c>
      <c r="C23">
        <v>8039</v>
      </c>
      <c r="D23">
        <v>10591</v>
      </c>
      <c r="E23">
        <v>7542</v>
      </c>
    </row>
    <row r="24" spans="2:5" x14ac:dyDescent="0.25">
      <c r="B24">
        <v>10039</v>
      </c>
      <c r="C24">
        <v>7542</v>
      </c>
      <c r="D24">
        <v>10308</v>
      </c>
      <c r="E24">
        <v>7542</v>
      </c>
    </row>
    <row r="25" spans="2:5" x14ac:dyDescent="0.25">
      <c r="B25">
        <v>8614</v>
      </c>
      <c r="C25">
        <v>8375</v>
      </c>
      <c r="D25">
        <v>9575</v>
      </c>
      <c r="E25">
        <v>7542</v>
      </c>
    </row>
    <row r="26" spans="2:5" x14ac:dyDescent="0.25">
      <c r="B26">
        <v>8580</v>
      </c>
      <c r="C26">
        <v>7802</v>
      </c>
      <c r="D26">
        <v>9926</v>
      </c>
      <c r="E26">
        <v>7734</v>
      </c>
    </row>
    <row r="27" spans="2:5" x14ac:dyDescent="0.25">
      <c r="B27">
        <v>9443</v>
      </c>
      <c r="C27">
        <v>7996</v>
      </c>
      <c r="D27">
        <v>10090</v>
      </c>
      <c r="E27">
        <v>7745</v>
      </c>
    </row>
    <row r="28" spans="2:5" x14ac:dyDescent="0.25">
      <c r="B28">
        <v>9087</v>
      </c>
      <c r="C28">
        <v>7681</v>
      </c>
      <c r="D28">
        <v>10398</v>
      </c>
      <c r="E28">
        <v>7797</v>
      </c>
    </row>
    <row r="29" spans="2:5" x14ac:dyDescent="0.25">
      <c r="B29">
        <v>8678</v>
      </c>
      <c r="C29">
        <v>7542</v>
      </c>
      <c r="D29">
        <v>9770</v>
      </c>
      <c r="E29">
        <v>7561</v>
      </c>
    </row>
    <row r="30" spans="2:5" x14ac:dyDescent="0.25">
      <c r="B30">
        <v>8387</v>
      </c>
      <c r="C30">
        <v>7929</v>
      </c>
      <c r="D30">
        <v>9714</v>
      </c>
      <c r="E30">
        <v>7706</v>
      </c>
    </row>
    <row r="31" spans="2:5" x14ac:dyDescent="0.25">
      <c r="B31">
        <v>9292</v>
      </c>
      <c r="C31">
        <v>8258</v>
      </c>
      <c r="D31">
        <v>10233</v>
      </c>
      <c r="E31">
        <v>7542</v>
      </c>
    </row>
    <row r="32" spans="2:5" x14ac:dyDescent="0.25">
      <c r="B32">
        <v>9103</v>
      </c>
      <c r="C32">
        <v>7542</v>
      </c>
      <c r="D32">
        <v>9844</v>
      </c>
      <c r="E32">
        <v>7542</v>
      </c>
    </row>
    <row r="33" spans="2:5" x14ac:dyDescent="0.25">
      <c r="B33">
        <v>8894</v>
      </c>
      <c r="C33">
        <v>7542</v>
      </c>
      <c r="D33">
        <v>9966</v>
      </c>
      <c r="E33">
        <v>7542</v>
      </c>
    </row>
    <row r="34" spans="2:5" x14ac:dyDescent="0.25">
      <c r="B34">
        <v>8937</v>
      </c>
      <c r="C34">
        <v>7542</v>
      </c>
      <c r="D34">
        <v>9562</v>
      </c>
      <c r="E34">
        <v>7542</v>
      </c>
    </row>
    <row r="35" spans="2:5" x14ac:dyDescent="0.25">
      <c r="B35">
        <v>9963</v>
      </c>
      <c r="C35">
        <v>7916</v>
      </c>
      <c r="D35">
        <v>9046</v>
      </c>
      <c r="E35">
        <v>7542</v>
      </c>
    </row>
    <row r="36" spans="2:5" x14ac:dyDescent="0.25">
      <c r="B36">
        <v>8907</v>
      </c>
      <c r="C36">
        <v>7734</v>
      </c>
      <c r="D36">
        <v>10465</v>
      </c>
      <c r="E36">
        <v>7996</v>
      </c>
    </row>
    <row r="37" spans="2:5" x14ac:dyDescent="0.25">
      <c r="B37">
        <v>8610</v>
      </c>
      <c r="C37">
        <v>7749</v>
      </c>
      <c r="D37">
        <v>10051</v>
      </c>
      <c r="E37">
        <v>7885</v>
      </c>
    </row>
    <row r="38" spans="2:5" x14ac:dyDescent="0.25">
      <c r="B38">
        <v>9331</v>
      </c>
      <c r="C38">
        <v>7929</v>
      </c>
      <c r="D38">
        <v>9614</v>
      </c>
      <c r="E38">
        <v>7542</v>
      </c>
    </row>
    <row r="39" spans="2:5" x14ac:dyDescent="0.25">
      <c r="B39">
        <v>9307</v>
      </c>
      <c r="C39">
        <v>7596</v>
      </c>
      <c r="D39">
        <v>10059</v>
      </c>
      <c r="E39">
        <v>7995</v>
      </c>
    </row>
    <row r="40" spans="2:5" x14ac:dyDescent="0.25">
      <c r="B40">
        <v>9182</v>
      </c>
      <c r="C40">
        <v>7542</v>
      </c>
      <c r="D40">
        <v>9502</v>
      </c>
      <c r="E40">
        <v>7782</v>
      </c>
    </row>
    <row r="41" spans="2:5" x14ac:dyDescent="0.25">
      <c r="B41">
        <v>9669</v>
      </c>
      <c r="C41">
        <v>7885</v>
      </c>
      <c r="D41">
        <v>11179</v>
      </c>
      <c r="E41">
        <v>7715</v>
      </c>
    </row>
    <row r="42" spans="2:5" x14ac:dyDescent="0.25">
      <c r="B42">
        <v>9043</v>
      </c>
      <c r="C42">
        <v>8152</v>
      </c>
      <c r="D42">
        <v>9766</v>
      </c>
      <c r="E42">
        <v>7762</v>
      </c>
    </row>
    <row r="43" spans="2:5" x14ac:dyDescent="0.25">
      <c r="B43">
        <v>8608</v>
      </c>
      <c r="C43">
        <v>7542</v>
      </c>
      <c r="D43">
        <v>10006</v>
      </c>
      <c r="E43">
        <v>7542</v>
      </c>
    </row>
    <row r="44" spans="2:5" x14ac:dyDescent="0.25">
      <c r="B44">
        <v>8598</v>
      </c>
      <c r="C44">
        <v>7542</v>
      </c>
      <c r="D44">
        <v>10360</v>
      </c>
      <c r="E44">
        <v>7800</v>
      </c>
    </row>
    <row r="45" spans="2:5" x14ac:dyDescent="0.25">
      <c r="B45">
        <v>9528</v>
      </c>
      <c r="C45">
        <v>7677</v>
      </c>
      <c r="D45">
        <v>9336</v>
      </c>
      <c r="E45">
        <v>7542</v>
      </c>
    </row>
    <row r="46" spans="2:5" x14ac:dyDescent="0.25">
      <c r="B46">
        <v>8208</v>
      </c>
      <c r="C46">
        <v>8119</v>
      </c>
      <c r="D46">
        <f>ROUND(AVERAGE(D37:D45),0)</f>
        <v>9986</v>
      </c>
      <c r="E46">
        <v>8018</v>
      </c>
    </row>
    <row r="47" spans="2:5" x14ac:dyDescent="0.25">
      <c r="B47">
        <v>9392</v>
      </c>
      <c r="C47">
        <v>7978</v>
      </c>
      <c r="D47">
        <v>10059</v>
      </c>
      <c r="E47">
        <v>7542</v>
      </c>
    </row>
    <row r="48" spans="2:5" x14ac:dyDescent="0.25">
      <c r="B48">
        <v>9290</v>
      </c>
      <c r="C48">
        <v>7848</v>
      </c>
      <c r="D48">
        <v>9426</v>
      </c>
      <c r="E48">
        <v>8000</v>
      </c>
    </row>
    <row r="49" spans="2:5" x14ac:dyDescent="0.25">
      <c r="B49">
        <v>8546</v>
      </c>
      <c r="C49">
        <v>7925</v>
      </c>
      <c r="D49">
        <v>11096</v>
      </c>
      <c r="E49">
        <v>7542</v>
      </c>
    </row>
    <row r="50" spans="2:5" x14ac:dyDescent="0.25">
      <c r="B50">
        <v>9272</v>
      </c>
      <c r="C50">
        <v>8012</v>
      </c>
      <c r="D50">
        <v>9620</v>
      </c>
      <c r="E50">
        <v>7734</v>
      </c>
    </row>
    <row r="51" spans="2:5" x14ac:dyDescent="0.25">
      <c r="B51">
        <v>8746</v>
      </c>
      <c r="C51">
        <v>8034</v>
      </c>
      <c r="D51">
        <v>10780</v>
      </c>
      <c r="E51">
        <v>7734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"/>
  <sheetViews>
    <sheetView tabSelected="1" workbookViewId="0">
      <selection activeCell="E2" sqref="E2"/>
    </sheetView>
  </sheetViews>
  <sheetFormatPr baseColWidth="10" defaultColWidth="9.140625" defaultRowHeight="15" x14ac:dyDescent="0.25"/>
  <sheetData>
    <row r="1" spans="1:9" x14ac:dyDescent="0.25">
      <c r="A1" t="s">
        <v>72</v>
      </c>
      <c r="B1" t="s">
        <v>68</v>
      </c>
      <c r="C1" t="s">
        <v>74</v>
      </c>
      <c r="D1" t="s">
        <v>73</v>
      </c>
      <c r="F1" t="s">
        <v>72</v>
      </c>
      <c r="G1" t="s">
        <v>68</v>
      </c>
      <c r="H1" t="s">
        <v>74</v>
      </c>
      <c r="I1" t="s">
        <v>73</v>
      </c>
    </row>
    <row r="2" spans="1:9" x14ac:dyDescent="0.25">
      <c r="A2">
        <v>33963.190999999999</v>
      </c>
      <c r="B2">
        <v>25094.213</v>
      </c>
      <c r="C2">
        <v>3423.884</v>
      </c>
      <c r="D2">
        <v>19583.687000000002</v>
      </c>
      <c r="F2">
        <f>A2/1000</f>
        <v>33.963191000000002</v>
      </c>
      <c r="G2">
        <f t="shared" ref="G2:I2" si="0">B2/1000</f>
        <v>25.094213</v>
      </c>
      <c r="H2">
        <f t="shared" ref="H2:H33" si="1">C2/1000</f>
        <v>3.4238840000000001</v>
      </c>
      <c r="I2">
        <f t="shared" si="0"/>
        <v>19.583687000000001</v>
      </c>
    </row>
    <row r="3" spans="1:9" x14ac:dyDescent="0.25">
      <c r="A3">
        <v>29153.025000000001</v>
      </c>
      <c r="B3">
        <v>9479.7520000000004</v>
      </c>
      <c r="C3">
        <v>3893.6329999999998</v>
      </c>
      <c r="D3">
        <v>12850.675999999999</v>
      </c>
      <c r="F3">
        <f t="shared" ref="F3:F51" si="2">A3/1000</f>
        <v>29.153025000000003</v>
      </c>
      <c r="G3">
        <f t="shared" ref="G3:G51" si="3">B3/1000</f>
        <v>9.4797520000000013</v>
      </c>
      <c r="H3">
        <f t="shared" si="1"/>
        <v>3.8936329999999999</v>
      </c>
      <c r="I3">
        <f t="shared" ref="I3:I51" si="4">D3/1000</f>
        <v>12.850676</v>
      </c>
    </row>
    <row r="4" spans="1:9" x14ac:dyDescent="0.25">
      <c r="A4">
        <v>41110.042000000001</v>
      </c>
      <c r="B4">
        <v>8134.335</v>
      </c>
      <c r="C4">
        <v>3481.73</v>
      </c>
      <c r="D4">
        <v>15678.121999999999</v>
      </c>
      <c r="F4">
        <f t="shared" si="2"/>
        <v>41.110042</v>
      </c>
      <c r="G4">
        <f t="shared" si="3"/>
        <v>8.1343350000000001</v>
      </c>
      <c r="H4">
        <f t="shared" si="1"/>
        <v>3.4817300000000002</v>
      </c>
      <c r="I4">
        <f t="shared" si="4"/>
        <v>15.678122</v>
      </c>
    </row>
    <row r="5" spans="1:9" x14ac:dyDescent="0.25">
      <c r="A5">
        <v>47869.961000000003</v>
      </c>
      <c r="B5">
        <v>8864.3919999999998</v>
      </c>
      <c r="C5">
        <v>5904.28</v>
      </c>
      <c r="D5">
        <v>16085.036</v>
      </c>
      <c r="F5">
        <f t="shared" si="2"/>
        <v>47.869961000000004</v>
      </c>
      <c r="G5">
        <f t="shared" si="3"/>
        <v>8.8643920000000005</v>
      </c>
      <c r="H5">
        <f t="shared" si="1"/>
        <v>5.90428</v>
      </c>
      <c r="I5">
        <f t="shared" si="4"/>
        <v>16.085035999999999</v>
      </c>
    </row>
    <row r="6" spans="1:9" x14ac:dyDescent="0.25">
      <c r="A6">
        <v>30003.748</v>
      </c>
      <c r="B6">
        <v>9436.866</v>
      </c>
      <c r="C6">
        <v>3227.4360000000001</v>
      </c>
      <c r="D6">
        <v>7650.5630000000001</v>
      </c>
      <c r="F6">
        <f t="shared" si="2"/>
        <v>30.003747999999998</v>
      </c>
      <c r="G6">
        <f t="shared" si="3"/>
        <v>9.4368660000000002</v>
      </c>
      <c r="H6">
        <f t="shared" si="1"/>
        <v>3.227436</v>
      </c>
      <c r="I6">
        <f t="shared" si="4"/>
        <v>7.650563</v>
      </c>
    </row>
    <row r="7" spans="1:9" x14ac:dyDescent="0.25">
      <c r="A7">
        <v>39937.180999999997</v>
      </c>
      <c r="B7">
        <v>15462.817999999999</v>
      </c>
      <c r="C7">
        <v>5115.3789999999999</v>
      </c>
      <c r="D7">
        <v>18691.075000000001</v>
      </c>
      <c r="F7">
        <f t="shared" si="2"/>
        <v>39.937180999999995</v>
      </c>
      <c r="G7">
        <f t="shared" si="3"/>
        <v>15.462817999999999</v>
      </c>
      <c r="H7">
        <f t="shared" si="1"/>
        <v>5.1153789999999999</v>
      </c>
      <c r="I7">
        <f t="shared" si="4"/>
        <v>18.691075000000001</v>
      </c>
    </row>
    <row r="8" spans="1:9" x14ac:dyDescent="0.25">
      <c r="A8">
        <v>39358.726999999999</v>
      </c>
      <c r="B8">
        <v>10749.370999999999</v>
      </c>
      <c r="C8">
        <v>3546.5590000000002</v>
      </c>
      <c r="D8">
        <v>19959.686000000002</v>
      </c>
      <c r="F8">
        <f t="shared" si="2"/>
        <v>39.358727000000002</v>
      </c>
      <c r="G8">
        <f t="shared" si="3"/>
        <v>10.749371</v>
      </c>
      <c r="H8">
        <f t="shared" si="1"/>
        <v>3.5465590000000002</v>
      </c>
      <c r="I8">
        <f t="shared" si="4"/>
        <v>19.959686000000001</v>
      </c>
    </row>
    <row r="9" spans="1:9" x14ac:dyDescent="0.25">
      <c r="A9">
        <v>36507.353000000003</v>
      </c>
      <c r="B9">
        <v>11440.53</v>
      </c>
      <c r="C9">
        <v>3466.7689999999998</v>
      </c>
      <c r="D9">
        <v>17763.847000000002</v>
      </c>
      <c r="F9">
        <f t="shared" si="2"/>
        <v>36.507353000000002</v>
      </c>
      <c r="G9">
        <f t="shared" si="3"/>
        <v>11.440530000000001</v>
      </c>
      <c r="H9">
        <f t="shared" si="1"/>
        <v>3.4667689999999998</v>
      </c>
      <c r="I9">
        <f t="shared" si="4"/>
        <v>17.763847000000002</v>
      </c>
    </row>
    <row r="10" spans="1:9" x14ac:dyDescent="0.25">
      <c r="A10">
        <v>41756.315000000002</v>
      </c>
      <c r="B10">
        <v>22901.007000000001</v>
      </c>
      <c r="C10">
        <v>3600.415</v>
      </c>
      <c r="D10">
        <v>18108.629000000001</v>
      </c>
      <c r="F10">
        <f t="shared" si="2"/>
        <v>41.756315000000001</v>
      </c>
      <c r="G10">
        <f t="shared" si="3"/>
        <v>22.901007</v>
      </c>
      <c r="H10">
        <f t="shared" si="1"/>
        <v>3.6004149999999999</v>
      </c>
      <c r="I10">
        <f t="shared" si="4"/>
        <v>18.108629000000001</v>
      </c>
    </row>
    <row r="11" spans="1:9" x14ac:dyDescent="0.25">
      <c r="A11">
        <v>34817.870999999999</v>
      </c>
      <c r="B11">
        <v>9593.4500000000007</v>
      </c>
      <c r="C11">
        <v>6298.23</v>
      </c>
      <c r="D11">
        <v>14383.582</v>
      </c>
      <c r="F11">
        <f t="shared" si="2"/>
        <v>34.817870999999997</v>
      </c>
      <c r="G11">
        <f t="shared" si="3"/>
        <v>9.5934500000000007</v>
      </c>
      <c r="H11">
        <f t="shared" si="1"/>
        <v>6.2982299999999993</v>
      </c>
      <c r="I11">
        <f t="shared" si="4"/>
        <v>14.383582000000001</v>
      </c>
    </row>
    <row r="12" spans="1:9" x14ac:dyDescent="0.25">
      <c r="A12">
        <v>45742.652999999998</v>
      </c>
      <c r="B12">
        <v>16491.079000000002</v>
      </c>
      <c r="C12">
        <v>3557.529</v>
      </c>
      <c r="D12">
        <v>15088.695</v>
      </c>
      <c r="F12">
        <f t="shared" si="2"/>
        <v>45.742652999999997</v>
      </c>
      <c r="G12">
        <f t="shared" si="3"/>
        <v>16.491079000000003</v>
      </c>
      <c r="H12">
        <f t="shared" si="1"/>
        <v>3.5575290000000002</v>
      </c>
      <c r="I12">
        <f t="shared" si="4"/>
        <v>15.088695</v>
      </c>
    </row>
    <row r="13" spans="1:9" x14ac:dyDescent="0.25">
      <c r="A13">
        <v>33421.214</v>
      </c>
      <c r="B13">
        <v>9456.8150000000005</v>
      </c>
      <c r="C13">
        <v>2958.123</v>
      </c>
      <c r="D13">
        <v>13187.772999999999</v>
      </c>
      <c r="F13">
        <f t="shared" si="2"/>
        <v>33.421213999999999</v>
      </c>
      <c r="G13">
        <f t="shared" si="3"/>
        <v>9.4568150000000006</v>
      </c>
      <c r="H13">
        <f t="shared" si="1"/>
        <v>2.9581230000000001</v>
      </c>
      <c r="I13">
        <f t="shared" si="4"/>
        <v>13.187773</v>
      </c>
    </row>
    <row r="14" spans="1:9" x14ac:dyDescent="0.25">
      <c r="A14">
        <v>51015.548999999999</v>
      </c>
      <c r="B14">
        <v>9593.4500000000007</v>
      </c>
      <c r="C14">
        <v>5285.9269999999997</v>
      </c>
      <c r="D14">
        <v>12988.307000000001</v>
      </c>
      <c r="F14">
        <f t="shared" si="2"/>
        <v>51.015549</v>
      </c>
      <c r="G14">
        <f t="shared" si="3"/>
        <v>9.5934500000000007</v>
      </c>
      <c r="H14">
        <f t="shared" si="1"/>
        <v>5.285927</v>
      </c>
      <c r="I14">
        <f t="shared" si="4"/>
        <v>12.988307000000001</v>
      </c>
    </row>
    <row r="15" spans="1:9" x14ac:dyDescent="0.25">
      <c r="A15">
        <v>25953.580999999998</v>
      </c>
      <c r="B15">
        <v>13295.59</v>
      </c>
      <c r="C15">
        <v>3962.45</v>
      </c>
      <c r="D15">
        <v>14905.188</v>
      </c>
      <c r="F15">
        <f t="shared" si="2"/>
        <v>25.953581</v>
      </c>
      <c r="G15">
        <f t="shared" si="3"/>
        <v>13.295590000000001</v>
      </c>
      <c r="H15">
        <f t="shared" si="1"/>
        <v>3.96245</v>
      </c>
      <c r="I15">
        <f t="shared" si="4"/>
        <v>14.905188000000001</v>
      </c>
    </row>
    <row r="16" spans="1:9" x14ac:dyDescent="0.25">
      <c r="A16">
        <v>47642.222000000002</v>
      </c>
      <c r="B16">
        <v>18577.522000000001</v>
      </c>
      <c r="C16">
        <v>3150.6109999999999</v>
      </c>
      <c r="D16">
        <v>16681.439999999999</v>
      </c>
      <c r="F16">
        <f t="shared" si="2"/>
        <v>47.642222000000004</v>
      </c>
      <c r="G16">
        <f t="shared" si="3"/>
        <v>18.577522000000002</v>
      </c>
      <c r="H16">
        <f t="shared" si="1"/>
        <v>3.1506110000000001</v>
      </c>
      <c r="I16">
        <f t="shared" si="4"/>
        <v>16.681439999999998</v>
      </c>
    </row>
    <row r="17" spans="1:9" x14ac:dyDescent="0.25">
      <c r="A17">
        <v>26526.050999999999</v>
      </c>
      <c r="B17">
        <v>12797.915999999999</v>
      </c>
      <c r="C17">
        <v>4771.2969999999996</v>
      </c>
      <c r="D17">
        <v>12534.521000000001</v>
      </c>
      <c r="F17">
        <f t="shared" si="2"/>
        <v>26.526050999999999</v>
      </c>
      <c r="G17">
        <f t="shared" si="3"/>
        <v>12.797915999999999</v>
      </c>
      <c r="H17">
        <f t="shared" si="1"/>
        <v>4.7712969999999997</v>
      </c>
      <c r="I17">
        <f t="shared" si="4"/>
        <v>12.534521</v>
      </c>
    </row>
    <row r="18" spans="1:9" x14ac:dyDescent="0.25">
      <c r="A18">
        <v>38457.137999999999</v>
      </c>
      <c r="B18">
        <v>10683.547</v>
      </c>
      <c r="C18">
        <v>3877.6759999999999</v>
      </c>
      <c r="D18">
        <v>15695.075000000001</v>
      </c>
      <c r="F18">
        <f t="shared" si="2"/>
        <v>38.457138</v>
      </c>
      <c r="G18">
        <f t="shared" si="3"/>
        <v>10.683547000000001</v>
      </c>
      <c r="H18">
        <f t="shared" si="1"/>
        <v>3.8776760000000001</v>
      </c>
      <c r="I18">
        <f t="shared" si="4"/>
        <v>15.695075000000001</v>
      </c>
    </row>
    <row r="19" spans="1:9" x14ac:dyDescent="0.25">
      <c r="A19">
        <v>40013.974999999999</v>
      </c>
      <c r="B19">
        <v>8156.2780000000002</v>
      </c>
      <c r="C19">
        <v>3410.9169999999999</v>
      </c>
      <c r="D19">
        <v>9386.9269999999997</v>
      </c>
      <c r="F19">
        <f t="shared" si="2"/>
        <v>40.013975000000002</v>
      </c>
      <c r="G19">
        <f t="shared" si="3"/>
        <v>8.1562780000000004</v>
      </c>
      <c r="H19">
        <f t="shared" si="1"/>
        <v>3.410917</v>
      </c>
      <c r="I19">
        <f t="shared" si="4"/>
        <v>9.386927</v>
      </c>
    </row>
    <row r="20" spans="1:9" x14ac:dyDescent="0.25">
      <c r="A20">
        <v>42862.355000000003</v>
      </c>
      <c r="B20">
        <v>15872.726000000001</v>
      </c>
      <c r="C20">
        <v>6007.0079999999998</v>
      </c>
      <c r="D20">
        <v>19993.596000000001</v>
      </c>
      <c r="F20">
        <f t="shared" si="2"/>
        <v>42.862355000000001</v>
      </c>
      <c r="G20">
        <f t="shared" si="3"/>
        <v>15.872726</v>
      </c>
      <c r="H20">
        <f t="shared" si="1"/>
        <v>6.0070079999999999</v>
      </c>
      <c r="I20">
        <f t="shared" si="4"/>
        <v>19.993596</v>
      </c>
    </row>
    <row r="21" spans="1:9" x14ac:dyDescent="0.25">
      <c r="A21">
        <v>44324.445</v>
      </c>
      <c r="B21">
        <v>13433.223</v>
      </c>
      <c r="C21">
        <v>6233.4030000000002</v>
      </c>
      <c r="D21">
        <v>6603.3609999999999</v>
      </c>
      <c r="F21">
        <f t="shared" si="2"/>
        <v>44.324444999999997</v>
      </c>
      <c r="G21">
        <f t="shared" si="3"/>
        <v>13.433223</v>
      </c>
      <c r="H21">
        <f t="shared" si="1"/>
        <v>6.233403</v>
      </c>
      <c r="I21">
        <f t="shared" si="4"/>
        <v>6.6033609999999996</v>
      </c>
    </row>
    <row r="22" spans="1:9" x14ac:dyDescent="0.25">
      <c r="A22">
        <v>41937.828000000001</v>
      </c>
      <c r="B22">
        <v>17149.326000000001</v>
      </c>
      <c r="C22">
        <v>4833.1319999999996</v>
      </c>
      <c r="D22">
        <v>16164.822</v>
      </c>
      <c r="F22">
        <f t="shared" si="2"/>
        <v>41.937828000000003</v>
      </c>
      <c r="G22">
        <f t="shared" si="3"/>
        <v>17.149326000000002</v>
      </c>
      <c r="H22">
        <f t="shared" si="1"/>
        <v>4.833132</v>
      </c>
      <c r="I22">
        <f t="shared" si="4"/>
        <v>16.164822000000001</v>
      </c>
    </row>
    <row r="23" spans="1:9" x14ac:dyDescent="0.25">
      <c r="A23">
        <v>50505.911</v>
      </c>
      <c r="B23">
        <v>12631.359</v>
      </c>
      <c r="C23">
        <v>4346.4279999999999</v>
      </c>
      <c r="D23">
        <v>15486.633</v>
      </c>
      <c r="F23">
        <f t="shared" si="2"/>
        <v>50.505910999999998</v>
      </c>
      <c r="G23">
        <f t="shared" si="3"/>
        <v>12.631359</v>
      </c>
      <c r="H23">
        <f t="shared" si="1"/>
        <v>4.3464279999999995</v>
      </c>
      <c r="I23">
        <f t="shared" si="4"/>
        <v>15.486632999999999</v>
      </c>
    </row>
    <row r="24" spans="1:9" x14ac:dyDescent="0.25">
      <c r="A24">
        <v>22096.896000000001</v>
      </c>
      <c r="B24">
        <v>13247.717000000001</v>
      </c>
      <c r="C24">
        <v>3392.9679999999998</v>
      </c>
      <c r="D24">
        <v>15892.550999999999</v>
      </c>
      <c r="F24">
        <f t="shared" si="2"/>
        <v>22.096896000000001</v>
      </c>
      <c r="G24">
        <f t="shared" si="3"/>
        <v>13.247717</v>
      </c>
      <c r="H24">
        <f t="shared" si="1"/>
        <v>3.3929679999999998</v>
      </c>
      <c r="I24">
        <f t="shared" si="4"/>
        <v>15.892550999999999</v>
      </c>
    </row>
    <row r="25" spans="1:9" x14ac:dyDescent="0.25">
      <c r="A25">
        <v>46518.576999999997</v>
      </c>
      <c r="B25">
        <v>8748.7000000000007</v>
      </c>
      <c r="C25">
        <v>3438.8420000000001</v>
      </c>
      <c r="D25">
        <v>16511.894</v>
      </c>
      <c r="F25">
        <f t="shared" si="2"/>
        <v>46.518577000000001</v>
      </c>
      <c r="G25">
        <f t="shared" si="3"/>
        <v>8.7487000000000013</v>
      </c>
      <c r="H25">
        <f t="shared" si="1"/>
        <v>3.4388420000000002</v>
      </c>
      <c r="I25">
        <f t="shared" si="4"/>
        <v>16.511894000000002</v>
      </c>
    </row>
    <row r="26" spans="1:9" x14ac:dyDescent="0.25">
      <c r="A26">
        <v>61969.29</v>
      </c>
      <c r="B26">
        <v>7433.2020000000002</v>
      </c>
      <c r="C26">
        <v>4241.7060000000001</v>
      </c>
      <c r="D26">
        <v>14019.550999999999</v>
      </c>
      <c r="F26">
        <f t="shared" si="2"/>
        <v>61.969290000000001</v>
      </c>
      <c r="G26">
        <f t="shared" si="3"/>
        <v>7.4332020000000005</v>
      </c>
      <c r="H26">
        <f t="shared" si="1"/>
        <v>4.2417059999999998</v>
      </c>
      <c r="I26">
        <f t="shared" si="4"/>
        <v>14.019551</v>
      </c>
    </row>
    <row r="27" spans="1:9" x14ac:dyDescent="0.25">
      <c r="A27">
        <v>29698.224999999999</v>
      </c>
      <c r="B27">
        <v>8291.9150000000009</v>
      </c>
      <c r="C27">
        <v>5066.5119999999997</v>
      </c>
      <c r="D27">
        <v>19041.14</v>
      </c>
      <c r="F27">
        <f t="shared" si="2"/>
        <v>29.698224999999997</v>
      </c>
      <c r="G27">
        <f t="shared" si="3"/>
        <v>8.2919150000000013</v>
      </c>
      <c r="H27">
        <f t="shared" si="1"/>
        <v>5.0665119999999995</v>
      </c>
      <c r="I27">
        <f t="shared" si="4"/>
        <v>19.041139999999999</v>
      </c>
    </row>
    <row r="28" spans="1:9" x14ac:dyDescent="0.25">
      <c r="A28">
        <v>42172.201000000001</v>
      </c>
      <c r="B28">
        <v>14559.225</v>
      </c>
      <c r="C28">
        <v>5955.143</v>
      </c>
      <c r="D28">
        <v>14112.304</v>
      </c>
      <c r="F28">
        <f t="shared" si="2"/>
        <v>42.172201000000001</v>
      </c>
      <c r="G28">
        <f t="shared" si="3"/>
        <v>14.559225</v>
      </c>
      <c r="H28">
        <f t="shared" si="1"/>
        <v>5.9551429999999996</v>
      </c>
      <c r="I28">
        <f t="shared" si="4"/>
        <v>14.112304</v>
      </c>
    </row>
    <row r="29" spans="1:9" x14ac:dyDescent="0.25">
      <c r="A29">
        <v>54016.521999999997</v>
      </c>
      <c r="B29">
        <v>13268.662</v>
      </c>
      <c r="C29">
        <v>3949.4859999999999</v>
      </c>
      <c r="D29">
        <v>11974.017</v>
      </c>
      <c r="F29">
        <f t="shared" si="2"/>
        <v>54.016521999999995</v>
      </c>
      <c r="G29">
        <f t="shared" si="3"/>
        <v>13.268662000000001</v>
      </c>
      <c r="H29">
        <f t="shared" si="1"/>
        <v>3.9494859999999998</v>
      </c>
      <c r="I29">
        <f t="shared" si="4"/>
        <v>11.974017</v>
      </c>
    </row>
    <row r="30" spans="1:9" x14ac:dyDescent="0.25">
      <c r="A30">
        <v>39737.334999999999</v>
      </c>
      <c r="B30">
        <v>23205.197</v>
      </c>
      <c r="C30">
        <v>4696.4949999999999</v>
      </c>
      <c r="D30">
        <v>11905.199000000001</v>
      </c>
      <c r="F30">
        <f t="shared" si="2"/>
        <v>39.737335000000002</v>
      </c>
      <c r="G30">
        <f t="shared" si="3"/>
        <v>23.205197000000002</v>
      </c>
      <c r="H30">
        <f t="shared" si="1"/>
        <v>4.6964949999999996</v>
      </c>
      <c r="I30">
        <f t="shared" si="4"/>
        <v>11.905199</v>
      </c>
    </row>
    <row r="31" spans="1:9" x14ac:dyDescent="0.25">
      <c r="A31">
        <v>38272.631999999998</v>
      </c>
      <c r="B31">
        <v>11056.552</v>
      </c>
      <c r="C31">
        <v>4399.2870000000003</v>
      </c>
      <c r="D31">
        <v>14360.641</v>
      </c>
      <c r="F31">
        <f t="shared" si="2"/>
        <v>38.272631999999994</v>
      </c>
      <c r="G31">
        <f t="shared" si="3"/>
        <v>11.056552</v>
      </c>
      <c r="H31">
        <f t="shared" si="1"/>
        <v>4.3992870000000002</v>
      </c>
      <c r="I31">
        <f t="shared" si="4"/>
        <v>14.360640999999999</v>
      </c>
    </row>
    <row r="32" spans="1:9" x14ac:dyDescent="0.25">
      <c r="A32">
        <v>44729.362000000001</v>
      </c>
      <c r="B32">
        <v>8953.1559999999899</v>
      </c>
      <c r="C32">
        <v>5314.8490000000002</v>
      </c>
      <c r="D32">
        <v>15152.527</v>
      </c>
      <c r="F32">
        <f t="shared" si="2"/>
        <v>44.729362000000002</v>
      </c>
      <c r="G32">
        <f t="shared" si="3"/>
        <v>8.9531559999999892</v>
      </c>
      <c r="H32">
        <f t="shared" si="1"/>
        <v>5.3148490000000006</v>
      </c>
      <c r="I32">
        <f t="shared" si="4"/>
        <v>15.152526999999999</v>
      </c>
    </row>
    <row r="33" spans="1:9" x14ac:dyDescent="0.25">
      <c r="A33">
        <v>55427.745999999999</v>
      </c>
      <c r="B33">
        <v>17666.947</v>
      </c>
      <c r="C33">
        <v>4235.723</v>
      </c>
      <c r="D33">
        <v>19294.460999999999</v>
      </c>
      <c r="F33">
        <f t="shared" si="2"/>
        <v>55.427745999999999</v>
      </c>
      <c r="G33">
        <f t="shared" si="3"/>
        <v>17.666947</v>
      </c>
      <c r="H33">
        <f t="shared" si="1"/>
        <v>4.2357230000000001</v>
      </c>
      <c r="I33">
        <f t="shared" si="4"/>
        <v>19.294460999999998</v>
      </c>
    </row>
    <row r="34" spans="1:9" x14ac:dyDescent="0.25">
      <c r="A34">
        <v>27020.116999999998</v>
      </c>
      <c r="B34">
        <v>15163.615</v>
      </c>
      <c r="C34">
        <v>4717.4390000000003</v>
      </c>
      <c r="D34">
        <v>18492.605</v>
      </c>
      <c r="F34">
        <f t="shared" si="2"/>
        <v>27.020116999999999</v>
      </c>
      <c r="G34">
        <f t="shared" si="3"/>
        <v>15.163615</v>
      </c>
      <c r="H34">
        <f t="shared" ref="H34:H51" si="5">C34/1000</f>
        <v>4.7174390000000006</v>
      </c>
      <c r="I34">
        <f t="shared" si="4"/>
        <v>18.492605000000001</v>
      </c>
    </row>
    <row r="35" spans="1:9" x14ac:dyDescent="0.25">
      <c r="A35">
        <v>27576.240000000002</v>
      </c>
      <c r="B35">
        <v>14022.655000000001</v>
      </c>
      <c r="C35">
        <v>3048.8829999999998</v>
      </c>
      <c r="D35">
        <v>15427.79</v>
      </c>
      <c r="F35">
        <f t="shared" si="2"/>
        <v>27.576240000000002</v>
      </c>
      <c r="G35">
        <f t="shared" si="3"/>
        <v>14.022655</v>
      </c>
      <c r="H35">
        <f t="shared" si="5"/>
        <v>3.048883</v>
      </c>
      <c r="I35">
        <f t="shared" si="4"/>
        <v>15.427790000000002</v>
      </c>
    </row>
    <row r="36" spans="1:9" x14ac:dyDescent="0.25">
      <c r="A36">
        <v>48006.593999999997</v>
      </c>
      <c r="B36">
        <v>8323.8320000000003</v>
      </c>
      <c r="C36">
        <v>4852.0810000000001</v>
      </c>
      <c r="D36">
        <v>19924.778999999999</v>
      </c>
      <c r="F36">
        <f t="shared" si="2"/>
        <v>48.006594</v>
      </c>
      <c r="G36">
        <f t="shared" si="3"/>
        <v>8.3238319999999995</v>
      </c>
      <c r="H36">
        <f t="shared" si="5"/>
        <v>4.8520810000000001</v>
      </c>
      <c r="I36">
        <f t="shared" si="4"/>
        <v>19.924778999999997</v>
      </c>
    </row>
    <row r="37" spans="1:9" x14ac:dyDescent="0.25">
      <c r="A37">
        <v>40723.078000000001</v>
      </c>
      <c r="B37">
        <v>8281.9419999999991</v>
      </c>
      <c r="C37">
        <v>3592.4360000000001</v>
      </c>
      <c r="D37">
        <v>15428.788</v>
      </c>
      <c r="F37">
        <f t="shared" si="2"/>
        <v>40.723078000000001</v>
      </c>
      <c r="G37">
        <f t="shared" si="3"/>
        <v>8.281941999999999</v>
      </c>
      <c r="H37">
        <f t="shared" si="5"/>
        <v>3.5924360000000002</v>
      </c>
      <c r="I37">
        <f t="shared" si="4"/>
        <v>15.428788000000001</v>
      </c>
    </row>
    <row r="38" spans="1:9" x14ac:dyDescent="0.25">
      <c r="A38">
        <v>28814.929</v>
      </c>
      <c r="B38">
        <v>8875.3619999999992</v>
      </c>
      <c r="C38">
        <v>4199.817</v>
      </c>
      <c r="D38">
        <v>20788.4729999999</v>
      </c>
      <c r="F38">
        <f t="shared" si="2"/>
        <v>28.814928999999999</v>
      </c>
      <c r="G38">
        <f t="shared" si="3"/>
        <v>8.8753619999999991</v>
      </c>
      <c r="H38">
        <f t="shared" si="5"/>
        <v>4.1998170000000004</v>
      </c>
      <c r="I38">
        <f t="shared" si="4"/>
        <v>20.7884729999999</v>
      </c>
    </row>
    <row r="39" spans="1:9" x14ac:dyDescent="0.25">
      <c r="A39">
        <v>37961.463000000003</v>
      </c>
      <c r="B39">
        <v>17039.617999999999</v>
      </c>
      <c r="C39">
        <v>4167.9040000000005</v>
      </c>
      <c r="D39">
        <v>14610.972</v>
      </c>
      <c r="F39">
        <f t="shared" si="2"/>
        <v>37.961463000000002</v>
      </c>
      <c r="G39">
        <f t="shared" si="3"/>
        <v>17.039617999999997</v>
      </c>
      <c r="H39">
        <f t="shared" si="5"/>
        <v>4.1679040000000001</v>
      </c>
      <c r="I39">
        <f t="shared" si="4"/>
        <v>14.610972</v>
      </c>
    </row>
    <row r="40" spans="1:9" x14ac:dyDescent="0.25">
      <c r="A40">
        <v>37461.800999999999</v>
      </c>
      <c r="B40">
        <v>12738.074000000001</v>
      </c>
      <c r="C40">
        <v>3455.7979999999998</v>
      </c>
      <c r="D40">
        <v>12217.367</v>
      </c>
      <c r="F40">
        <f t="shared" si="2"/>
        <v>37.461801000000001</v>
      </c>
      <c r="G40">
        <f t="shared" si="3"/>
        <v>12.738074000000001</v>
      </c>
      <c r="H40">
        <f t="shared" si="5"/>
        <v>3.4557979999999997</v>
      </c>
      <c r="I40">
        <f t="shared" si="4"/>
        <v>12.217366999999999</v>
      </c>
    </row>
    <row r="41" spans="1:9" x14ac:dyDescent="0.25">
      <c r="A41">
        <v>26867.136999999999</v>
      </c>
      <c r="B41">
        <v>11450.504000000001</v>
      </c>
      <c r="C41">
        <v>4029.2719999999999</v>
      </c>
      <c r="D41">
        <v>15157.512000000001</v>
      </c>
      <c r="F41">
        <f t="shared" si="2"/>
        <v>26.867137</v>
      </c>
      <c r="G41">
        <f t="shared" si="3"/>
        <v>11.450504</v>
      </c>
      <c r="H41">
        <f t="shared" si="5"/>
        <v>4.0292719999999997</v>
      </c>
      <c r="I41">
        <f t="shared" si="4"/>
        <v>15.157512000000001</v>
      </c>
    </row>
    <row r="42" spans="1:9" x14ac:dyDescent="0.25">
      <c r="A42">
        <v>41308.510999999999</v>
      </c>
      <c r="B42">
        <v>16434.227999999999</v>
      </c>
      <c r="C42">
        <v>3474.7489999999998</v>
      </c>
      <c r="D42">
        <v>11430.468000000001</v>
      </c>
      <c r="F42">
        <f t="shared" si="2"/>
        <v>41.308510999999996</v>
      </c>
      <c r="G42">
        <f t="shared" si="3"/>
        <v>16.434227999999997</v>
      </c>
      <c r="H42">
        <f t="shared" si="5"/>
        <v>3.4747489999999996</v>
      </c>
      <c r="I42">
        <f t="shared" si="4"/>
        <v>11.430468000000001</v>
      </c>
    </row>
    <row r="43" spans="1:9" x14ac:dyDescent="0.25">
      <c r="A43">
        <v>43561.485000000001</v>
      </c>
      <c r="B43">
        <v>10746.379000000001</v>
      </c>
      <c r="C43">
        <v>3486.7170000000001</v>
      </c>
      <c r="D43">
        <v>18196.396000000001</v>
      </c>
      <c r="F43">
        <f t="shared" si="2"/>
        <v>43.561484999999998</v>
      </c>
      <c r="G43">
        <f t="shared" si="3"/>
        <v>10.746379000000001</v>
      </c>
      <c r="H43">
        <f t="shared" si="5"/>
        <v>3.4867170000000001</v>
      </c>
      <c r="I43">
        <f t="shared" si="4"/>
        <v>18.196396</v>
      </c>
    </row>
    <row r="44" spans="1:9" x14ac:dyDescent="0.25">
      <c r="A44">
        <v>54073.368999999999</v>
      </c>
      <c r="B44">
        <v>15233.428</v>
      </c>
      <c r="C44">
        <v>4635.66</v>
      </c>
      <c r="D44">
        <v>17122.263999999999</v>
      </c>
      <c r="F44">
        <f t="shared" si="2"/>
        <v>54.073369</v>
      </c>
      <c r="G44">
        <f t="shared" si="3"/>
        <v>15.233428</v>
      </c>
      <c r="H44">
        <f t="shared" si="5"/>
        <v>4.6356599999999997</v>
      </c>
      <c r="I44">
        <f t="shared" si="4"/>
        <v>17.122263999999998</v>
      </c>
    </row>
    <row r="45" spans="1:9" x14ac:dyDescent="0.25">
      <c r="A45">
        <v>28604.491000000002</v>
      </c>
      <c r="B45">
        <v>10149.967000000001</v>
      </c>
      <c r="C45">
        <v>6780.9449999999997</v>
      </c>
      <c r="D45">
        <v>15800.794</v>
      </c>
      <c r="F45">
        <f t="shared" si="2"/>
        <v>28.604491000000003</v>
      </c>
      <c r="G45">
        <f t="shared" si="3"/>
        <v>10.149967</v>
      </c>
      <c r="H45">
        <f t="shared" si="5"/>
        <v>6.780945</v>
      </c>
      <c r="I45">
        <f t="shared" si="4"/>
        <v>15.800794</v>
      </c>
    </row>
    <row r="46" spans="1:9" x14ac:dyDescent="0.25">
      <c r="A46">
        <v>60459.21</v>
      </c>
      <c r="B46">
        <v>10277.628000000001</v>
      </c>
      <c r="C46">
        <v>333.11200000000002</v>
      </c>
      <c r="D46">
        <v>18936.418000000001</v>
      </c>
      <c r="F46">
        <f t="shared" si="2"/>
        <v>60.459209999999999</v>
      </c>
      <c r="G46">
        <f t="shared" si="3"/>
        <v>10.277628</v>
      </c>
      <c r="H46">
        <f t="shared" si="5"/>
        <v>0.33311200000000002</v>
      </c>
      <c r="I46">
        <f t="shared" si="4"/>
        <v>18.936418</v>
      </c>
    </row>
    <row r="47" spans="1:9" x14ac:dyDescent="0.25">
      <c r="A47">
        <v>38815.247000000003</v>
      </c>
      <c r="B47">
        <v>14675.913</v>
      </c>
      <c r="C47">
        <v>4573.8220000000001</v>
      </c>
      <c r="D47">
        <v>18992.271000000001</v>
      </c>
      <c r="F47">
        <f t="shared" si="2"/>
        <v>38.815247000000006</v>
      </c>
      <c r="G47">
        <f t="shared" si="3"/>
        <v>14.675913000000001</v>
      </c>
      <c r="H47">
        <f t="shared" si="5"/>
        <v>4.5738219999999998</v>
      </c>
      <c r="I47">
        <f t="shared" si="4"/>
        <v>18.992271000000002</v>
      </c>
    </row>
    <row r="48" spans="1:9" x14ac:dyDescent="0.25">
      <c r="A48">
        <v>36761.059000000001</v>
      </c>
      <c r="B48">
        <v>17216.148000000001</v>
      </c>
      <c r="C48">
        <v>4484.0609999999997</v>
      </c>
      <c r="D48">
        <v>11698.75</v>
      </c>
      <c r="F48">
        <f t="shared" si="2"/>
        <v>36.761059000000003</v>
      </c>
      <c r="G48">
        <f t="shared" si="3"/>
        <v>17.216148</v>
      </c>
      <c r="H48">
        <f t="shared" si="5"/>
        <v>4.4840609999999996</v>
      </c>
      <c r="I48">
        <f t="shared" si="4"/>
        <v>11.69875</v>
      </c>
    </row>
    <row r="49" spans="1:9" x14ac:dyDescent="0.25">
      <c r="A49">
        <v>53261.578000000001</v>
      </c>
      <c r="B49">
        <v>11395.647999999999</v>
      </c>
      <c r="C49">
        <v>3580.4670000000001</v>
      </c>
      <c r="D49">
        <v>16680.445</v>
      </c>
      <c r="F49">
        <f t="shared" si="2"/>
        <v>53.261578</v>
      </c>
      <c r="G49">
        <f t="shared" si="3"/>
        <v>11.395648</v>
      </c>
      <c r="H49">
        <f t="shared" si="5"/>
        <v>3.5804670000000001</v>
      </c>
      <c r="I49">
        <f t="shared" si="4"/>
        <v>16.680444999999999</v>
      </c>
    </row>
    <row r="50" spans="1:9" x14ac:dyDescent="0.25">
      <c r="A50">
        <v>43180.517999999996</v>
      </c>
      <c r="B50">
        <v>10726.433000000001</v>
      </c>
      <c r="C50">
        <v>4272.6239999999998</v>
      </c>
      <c r="D50">
        <v>16461.031999999999</v>
      </c>
      <c r="F50">
        <f t="shared" si="2"/>
        <v>43.180517999999999</v>
      </c>
      <c r="G50">
        <f t="shared" si="3"/>
        <v>10.726433</v>
      </c>
      <c r="H50">
        <f t="shared" si="5"/>
        <v>4.2726239999999995</v>
      </c>
      <c r="I50">
        <f t="shared" si="4"/>
        <v>16.461031999999999</v>
      </c>
    </row>
    <row r="51" spans="1:9" x14ac:dyDescent="0.25">
      <c r="A51">
        <v>30246.114000000001</v>
      </c>
      <c r="B51">
        <v>9499.6990000000005</v>
      </c>
      <c r="C51">
        <v>3520.6260000000002</v>
      </c>
      <c r="D51">
        <v>13488.968000000001</v>
      </c>
      <c r="F51">
        <f t="shared" si="2"/>
        <v>30.246114000000002</v>
      </c>
      <c r="G51">
        <f t="shared" si="3"/>
        <v>9.4996989999999997</v>
      </c>
      <c r="H51">
        <f t="shared" si="5"/>
        <v>3.520626</v>
      </c>
      <c r="I51">
        <f t="shared" si="4"/>
        <v>13.488968000000002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pso-new-test-dic-10-1020</vt:lpstr>
      <vt:lpstr>algorithm comparison</vt:lpstr>
      <vt:lpstr>boxplot1</vt:lpstr>
      <vt:lpstr>boxplot2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</dc:creator>
  <cp:lastModifiedBy>emilio</cp:lastModifiedBy>
  <dcterms:created xsi:type="dcterms:W3CDTF">2021-12-10T19:13:20Z</dcterms:created>
  <dcterms:modified xsi:type="dcterms:W3CDTF">2021-12-17T22:45:17Z</dcterms:modified>
</cp:coreProperties>
</file>