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~1\AppData\Local\Temp\Rar$DIa20724.154\"/>
    </mc:Choice>
  </mc:AlternateContent>
  <xr:revisionPtr revIDLastSave="0" documentId="13_ncr:1_{61D55C33-46A2-47FC-A96B-886962DCCE89}" xr6:coauthVersionLast="47" xr6:coauthVersionMax="47" xr10:uidLastSave="{00000000-0000-0000-0000-000000000000}"/>
  <bookViews>
    <workbookView xWindow="-120" yWindow="-120" windowWidth="20730" windowHeight="11040" activeTab="7" xr2:uid="{33CAF6AA-6148-4EE0-954D-107E42EF1A29}"/>
  </bookViews>
  <sheets>
    <sheet name="T" sheetId="2" r:id="rId1"/>
    <sheet name="rc" sheetId="3" r:id="rId2"/>
    <sheet name="nc" sheetId="4" r:id="rId3"/>
    <sheet name="nt" sheetId="5" r:id="rId4"/>
    <sheet name="EXERGIA VS T" sheetId="6" r:id="rId5"/>
    <sheet name="EXERGIA VS Rc" sheetId="7" r:id="rId6"/>
    <sheet name="EXERGIA VS Nc" sheetId="8" r:id="rId7"/>
    <sheet name="EXERGIA VS N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8" i="9" l="1"/>
  <c r="AD19" i="9"/>
  <c r="AD20" i="9"/>
  <c r="AD21" i="9"/>
  <c r="AD22" i="9"/>
  <c r="AD23" i="9"/>
  <c r="AD17" i="9"/>
  <c r="AD5" i="9"/>
  <c r="AD6" i="9"/>
  <c r="AD7" i="9"/>
  <c r="AD8" i="9"/>
  <c r="AD9" i="9"/>
  <c r="AD10" i="9"/>
  <c r="AD4" i="9"/>
  <c r="W10" i="9"/>
  <c r="W9" i="9"/>
  <c r="W8" i="9"/>
  <c r="W7" i="9"/>
  <c r="W6" i="9"/>
  <c r="W5" i="9"/>
  <c r="W4" i="9"/>
  <c r="Y8" i="5"/>
  <c r="Y9" i="5"/>
  <c r="Y10" i="5"/>
  <c r="Y11" i="5"/>
  <c r="Y12" i="5"/>
  <c r="Y13" i="5"/>
  <c r="Y7" i="5"/>
  <c r="AD18" i="8" l="1"/>
  <c r="AD19" i="8"/>
  <c r="AD20" i="8"/>
  <c r="AD21" i="8"/>
  <c r="AD22" i="8"/>
  <c r="AD23" i="8"/>
  <c r="AD17" i="8"/>
  <c r="AD5" i="8"/>
  <c r="AD6" i="8"/>
  <c r="AD7" i="8"/>
  <c r="AD8" i="8"/>
  <c r="AD9" i="8"/>
  <c r="AD10" i="8"/>
  <c r="AD4" i="8"/>
  <c r="W10" i="8"/>
  <c r="W9" i="8"/>
  <c r="W8" i="8"/>
  <c r="W7" i="8"/>
  <c r="W6" i="8"/>
  <c r="W5" i="8"/>
  <c r="W4" i="8"/>
  <c r="Y8" i="4"/>
  <c r="Y9" i="4"/>
  <c r="Y10" i="4"/>
  <c r="Y11" i="4"/>
  <c r="Y12" i="4"/>
  <c r="Y13" i="4"/>
  <c r="Y7" i="4"/>
  <c r="AD18" i="7"/>
  <c r="AD19" i="7"/>
  <c r="AD20" i="7"/>
  <c r="AD21" i="7"/>
  <c r="AD22" i="7"/>
  <c r="AD17" i="7"/>
  <c r="AD5" i="7"/>
  <c r="AD6" i="7"/>
  <c r="AD7" i="7"/>
  <c r="AD8" i="7"/>
  <c r="AD9" i="7"/>
  <c r="AD4" i="7"/>
  <c r="W9" i="7"/>
  <c r="W8" i="7"/>
  <c r="W7" i="7"/>
  <c r="W6" i="7"/>
  <c r="W5" i="7"/>
  <c r="W4" i="7"/>
  <c r="Y8" i="3"/>
  <c r="Y9" i="3"/>
  <c r="Y10" i="3"/>
  <c r="Y11" i="3"/>
  <c r="Y12" i="3"/>
  <c r="Y7" i="3"/>
  <c r="AD18" i="6"/>
  <c r="AD19" i="6"/>
  <c r="AD20" i="6"/>
  <c r="AD21" i="6"/>
  <c r="AD22" i="6"/>
  <c r="AD23" i="6"/>
  <c r="AD24" i="6"/>
  <c r="AD25" i="6"/>
  <c r="AD17" i="6"/>
  <c r="AD5" i="6"/>
  <c r="AD6" i="6"/>
  <c r="AD7" i="6"/>
  <c r="AD8" i="6"/>
  <c r="AD9" i="6"/>
  <c r="AD10" i="6"/>
  <c r="AD11" i="6"/>
  <c r="AD12" i="6"/>
  <c r="AD4" i="6"/>
  <c r="W12" i="6"/>
  <c r="W11" i="6"/>
  <c r="W10" i="6"/>
  <c r="W9" i="6"/>
  <c r="W8" i="6"/>
  <c r="W7" i="6"/>
  <c r="W6" i="6"/>
  <c r="W5" i="6"/>
  <c r="W4" i="6"/>
  <c r="Y7" i="2"/>
  <c r="Y8" i="2"/>
  <c r="Y9" i="2"/>
  <c r="Y10" i="2"/>
  <c r="Y11" i="2"/>
  <c r="Y12" i="2"/>
  <c r="Y13" i="2"/>
  <c r="Y14" i="2"/>
  <c r="Y15" i="2"/>
  <c r="Z5" i="9"/>
  <c r="AC10" i="9"/>
  <c r="AB10" i="9"/>
  <c r="AA10" i="9"/>
  <c r="Z10" i="9"/>
  <c r="AC9" i="9"/>
  <c r="AB9" i="9"/>
  <c r="AA9" i="9"/>
  <c r="Z9" i="9"/>
  <c r="AC8" i="9"/>
  <c r="AB8" i="9"/>
  <c r="AA8" i="9"/>
  <c r="Z8" i="9"/>
  <c r="AC7" i="9"/>
  <c r="AB7" i="9"/>
  <c r="AA7" i="9"/>
  <c r="Z7" i="9"/>
  <c r="AC6" i="9"/>
  <c r="AB6" i="9"/>
  <c r="AA6" i="9"/>
  <c r="Z6" i="9"/>
  <c r="AC5" i="9"/>
  <c r="AB5" i="9"/>
  <c r="AA5" i="9"/>
  <c r="AE5" i="9"/>
  <c r="AC4" i="9"/>
  <c r="AB4" i="9"/>
  <c r="AA4" i="9"/>
  <c r="Z4" i="9"/>
  <c r="AC10" i="8"/>
  <c r="AB10" i="8"/>
  <c r="AA10" i="8"/>
  <c r="Z10" i="8"/>
  <c r="AC9" i="8"/>
  <c r="AB9" i="8"/>
  <c r="AA9" i="8"/>
  <c r="Z9" i="8"/>
  <c r="AC8" i="8"/>
  <c r="AB8" i="8"/>
  <c r="AA8" i="8"/>
  <c r="Z8" i="8"/>
  <c r="AC7" i="8"/>
  <c r="AB7" i="8"/>
  <c r="AA7" i="8"/>
  <c r="Z7" i="8"/>
  <c r="AC6" i="8"/>
  <c r="AB6" i="8"/>
  <c r="AA6" i="8"/>
  <c r="Z6" i="8"/>
  <c r="AC5" i="8"/>
  <c r="AB5" i="8"/>
  <c r="AA5" i="8"/>
  <c r="Z5" i="8"/>
  <c r="AC4" i="8"/>
  <c r="AB4" i="8"/>
  <c r="AA4" i="8"/>
  <c r="Z4" i="8"/>
  <c r="AC9" i="7"/>
  <c r="AB9" i="7"/>
  <c r="AA9" i="7"/>
  <c r="Z9" i="7"/>
  <c r="AC8" i="7"/>
  <c r="AB8" i="7"/>
  <c r="AA8" i="7"/>
  <c r="Z8" i="7"/>
  <c r="AC7" i="7"/>
  <c r="AB7" i="7"/>
  <c r="AA7" i="7"/>
  <c r="Z7" i="7"/>
  <c r="AC6" i="7"/>
  <c r="AB6" i="7"/>
  <c r="AA6" i="7"/>
  <c r="Z6" i="7"/>
  <c r="AC5" i="7"/>
  <c r="AB5" i="7"/>
  <c r="AA5" i="7"/>
  <c r="Z5" i="7"/>
  <c r="AC4" i="7"/>
  <c r="AB4" i="7"/>
  <c r="AA4" i="7"/>
  <c r="Z4" i="7"/>
  <c r="AC4" i="6"/>
  <c r="AB4" i="6"/>
  <c r="AA4" i="6"/>
  <c r="Z4" i="6"/>
  <c r="AB5" i="6"/>
  <c r="AB6" i="6"/>
  <c r="AB7" i="6"/>
  <c r="AB8" i="6"/>
  <c r="AB9" i="6"/>
  <c r="AB10" i="6"/>
  <c r="AB11" i="6"/>
  <c r="AB12" i="6"/>
  <c r="AC5" i="6"/>
  <c r="AC6" i="6"/>
  <c r="AC7" i="6"/>
  <c r="AC8" i="6"/>
  <c r="AC9" i="6"/>
  <c r="AC10" i="6"/>
  <c r="AC11" i="6"/>
  <c r="AC12" i="6"/>
  <c r="AA5" i="6"/>
  <c r="AA6" i="6"/>
  <c r="AA7" i="6"/>
  <c r="AA8" i="6"/>
  <c r="AA9" i="6"/>
  <c r="AA10" i="6"/>
  <c r="AA11" i="6"/>
  <c r="AA12" i="6"/>
  <c r="Z5" i="6"/>
  <c r="Z6" i="6"/>
  <c r="Z7" i="6"/>
  <c r="AE7" i="6" s="1"/>
  <c r="Z8" i="6"/>
  <c r="AE8" i="6" s="1"/>
  <c r="AC21" i="6" s="1"/>
  <c r="Z9" i="6"/>
  <c r="AE9" i="6" s="1"/>
  <c r="Z10" i="6"/>
  <c r="Z11" i="6"/>
  <c r="Z12" i="6"/>
  <c r="AE9" i="9" l="1"/>
  <c r="AC22" i="9" s="1"/>
  <c r="AE4" i="9"/>
  <c r="AE8" i="9"/>
  <c r="AA18" i="9"/>
  <c r="Z18" i="9"/>
  <c r="AB18" i="9"/>
  <c r="AB22" i="9"/>
  <c r="AE7" i="9"/>
  <c r="AC18" i="9"/>
  <c r="AE6" i="9"/>
  <c r="AE10" i="9"/>
  <c r="AC22" i="6"/>
  <c r="AB22" i="6"/>
  <c r="AA22" i="6"/>
  <c r="Z22" i="6"/>
  <c r="AA20" i="6"/>
  <c r="Z20" i="6"/>
  <c r="AC20" i="6"/>
  <c r="AB20" i="6"/>
  <c r="Z21" i="6"/>
  <c r="AA21" i="6"/>
  <c r="AB21" i="6"/>
  <c r="AE7" i="8"/>
  <c r="AC20" i="8" s="1"/>
  <c r="AE4" i="8"/>
  <c r="AE8" i="8"/>
  <c r="AE6" i="8"/>
  <c r="AE5" i="8"/>
  <c r="AE9" i="8"/>
  <c r="AE10" i="8"/>
  <c r="AE7" i="7"/>
  <c r="AE8" i="7"/>
  <c r="AE6" i="7"/>
  <c r="AE4" i="7"/>
  <c r="AE5" i="7"/>
  <c r="AE9" i="7"/>
  <c r="AE4" i="6"/>
  <c r="AE6" i="6"/>
  <c r="AE5" i="6"/>
  <c r="AE10" i="6"/>
  <c r="AE11" i="6"/>
  <c r="AE12" i="6"/>
  <c r="AA22" i="9" l="1"/>
  <c r="Z22" i="9"/>
  <c r="AE22" i="9" s="1"/>
  <c r="AE18" i="9"/>
  <c r="AB21" i="9"/>
  <c r="AA21" i="9"/>
  <c r="Z21" i="9"/>
  <c r="AC21" i="9"/>
  <c r="AC23" i="9"/>
  <c r="AB23" i="9"/>
  <c r="AA23" i="9"/>
  <c r="Z23" i="9"/>
  <c r="AB17" i="9"/>
  <c r="AA17" i="9"/>
  <c r="Z17" i="9"/>
  <c r="AC17" i="9"/>
  <c r="AC19" i="9"/>
  <c r="AB19" i="9"/>
  <c r="AA19" i="9"/>
  <c r="Z19" i="9"/>
  <c r="AE19" i="9" s="1"/>
  <c r="Z20" i="9"/>
  <c r="AB20" i="9"/>
  <c r="AC20" i="9"/>
  <c r="AA20" i="9"/>
  <c r="AE22" i="6"/>
  <c r="AE21" i="6"/>
  <c r="Z25" i="6"/>
  <c r="AA25" i="6"/>
  <c r="AC25" i="6"/>
  <c r="AB25" i="6"/>
  <c r="Z24" i="6"/>
  <c r="AC24" i="6"/>
  <c r="AB24" i="6"/>
  <c r="AA24" i="6"/>
  <c r="AC23" i="6"/>
  <c r="AB23" i="6"/>
  <c r="AA23" i="6"/>
  <c r="Z23" i="6"/>
  <c r="AA18" i="6"/>
  <c r="Z18" i="6"/>
  <c r="AC18" i="6"/>
  <c r="AB18" i="6"/>
  <c r="AA17" i="6"/>
  <c r="Z17" i="6"/>
  <c r="AC17" i="6"/>
  <c r="AB17" i="6"/>
  <c r="AB19" i="6"/>
  <c r="AA19" i="6"/>
  <c r="Z19" i="6"/>
  <c r="AC19" i="6"/>
  <c r="AE20" i="6"/>
  <c r="AC23" i="8"/>
  <c r="AB23" i="8"/>
  <c r="AA23" i="8"/>
  <c r="Z23" i="8"/>
  <c r="AC22" i="8"/>
  <c r="AB22" i="8"/>
  <c r="AA22" i="8"/>
  <c r="Z22" i="8"/>
  <c r="AC18" i="8"/>
  <c r="AB18" i="8"/>
  <c r="AA18" i="8"/>
  <c r="Z18" i="8"/>
  <c r="AC19" i="8"/>
  <c r="AB19" i="8"/>
  <c r="AA19" i="8"/>
  <c r="Z19" i="8"/>
  <c r="AA21" i="8"/>
  <c r="Z21" i="8"/>
  <c r="AC21" i="8"/>
  <c r="AB21" i="8"/>
  <c r="AB17" i="8"/>
  <c r="AA17" i="8"/>
  <c r="Z17" i="8"/>
  <c r="AC17" i="8"/>
  <c r="AB20" i="8"/>
  <c r="AA20" i="8"/>
  <c r="Z20" i="8"/>
  <c r="AC22" i="7"/>
  <c r="AB22" i="7"/>
  <c r="AA22" i="7"/>
  <c r="Z22" i="7"/>
  <c r="AA17" i="7"/>
  <c r="AC17" i="7"/>
  <c r="Z17" i="7"/>
  <c r="AB17" i="7"/>
  <c r="AA21" i="7"/>
  <c r="Z21" i="7"/>
  <c r="AC21" i="7"/>
  <c r="AB21" i="7"/>
  <c r="AC18" i="7"/>
  <c r="AB18" i="7"/>
  <c r="AA18" i="7"/>
  <c r="Z18" i="7"/>
  <c r="AA19" i="7"/>
  <c r="AC19" i="7"/>
  <c r="Z19" i="7"/>
  <c r="AB19" i="7"/>
  <c r="AB20" i="7"/>
  <c r="AA20" i="7"/>
  <c r="AC20" i="7"/>
  <c r="Z20" i="7"/>
  <c r="AE23" i="9" l="1"/>
  <c r="AE17" i="9"/>
  <c r="AE21" i="9"/>
  <c r="AE20" i="9"/>
  <c r="AE19" i="8"/>
  <c r="AE22" i="8"/>
  <c r="AE18" i="7"/>
  <c r="AE22" i="7"/>
  <c r="AE25" i="6"/>
  <c r="AE23" i="6"/>
  <c r="AE24" i="6"/>
  <c r="AE18" i="6"/>
  <c r="AE17" i="6"/>
  <c r="AE19" i="6"/>
  <c r="AE23" i="8"/>
  <c r="AE20" i="8"/>
  <c r="AE17" i="8"/>
  <c r="AE21" i="8"/>
  <c r="AE18" i="8"/>
  <c r="AE17" i="7"/>
  <c r="AE20" i="7"/>
  <c r="AE19" i="7"/>
  <c r="AE21" i="7"/>
</calcChain>
</file>

<file path=xl/sharedStrings.xml><?xml version="1.0" encoding="utf-8"?>
<sst xmlns="http://schemas.openxmlformats.org/spreadsheetml/2006/main" count="248" uniqueCount="37">
  <si>
    <t>Wnet</t>
  </si>
  <si>
    <t>nter</t>
  </si>
  <si>
    <t>nexer</t>
  </si>
  <si>
    <t>XD_Comp1</t>
  </si>
  <si>
    <t>XD_Comp2</t>
  </si>
  <si>
    <t>XD_T1</t>
  </si>
  <si>
    <t>XD_T2</t>
  </si>
  <si>
    <t>XD_HTR</t>
  </si>
  <si>
    <t>XD_LTR</t>
  </si>
  <si>
    <t>XD_Receiver</t>
  </si>
  <si>
    <t>XD_loss_Receiver</t>
  </si>
  <si>
    <t>XD_Cooler</t>
  </si>
  <si>
    <t>XD_Evap</t>
  </si>
  <si>
    <t>XD_T3</t>
  </si>
  <si>
    <t>XD_Recu</t>
  </si>
  <si>
    <t>E_aire</t>
  </si>
  <si>
    <t>XD_Cond</t>
  </si>
  <si>
    <t>XD_pump</t>
  </si>
  <si>
    <t>E_water</t>
  </si>
  <si>
    <t>XD_Total</t>
  </si>
  <si>
    <t>XD_Field</t>
  </si>
  <si>
    <t>TIT[ °C]</t>
  </si>
  <si>
    <t>rc</t>
  </si>
  <si>
    <t>nc</t>
  </si>
  <si>
    <t>nt</t>
  </si>
  <si>
    <t xml:space="preserve">Exergia </t>
  </si>
  <si>
    <t>T [ °C]</t>
  </si>
  <si>
    <t>(T1,T2,T3)</t>
  </si>
  <si>
    <t>Campo solar</t>
  </si>
  <si>
    <t>Calentador/Recalentador</t>
  </si>
  <si>
    <t>Total</t>
  </si>
  <si>
    <t>(C1,C2, P1)</t>
  </si>
  <si>
    <t>(HTR,Col,Eva,Rec,LTR, Con)</t>
  </si>
  <si>
    <t>% De Exergia Destruida en función de la Temperatura</t>
  </si>
  <si>
    <t>% De Exergia Destruida en función del ratio</t>
  </si>
  <si>
    <t>% De Exergia Destruida en función de la eficiencia del compresor</t>
  </si>
  <si>
    <t>% De Exergia Destruida en función de la eficiencia de la turbina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</si>
</sst>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T!$C$7:$C$15</c:f>
              <c:numCache>
                <c:formatCode>General</c:formatCode>
                <c:ptCount val="9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</c:numCache>
            </c:numRef>
          </c:xVal>
          <c:yVal>
            <c:numRef>
              <c:f>T!$Y$7:$Y$15</c:f>
              <c:numCache>
                <c:formatCode>General</c:formatCode>
                <c:ptCount val="9"/>
                <c:pt idx="0">
                  <c:v>252.8924472863049</c:v>
                </c:pt>
                <c:pt idx="1">
                  <c:v>269.01950470495598</c:v>
                </c:pt>
                <c:pt idx="2">
                  <c:v>286.50639912865449</c:v>
                </c:pt>
                <c:pt idx="3">
                  <c:v>305.74074822731137</c:v>
                </c:pt>
                <c:pt idx="4">
                  <c:v>327.21753180233861</c:v>
                </c:pt>
                <c:pt idx="5">
                  <c:v>351.59016489709467</c:v>
                </c:pt>
                <c:pt idx="6">
                  <c:v>379.74864260968775</c:v>
                </c:pt>
                <c:pt idx="7">
                  <c:v>412.94518499248159</c:v>
                </c:pt>
                <c:pt idx="8">
                  <c:v>453.00720724303261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F-4D86-B712-86624FDD2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785744"/>
        <c:axId val="507545840"/>
      </c:scatterChart>
      <c:valAx>
        <c:axId val="68678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7545840"/>
        <c:crosses val="autoZero"/>
        <c:crossBetween val="midCat"/>
      </c:valAx>
      <c:valAx>
        <c:axId val="50754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678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'rc'!$C$7:$C$12</c:f>
              <c:numCache>
                <c:formatCode>General</c:formatCode>
                <c:ptCount val="6"/>
                <c:pt idx="0">
                  <c:v>2.5</c:v>
                </c:pt>
                <c:pt idx="1">
                  <c:v>2.7</c:v>
                </c:pt>
                <c:pt idx="2">
                  <c:v>2.9</c:v>
                </c:pt>
                <c:pt idx="3">
                  <c:v>3.1</c:v>
                </c:pt>
                <c:pt idx="4">
                  <c:v>3.3</c:v>
                </c:pt>
                <c:pt idx="5">
                  <c:v>3.5</c:v>
                </c:pt>
              </c:numCache>
            </c:numRef>
          </c:xVal>
          <c:yVal>
            <c:numRef>
              <c:f>'rc'!$Y$7:$Y$12</c:f>
              <c:numCache>
                <c:formatCode>General</c:formatCode>
                <c:ptCount val="6"/>
                <c:pt idx="0">
                  <c:v>364.05301301780861</c:v>
                </c:pt>
                <c:pt idx="1">
                  <c:v>377.13577610137395</c:v>
                </c:pt>
                <c:pt idx="2">
                  <c:v>390.07675124319962</c:v>
                </c:pt>
                <c:pt idx="3">
                  <c:v>402.57823251260152</c:v>
                </c:pt>
                <c:pt idx="4">
                  <c:v>414.53270677022374</c:v>
                </c:pt>
                <c:pt idx="5">
                  <c:v>425.92057259657076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DD-41A0-A537-E54FAD30C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554976"/>
        <c:axId val="743692496"/>
      </c:scatterChart>
      <c:valAx>
        <c:axId val="59755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3692496"/>
        <c:crosses val="autoZero"/>
        <c:crossBetween val="midCat"/>
      </c:valAx>
      <c:valAx>
        <c:axId val="74369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755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nc!$C$7:$C$13</c:f>
              <c:numCache>
                <c:formatCode>General</c:formatCode>
                <c:ptCount val="7"/>
                <c:pt idx="0">
                  <c:v>0.6</c:v>
                </c:pt>
                <c:pt idx="1">
                  <c:v>0.65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</c:numCache>
            </c:numRef>
          </c:xVal>
          <c:yVal>
            <c:numRef>
              <c:f>nc!$G$7:$G$13</c:f>
              <c:numCache>
                <c:formatCode>General</c:formatCode>
                <c:ptCount val="7"/>
                <c:pt idx="0">
                  <c:v>20.032248864526814</c:v>
                </c:pt>
                <c:pt idx="1">
                  <c:v>20.935059002844113</c:v>
                </c:pt>
                <c:pt idx="2">
                  <c:v>21.693206958283341</c:v>
                </c:pt>
                <c:pt idx="3">
                  <c:v>22.338309784873221</c:v>
                </c:pt>
                <c:pt idx="4">
                  <c:v>22.893471418550149</c:v>
                </c:pt>
                <c:pt idx="5">
                  <c:v>23.375956676168141</c:v>
                </c:pt>
                <c:pt idx="6">
                  <c:v>23.798918200710538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81-4436-BCB7-C70163CB6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790144"/>
        <c:axId val="507542096"/>
      </c:scatterChart>
      <c:valAx>
        <c:axId val="68679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7542096"/>
        <c:crosses val="autoZero"/>
        <c:crossBetween val="midCat"/>
      </c:valAx>
      <c:valAx>
        <c:axId val="50754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679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733425</xdr:colOff>
      <xdr:row>15</xdr:row>
      <xdr:rowOff>176212</xdr:rowOff>
    </xdr:from>
    <xdr:to>
      <xdr:col>7</xdr:col>
      <xdr:colOff>733425</xdr:colOff>
      <xdr:row>25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905A4D-37E6-46D5-9012-7BDDCA803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13</xdr:row>
      <xdr:rowOff>71437</xdr:rowOff>
    </xdr:from>
    <xdr:to>
      <xdr:col>8</xdr:col>
      <xdr:colOff>371475</xdr:colOff>
      <xdr:row>27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BCE7DC-F24D-471E-9288-3CCCE3419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14</xdr:row>
      <xdr:rowOff>176212</xdr:rowOff>
    </xdr:from>
    <xdr:to>
      <xdr:col>11</xdr:col>
      <xdr:colOff>314325</xdr:colOff>
      <xdr:row>29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7C1D4B-DEE9-4600-9DC7-BB93FD7DD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5B7A-B74E-4954-B74E-3C249AF0B135}">
  <dimension ref="C6:Y15"/>
  <sheetViews>
    <sheetView topLeftCell="A4" workbookViewId="0">
      <selection activeCell="A13" sqref="A13"/>
    </sheetView>
  </sheetViews>
  <sheetFormatPr baseColWidth="10" defaultRowHeight="15" x14ac:dyDescent="0.25"/>
  <cols>
    <col min="14" max="14" width="13.5703125" customWidth="1"/>
    <col min="15" max="15" width="16.5703125" customWidth="1"/>
  </cols>
  <sheetData>
    <row r="6" spans="3:25" x14ac:dyDescent="0.25">
      <c r="C6" s="1" t="s">
        <v>21</v>
      </c>
      <c r="D6" s="1" t="s">
        <v>0</v>
      </c>
      <c r="E6" s="1" t="s">
        <v>1</v>
      </c>
      <c r="F6" s="1" t="s">
        <v>2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9</v>
      </c>
      <c r="O6" s="13" t="s">
        <v>10</v>
      </c>
      <c r="P6" s="1" t="s">
        <v>11</v>
      </c>
      <c r="Q6" s="1" t="s">
        <v>12</v>
      </c>
      <c r="R6" s="13" t="s">
        <v>15</v>
      </c>
      <c r="S6" s="1" t="s">
        <v>13</v>
      </c>
      <c r="T6" s="1" t="s">
        <v>14</v>
      </c>
      <c r="U6" s="1" t="s">
        <v>16</v>
      </c>
      <c r="V6" s="1" t="s">
        <v>17</v>
      </c>
      <c r="W6" s="13" t="s">
        <v>18</v>
      </c>
      <c r="X6" s="1" t="s">
        <v>20</v>
      </c>
      <c r="Y6" s="1" t="s">
        <v>19</v>
      </c>
    </row>
    <row r="7" spans="3:25" x14ac:dyDescent="0.25">
      <c r="C7">
        <v>500</v>
      </c>
      <c r="D7">
        <v>79.959526453496778</v>
      </c>
      <c r="E7">
        <v>44.242025146810107</v>
      </c>
      <c r="F7">
        <v>23.052090806608515</v>
      </c>
      <c r="G7">
        <v>23.05209080676218</v>
      </c>
      <c r="H7">
        <v>2.948512065171045</v>
      </c>
      <c r="I7">
        <v>1.3564888381060973</v>
      </c>
      <c r="J7">
        <v>1.4906637101063389</v>
      </c>
      <c r="K7">
        <v>2.7324224769671566</v>
      </c>
      <c r="L7">
        <v>0.33947199989052024</v>
      </c>
      <c r="M7">
        <v>3.0271704873401757</v>
      </c>
      <c r="N7">
        <v>89.401776035154995</v>
      </c>
      <c r="O7" s="2">
        <v>11.803699553521799</v>
      </c>
      <c r="P7">
        <v>2.2956916848736499</v>
      </c>
      <c r="Q7">
        <v>6.6195545127563546</v>
      </c>
      <c r="R7" s="2">
        <v>1.5735353418003049</v>
      </c>
      <c r="S7">
        <v>0.8610679708544331</v>
      </c>
      <c r="T7">
        <v>0</v>
      </c>
      <c r="U7">
        <v>3.0731160968215407</v>
      </c>
      <c r="V7">
        <v>6.9937012122620154E-4</v>
      </c>
      <c r="W7" s="2">
        <v>0.63532145969654774</v>
      </c>
      <c r="X7">
        <v>138.74581203814137</v>
      </c>
      <c r="Y7">
        <f>SUM(H7:N7,P7:Q7,S7:V7,X7)</f>
        <v>252.8924472863049</v>
      </c>
    </row>
    <row r="8" spans="3:25" x14ac:dyDescent="0.25">
      <c r="C8">
        <v>550</v>
      </c>
      <c r="D8">
        <v>89.972160669047213</v>
      </c>
      <c r="E8">
        <v>46.738186634220284</v>
      </c>
      <c r="F8">
        <v>23.85601612691746</v>
      </c>
      <c r="G8">
        <v>23.856016127038615</v>
      </c>
      <c r="H8">
        <v>2.9781783917630258</v>
      </c>
      <c r="I8">
        <v>1.3187459854217867</v>
      </c>
      <c r="J8">
        <v>1.5005112575197126</v>
      </c>
      <c r="K8">
        <v>2.7447206193680178</v>
      </c>
      <c r="L8">
        <v>0.80454361309087841</v>
      </c>
      <c r="M8">
        <v>3.6484341624139196</v>
      </c>
      <c r="N8">
        <v>91.731651422341116</v>
      </c>
      <c r="O8" s="2">
        <v>15.928762450721621</v>
      </c>
      <c r="P8">
        <v>2.298066774916355</v>
      </c>
      <c r="Q8">
        <v>7.0023311768102445</v>
      </c>
      <c r="R8" s="2">
        <v>1.5607982347717249</v>
      </c>
      <c r="S8">
        <v>0.8897839570710312</v>
      </c>
      <c r="T8">
        <v>0</v>
      </c>
      <c r="U8">
        <v>3.2431629306693002</v>
      </c>
      <c r="V8">
        <v>7.2275877241543803E-4</v>
      </c>
      <c r="W8" s="2">
        <v>0.66540307704189194</v>
      </c>
      <c r="X8">
        <v>150.85865165479819</v>
      </c>
      <c r="Y8">
        <f t="shared" ref="Y8:Y15" si="0">SUM(H8:N8,P8:Q8,S8:V8,X8)</f>
        <v>269.01950470495598</v>
      </c>
    </row>
    <row r="9" spans="3:25" x14ac:dyDescent="0.25">
      <c r="C9">
        <v>600</v>
      </c>
      <c r="D9">
        <v>99.841792896138699</v>
      </c>
      <c r="E9">
        <v>48.905256206618859</v>
      </c>
      <c r="F9">
        <v>24.360783270249875</v>
      </c>
      <c r="G9">
        <v>24.360783270344943</v>
      </c>
      <c r="H9">
        <v>3.0072126059584452</v>
      </c>
      <c r="I9">
        <v>1.2815757813462634</v>
      </c>
      <c r="J9">
        <v>1.5074997029094375</v>
      </c>
      <c r="K9">
        <v>2.7532739341300911</v>
      </c>
      <c r="L9">
        <v>1.3191794613489183</v>
      </c>
      <c r="M9">
        <v>4.2957817343885836</v>
      </c>
      <c r="N9">
        <v>94.366296676565199</v>
      </c>
      <c r="O9" s="2">
        <v>21.254457106783324</v>
      </c>
      <c r="P9">
        <v>2.2994624112001212</v>
      </c>
      <c r="Q9">
        <v>7.396693417217179</v>
      </c>
      <c r="R9" s="2">
        <v>1.5474409985402215</v>
      </c>
      <c r="S9">
        <v>0.91850023844851969</v>
      </c>
      <c r="T9">
        <v>0</v>
      </c>
      <c r="U9">
        <v>3.4216175843833598</v>
      </c>
      <c r="V9">
        <v>7.4615345379342997E-4</v>
      </c>
      <c r="W9" s="2">
        <v>0.69630843775527751</v>
      </c>
      <c r="X9">
        <v>163.93855942730463</v>
      </c>
      <c r="Y9">
        <f t="shared" si="0"/>
        <v>286.50639912865449</v>
      </c>
    </row>
    <row r="10" spans="3:25" x14ac:dyDescent="0.25">
      <c r="C10">
        <v>650</v>
      </c>
      <c r="D10">
        <v>109.59769702703728</v>
      </c>
      <c r="E10">
        <v>50.80680659983301</v>
      </c>
      <c r="F10">
        <v>24.589525886663953</v>
      </c>
      <c r="G10">
        <v>24.589525886737917</v>
      </c>
      <c r="H10">
        <v>3.0356348204785744</v>
      </c>
      <c r="I10">
        <v>1.2449615599795048</v>
      </c>
      <c r="J10">
        <v>1.5124260333639103</v>
      </c>
      <c r="K10">
        <v>2.7591578472916152</v>
      </c>
      <c r="L10">
        <v>1.8574193227692157</v>
      </c>
      <c r="M10">
        <v>4.9691064890158598</v>
      </c>
      <c r="N10">
        <v>97.419141174703597</v>
      </c>
      <c r="O10" s="2">
        <v>28.10885470546134</v>
      </c>
      <c r="P10">
        <v>2.2999149221008528</v>
      </c>
      <c r="Q10">
        <v>7.8025539834298252</v>
      </c>
      <c r="R10" s="2">
        <v>1.5335129653975583</v>
      </c>
      <c r="S10">
        <v>0.94719934814588946</v>
      </c>
      <c r="T10">
        <v>0</v>
      </c>
      <c r="U10">
        <v>3.6089167163303291</v>
      </c>
      <c r="V10">
        <v>7.6954006125066956E-4</v>
      </c>
      <c r="W10" s="2">
        <v>0.72805324856505382</v>
      </c>
      <c r="X10">
        <v>178.28354646964095</v>
      </c>
      <c r="Y10">
        <f t="shared" si="0"/>
        <v>305.74074822731137</v>
      </c>
    </row>
    <row r="11" spans="3:25" x14ac:dyDescent="0.25">
      <c r="C11">
        <v>700</v>
      </c>
      <c r="D11">
        <v>119.26154214167362</v>
      </c>
      <c r="E11">
        <v>52.490240359052798</v>
      </c>
      <c r="F11">
        <v>24.555475139250895</v>
      </c>
      <c r="G11">
        <v>24.555475139308069</v>
      </c>
      <c r="H11">
        <v>3.0634572596853737</v>
      </c>
      <c r="I11">
        <v>1.2088966631737896</v>
      </c>
      <c r="J11">
        <v>1.5158362934418255</v>
      </c>
      <c r="K11">
        <v>2.7631189878644653</v>
      </c>
      <c r="L11">
        <v>2.4020430877263426</v>
      </c>
      <c r="M11">
        <v>5.6681040389213226</v>
      </c>
      <c r="N11">
        <v>101.02197197239229</v>
      </c>
      <c r="O11" s="2">
        <v>36.923294106569799</v>
      </c>
      <c r="P11">
        <v>2.2994601992220915</v>
      </c>
      <c r="Q11">
        <v>8.2197042316688123</v>
      </c>
      <c r="R11" s="2">
        <v>1.5190655057751046</v>
      </c>
      <c r="S11">
        <v>0.97585717022123297</v>
      </c>
      <c r="T11">
        <v>0</v>
      </c>
      <c r="U11">
        <v>3.8054574363808467</v>
      </c>
      <c r="V11">
        <v>7.9289905471704894E-4</v>
      </c>
      <c r="W11" s="2">
        <v>0.76064534982900522</v>
      </c>
      <c r="X11">
        <v>194.27283156258554</v>
      </c>
      <c r="Y11">
        <f t="shared" si="0"/>
        <v>327.21753180233861</v>
      </c>
    </row>
    <row r="12" spans="3:25" x14ac:dyDescent="0.25">
      <c r="C12">
        <v>750</v>
      </c>
      <c r="D12">
        <v>128.84976984183135</v>
      </c>
      <c r="E12">
        <v>53.991830167895436</v>
      </c>
      <c r="F12">
        <v>24.264825530762359</v>
      </c>
      <c r="G12">
        <v>24.264825530806078</v>
      </c>
      <c r="H12">
        <v>3.0906883731183994</v>
      </c>
      <c r="I12">
        <v>1.1733793427657364</v>
      </c>
      <c r="J12">
        <v>1.5181449948766967</v>
      </c>
      <c r="K12">
        <v>2.7656590211398435</v>
      </c>
      <c r="L12">
        <v>2.9414976429474189</v>
      </c>
      <c r="M12">
        <v>6.3923314061611745</v>
      </c>
      <c r="N12">
        <v>105.33975711688109</v>
      </c>
      <c r="O12" s="2">
        <v>48.27644158839729</v>
      </c>
      <c r="P12">
        <v>2.2981346218225283</v>
      </c>
      <c r="Q12">
        <v>8.6478536608584093</v>
      </c>
      <c r="R12" s="2">
        <v>1.5041507777557073</v>
      </c>
      <c r="S12">
        <v>1.0044465293963003</v>
      </c>
      <c r="T12">
        <v>0</v>
      </c>
      <c r="U12">
        <v>4.011610029469753</v>
      </c>
      <c r="V12">
        <v>8.162083778729698E-4</v>
      </c>
      <c r="W12" s="2">
        <v>0.79408776788747426</v>
      </c>
      <c r="X12">
        <v>212.40584594927947</v>
      </c>
      <c r="Y12">
        <f t="shared" si="0"/>
        <v>351.59016489709467</v>
      </c>
    </row>
    <row r="13" spans="3:25" x14ac:dyDescent="0.25">
      <c r="C13">
        <v>800</v>
      </c>
      <c r="D13">
        <v>138.37514731671956</v>
      </c>
      <c r="E13">
        <v>55.339933569630354</v>
      </c>
      <c r="F13">
        <v>23.71856324554852</v>
      </c>
      <c r="G13">
        <v>23.718563245581535</v>
      </c>
      <c r="H13">
        <v>3.117335186523071</v>
      </c>
      <c r="I13">
        <v>1.1384097947699101</v>
      </c>
      <c r="J13" s="12">
        <v>1.5196049134857021</v>
      </c>
      <c r="K13" s="12">
        <v>2.7671506806551478</v>
      </c>
      <c r="L13" s="12">
        <v>3.4679829083029179</v>
      </c>
      <c r="M13" s="12">
        <v>7.1412496173838882</v>
      </c>
      <c r="N13">
        <v>110.59100285509275</v>
      </c>
      <c r="O13" s="2">
        <v>62.963432798074223</v>
      </c>
      <c r="P13">
        <v>2.2959753183619216</v>
      </c>
      <c r="Q13">
        <v>9.0866572597732969</v>
      </c>
      <c r="R13" s="2">
        <v>1.4888207047342916</v>
      </c>
      <c r="S13">
        <v>1.0329389197445025</v>
      </c>
      <c r="T13">
        <v>0</v>
      </c>
      <c r="U13">
        <v>4.227726054737718</v>
      </c>
      <c r="V13">
        <v>8.394452861149029E-4</v>
      </c>
      <c r="W13" s="2">
        <v>0.82838070951858134</v>
      </c>
      <c r="X13">
        <v>233.36176965557081</v>
      </c>
      <c r="Y13">
        <f t="shared" si="0"/>
        <v>379.74864260968775</v>
      </c>
    </row>
    <row r="14" spans="3:25" x14ac:dyDescent="0.25">
      <c r="C14">
        <v>850</v>
      </c>
      <c r="D14">
        <v>147.84766212764703</v>
      </c>
      <c r="E14">
        <v>56.557098882196129</v>
      </c>
      <c r="F14">
        <v>22.913667962932443</v>
      </c>
      <c r="G14">
        <v>22.913667962957096</v>
      </c>
      <c r="H14">
        <v>3.1434045249620381</v>
      </c>
      <c r="I14">
        <v>1.1039885709096628</v>
      </c>
      <c r="J14">
        <v>1.5204301943741738</v>
      </c>
      <c r="K14">
        <v>2.7678594642691312</v>
      </c>
      <c r="L14">
        <v>3.9762213147024159</v>
      </c>
      <c r="M14">
        <v>7.9142518132284678</v>
      </c>
      <c r="N14">
        <v>117.07881647890446</v>
      </c>
      <c r="O14" s="2">
        <v>82.108369564982482</v>
      </c>
      <c r="P14">
        <v>2.2930201300153517</v>
      </c>
      <c r="Q14">
        <v>9.5357329098252563</v>
      </c>
      <c r="R14" s="2">
        <v>1.4731262588462897</v>
      </c>
      <c r="S14">
        <v>1.0613076023468657</v>
      </c>
      <c r="T14">
        <v>0</v>
      </c>
      <c r="U14">
        <v>4.4541431040344621</v>
      </c>
      <c r="V14">
        <v>8.6258738775194476E-4</v>
      </c>
      <c r="W14" s="2">
        <v>0.86352279968735635</v>
      </c>
      <c r="X14">
        <v>258.09514629752152</v>
      </c>
      <c r="Y14">
        <f t="shared" si="0"/>
        <v>412.94518499248159</v>
      </c>
    </row>
    <row r="15" spans="3:25" x14ac:dyDescent="0.25">
      <c r="C15">
        <v>900</v>
      </c>
      <c r="D15">
        <v>157.27530930754361</v>
      </c>
      <c r="E15">
        <v>57.661539585284928</v>
      </c>
      <c r="F15">
        <v>21.843951387756945</v>
      </c>
      <c r="G15">
        <v>21.84395138777505</v>
      </c>
      <c r="H15">
        <v>3.1689036632614855</v>
      </c>
      <c r="I15">
        <v>1.0701156948433912</v>
      </c>
      <c r="J15">
        <v>1.5207748856748222</v>
      </c>
      <c r="K15">
        <v>2.767977737077512</v>
      </c>
      <c r="L15">
        <v>4.4626664814199906</v>
      </c>
      <c r="M15">
        <v>8.7106843737026569</v>
      </c>
      <c r="N15">
        <v>125.24259314491518</v>
      </c>
      <c r="O15" s="2">
        <v>107.35563274799192</v>
      </c>
      <c r="P15">
        <v>2.2893074201660739</v>
      </c>
      <c r="Q15">
        <v>9.9946739599000178</v>
      </c>
      <c r="R15" s="2">
        <v>1.4571169103083386</v>
      </c>
      <c r="S15">
        <v>1.0895259999170193</v>
      </c>
      <c r="T15">
        <v>0</v>
      </c>
      <c r="U15">
        <v>4.6911870563559201</v>
      </c>
      <c r="V15">
        <v>8.8561328230681989E-4</v>
      </c>
      <c r="W15" s="2">
        <v>0.89951182228362214</v>
      </c>
      <c r="X15">
        <v>287.99791121251627</v>
      </c>
      <c r="Y15">
        <f t="shared" si="0"/>
        <v>453.00720724303261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388A-B4FE-458A-A596-E44D90E89175}">
  <dimension ref="C6:Y12"/>
  <sheetViews>
    <sheetView topLeftCell="C3" zoomScale="92" workbookViewId="0">
      <selection activeCell="C3" sqref="C3"/>
    </sheetView>
  </sheetViews>
  <sheetFormatPr baseColWidth="10" defaultRowHeight="15" x14ac:dyDescent="0.25"/>
  <sheetData>
    <row r="6" spans="3:25" x14ac:dyDescent="0.25">
      <c r="C6" s="1" t="s">
        <v>22</v>
      </c>
      <c r="D6" s="1" t="s">
        <v>0</v>
      </c>
      <c r="E6" s="1" t="s">
        <v>1</v>
      </c>
      <c r="F6" s="1" t="s">
        <v>2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9</v>
      </c>
      <c r="O6" s="13" t="s">
        <v>10</v>
      </c>
      <c r="P6" s="1" t="s">
        <v>11</v>
      </c>
      <c r="Q6" s="1" t="s">
        <v>12</v>
      </c>
      <c r="R6" s="13" t="s">
        <v>15</v>
      </c>
      <c r="S6" s="1" t="s">
        <v>13</v>
      </c>
      <c r="T6" s="1" t="s">
        <v>14</v>
      </c>
      <c r="U6" s="1" t="s">
        <v>16</v>
      </c>
      <c r="V6" s="1" t="s">
        <v>17</v>
      </c>
      <c r="W6" s="13" t="s">
        <v>18</v>
      </c>
      <c r="X6" s="1" t="s">
        <v>20</v>
      </c>
      <c r="Y6" s="1" t="s">
        <v>19</v>
      </c>
    </row>
    <row r="7" spans="3:25" x14ac:dyDescent="0.25">
      <c r="C7">
        <v>2.5</v>
      </c>
      <c r="D7">
        <v>131.08205798921571</v>
      </c>
      <c r="E7">
        <v>54.805124358585374</v>
      </c>
      <c r="F7">
        <v>23.489345296081492</v>
      </c>
      <c r="G7">
        <v>23.489345688070273</v>
      </c>
      <c r="H7">
        <v>2.6194841719052269</v>
      </c>
      <c r="I7">
        <v>1.0478109041987562</v>
      </c>
      <c r="J7">
        <v>1.5196049134857021</v>
      </c>
      <c r="K7">
        <v>2.3640889453589917</v>
      </c>
      <c r="L7">
        <v>5.7056161777854433</v>
      </c>
      <c r="M7">
        <v>7.6048255660783033</v>
      </c>
      <c r="N7">
        <v>105.52395906127407</v>
      </c>
      <c r="O7" s="2">
        <v>60.226970599649043</v>
      </c>
      <c r="P7">
        <v>2.8759679583632756</v>
      </c>
      <c r="Q7">
        <v>7.3107882669667124</v>
      </c>
      <c r="R7" s="2">
        <v>1.9984519527118441</v>
      </c>
      <c r="S7">
        <v>0.93644362843281581</v>
      </c>
      <c r="T7">
        <v>0</v>
      </c>
      <c r="U7">
        <v>3.3240603679577707</v>
      </c>
      <c r="V7">
        <v>7.6057336804597495E-4</v>
      </c>
      <c r="W7" s="2">
        <v>0.68851045970911884</v>
      </c>
      <c r="X7">
        <v>223.21960248263352</v>
      </c>
      <c r="Y7">
        <f>SUM(H7:N7,P7:Q7,S7:V7,X7)</f>
        <v>364.05301301780861</v>
      </c>
    </row>
    <row r="8" spans="3:25" x14ac:dyDescent="0.25">
      <c r="C8">
        <v>2.7</v>
      </c>
      <c r="D8">
        <v>137.24166444531431</v>
      </c>
      <c r="E8">
        <v>55.279760671870513</v>
      </c>
      <c r="F8">
        <v>23.692773285403572</v>
      </c>
      <c r="G8">
        <v>23.692773285450595</v>
      </c>
      <c r="H8">
        <v>3.0366614365040054</v>
      </c>
      <c r="I8">
        <v>1.1255828402160726</v>
      </c>
      <c r="J8">
        <v>1.5196049134857021</v>
      </c>
      <c r="K8">
        <v>2.7021745618188286</v>
      </c>
      <c r="L8">
        <v>3.7790073497233099</v>
      </c>
      <c r="M8">
        <v>7.215985366336608</v>
      </c>
      <c r="N8">
        <v>109.75969219565718</v>
      </c>
      <c r="O8" s="2">
        <v>62.515650928000852</v>
      </c>
      <c r="P8">
        <v>2.3749322084296285</v>
      </c>
      <c r="Q8">
        <v>8.820508402638346</v>
      </c>
      <c r="R8" s="2">
        <v>1.5554835372961771</v>
      </c>
      <c r="S8">
        <v>1.0192918334605929</v>
      </c>
      <c r="T8">
        <v>0</v>
      </c>
      <c r="U8">
        <v>4.0793538392597934</v>
      </c>
      <c r="V8">
        <v>8.2827862109112883E-4</v>
      </c>
      <c r="W8" s="2">
        <v>0.80680717579935157</v>
      </c>
      <c r="X8">
        <v>231.70215287522277</v>
      </c>
      <c r="Y8">
        <f t="shared" ref="Y8:Y12" si="0">SUM(H8:N8,P8:Q8,S8:V8,X8)</f>
        <v>377.13577610137395</v>
      </c>
    </row>
    <row r="9" spans="3:25" x14ac:dyDescent="0.25">
      <c r="C9">
        <v>2.9</v>
      </c>
      <c r="D9">
        <v>142.62963466016978</v>
      </c>
      <c r="E9">
        <v>55.50077777253474</v>
      </c>
      <c r="F9">
        <v>23.787500686437703</v>
      </c>
      <c r="G9">
        <v>23.787500736942135</v>
      </c>
      <c r="H9">
        <v>3.4284699149852775</v>
      </c>
      <c r="I9">
        <v>1.1844906323404281</v>
      </c>
      <c r="J9">
        <v>1.5196049134857021</v>
      </c>
      <c r="K9">
        <v>3.0190440104426814</v>
      </c>
      <c r="L9">
        <v>2.4045248343166894</v>
      </c>
      <c r="M9">
        <v>6.8575389607059041</v>
      </c>
      <c r="N9">
        <v>113.84398380152042</v>
      </c>
      <c r="O9" s="2">
        <v>64.711227161912788</v>
      </c>
      <c r="P9">
        <v>2.0325111955127095</v>
      </c>
      <c r="Q9">
        <v>10.055372192718837</v>
      </c>
      <c r="R9" s="2">
        <v>1.2725021329075452</v>
      </c>
      <c r="S9">
        <v>1.0804080989948324</v>
      </c>
      <c r="T9">
        <v>0</v>
      </c>
      <c r="U9">
        <v>4.8102933954236109</v>
      </c>
      <c r="V9">
        <v>8.7831968575481851E-4</v>
      </c>
      <c r="W9" s="2">
        <v>0.90896193165294825</v>
      </c>
      <c r="X9">
        <v>239.83963097306679</v>
      </c>
      <c r="Y9">
        <f t="shared" si="0"/>
        <v>390.07675124319962</v>
      </c>
    </row>
    <row r="10" spans="3:25" x14ac:dyDescent="0.25">
      <c r="C10">
        <v>3.1</v>
      </c>
      <c r="D10">
        <v>147.39359976454298</v>
      </c>
      <c r="E10">
        <v>55.571223052321898</v>
      </c>
      <c r="F10">
        <v>23.817693364964857</v>
      </c>
      <c r="G10">
        <v>23.817693365070692</v>
      </c>
      <c r="H10">
        <v>3.7917219167394234</v>
      </c>
      <c r="I10">
        <v>1.2340611025114188</v>
      </c>
      <c r="J10">
        <v>1.5196049134857021</v>
      </c>
      <c r="K10">
        <v>3.3174059276976622</v>
      </c>
      <c r="L10">
        <v>1.3843178458409966</v>
      </c>
      <c r="M10">
        <v>6.536130655593384</v>
      </c>
      <c r="N10">
        <v>117.72613449568512</v>
      </c>
      <c r="O10" s="2">
        <v>66.787871927281145</v>
      </c>
      <c r="P10">
        <v>1.7900540437281738</v>
      </c>
      <c r="Q10">
        <v>11.09759159215103</v>
      </c>
      <c r="R10" s="2">
        <v>1.0815716684141166</v>
      </c>
      <c r="S10">
        <v>1.1279372834390797</v>
      </c>
      <c r="T10">
        <v>0</v>
      </c>
      <c r="U10">
        <v>5.516042821381391</v>
      </c>
      <c r="V10">
        <v>9.1729835862321347E-4</v>
      </c>
      <c r="W10" s="2">
        <v>0.99950566647901651</v>
      </c>
      <c r="X10">
        <v>247.53631261598952</v>
      </c>
      <c r="Y10">
        <f t="shared" si="0"/>
        <v>402.57823251260152</v>
      </c>
    </row>
    <row r="11" spans="3:25" x14ac:dyDescent="0.25">
      <c r="C11">
        <v>3.3</v>
      </c>
      <c r="D11">
        <v>151.63353639098514</v>
      </c>
      <c r="E11">
        <v>55.545766609841372</v>
      </c>
      <c r="F11">
        <v>23.806782794567781</v>
      </c>
      <c r="G11">
        <v>23.806783061265623</v>
      </c>
      <c r="H11">
        <v>4.1290674987453739</v>
      </c>
      <c r="I11">
        <v>1.2776473483653497</v>
      </c>
      <c r="J11">
        <v>1.5196049134857021</v>
      </c>
      <c r="K11">
        <v>3.5994633783997267</v>
      </c>
      <c r="L11">
        <v>0.60724211532733174</v>
      </c>
      <c r="M11">
        <v>6.2462199687219693</v>
      </c>
      <c r="N11">
        <v>121.39379839320422</v>
      </c>
      <c r="O11" s="2">
        <v>68.740586594514397</v>
      </c>
      <c r="P11">
        <v>1.6110834403998779</v>
      </c>
      <c r="Q11">
        <v>12.005889055764502</v>
      </c>
      <c r="R11" s="2">
        <v>0.94549425297352618</v>
      </c>
      <c r="S11">
        <v>1.1667149530071583</v>
      </c>
      <c r="T11">
        <v>0</v>
      </c>
      <c r="U11">
        <v>6.2013552106412826</v>
      </c>
      <c r="V11">
        <v>9.4914267598878246E-4</v>
      </c>
      <c r="W11" s="2">
        <v>1.0818526713265846</v>
      </c>
      <c r="X11">
        <v>254.77367135148523</v>
      </c>
      <c r="Y11">
        <f t="shared" si="0"/>
        <v>414.53270677022374</v>
      </c>
    </row>
    <row r="12" spans="3:25" x14ac:dyDescent="0.25">
      <c r="C12">
        <v>3.5</v>
      </c>
      <c r="D12">
        <v>155.42697960614484</v>
      </c>
      <c r="E12">
        <v>55.456109025778922</v>
      </c>
      <c r="F12">
        <v>23.768355768352571</v>
      </c>
      <c r="G12">
        <v>23.768355780949424</v>
      </c>
      <c r="H12">
        <v>4.4436825444590182</v>
      </c>
      <c r="I12">
        <v>1.3167596579633853</v>
      </c>
      <c r="J12">
        <v>1.5196049134857021</v>
      </c>
      <c r="K12">
        <v>3.867061965463916</v>
      </c>
      <c r="L12">
        <v>6.9428474801243286E-3</v>
      </c>
      <c r="M12">
        <v>5.9819154817152738</v>
      </c>
      <c r="N12">
        <v>124.85314198972692</v>
      </c>
      <c r="O12" s="2">
        <v>70.574197393974941</v>
      </c>
      <c r="P12">
        <v>1.4740570297344862</v>
      </c>
      <c r="Q12">
        <v>12.817038134331632</v>
      </c>
      <c r="R12" s="2">
        <v>0.84404021964526688</v>
      </c>
      <c r="S12">
        <v>1.1995228798273456</v>
      </c>
      <c r="T12">
        <v>0</v>
      </c>
      <c r="U12">
        <v>6.8702743697152728</v>
      </c>
      <c r="V12">
        <v>9.7611496251359762E-4</v>
      </c>
      <c r="W12" s="2">
        <v>1.1581967705532521</v>
      </c>
      <c r="X12">
        <v>261.56959466770513</v>
      </c>
      <c r="Y12">
        <f t="shared" si="0"/>
        <v>425.92057259657076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995C-4E30-460A-8308-DEBA8F009E02}">
  <dimension ref="C6:Y13"/>
  <sheetViews>
    <sheetView topLeftCell="K1" workbookViewId="0">
      <selection activeCell="C6" sqref="C6:Y13"/>
    </sheetView>
  </sheetViews>
  <sheetFormatPr baseColWidth="10" defaultRowHeight="15" x14ac:dyDescent="0.25"/>
  <sheetData>
    <row r="6" spans="3:25" x14ac:dyDescent="0.25">
      <c r="C6" s="1" t="s">
        <v>23</v>
      </c>
      <c r="D6" s="1" t="s">
        <v>0</v>
      </c>
      <c r="E6" s="1" t="s">
        <v>1</v>
      </c>
      <c r="F6" s="1" t="s">
        <v>2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9</v>
      </c>
      <c r="O6" s="13" t="s">
        <v>10</v>
      </c>
      <c r="P6" s="1" t="s">
        <v>11</v>
      </c>
      <c r="Q6" s="1" t="s">
        <v>12</v>
      </c>
      <c r="R6" s="13" t="s">
        <v>15</v>
      </c>
      <c r="S6" s="1" t="s">
        <v>13</v>
      </c>
      <c r="T6" s="1" t="s">
        <v>14</v>
      </c>
      <c r="U6" s="1" t="s">
        <v>16</v>
      </c>
      <c r="V6" s="1" t="s">
        <v>17</v>
      </c>
      <c r="W6" s="13" t="s">
        <v>18</v>
      </c>
      <c r="X6" s="1" t="s">
        <v>20</v>
      </c>
      <c r="Y6" s="1" t="s">
        <v>19</v>
      </c>
    </row>
    <row r="7" spans="3:25" x14ac:dyDescent="0.25">
      <c r="C7">
        <v>0.6</v>
      </c>
      <c r="D7">
        <v>112.05929084312258</v>
      </c>
      <c r="E7">
        <v>46.739058767424005</v>
      </c>
      <c r="F7">
        <v>20.032248864514862</v>
      </c>
      <c r="G7">
        <v>20.032248864526814</v>
      </c>
      <c r="H7">
        <v>16.988982145081703</v>
      </c>
      <c r="I7">
        <v>5.4176294602615096</v>
      </c>
      <c r="J7">
        <v>1.5196049134857021</v>
      </c>
      <c r="K7">
        <v>2.7671506806551478</v>
      </c>
      <c r="L7">
        <v>0.59189310178742749</v>
      </c>
      <c r="M7">
        <v>7.619101434438722</v>
      </c>
      <c r="N7">
        <v>105.79204565620364</v>
      </c>
      <c r="O7" s="2">
        <v>60.372177830474968</v>
      </c>
      <c r="P7">
        <v>2.2412982214647008</v>
      </c>
      <c r="Q7">
        <v>11.305327416083891</v>
      </c>
      <c r="R7" s="2">
        <v>1.3863356454834419</v>
      </c>
      <c r="S7">
        <v>1.1587125305663939</v>
      </c>
      <c r="T7">
        <v>0</v>
      </c>
      <c r="U7">
        <v>5.4147537901841893</v>
      </c>
      <c r="V7">
        <v>9.4215805679324655E-4</v>
      </c>
      <c r="W7" s="2">
        <v>1.0014316150969595</v>
      </c>
      <c r="X7">
        <v>223.75778496167644</v>
      </c>
      <c r="Y7">
        <f>SUM(H7:N7,P7:Q7,S7:V7,X7)</f>
        <v>384.57522646994624</v>
      </c>
    </row>
    <row r="8" spans="3:25" x14ac:dyDescent="0.25">
      <c r="C8">
        <v>0.65</v>
      </c>
      <c r="D8">
        <v>118.23832411897152</v>
      </c>
      <c r="E8">
        <v>48.845487076889675</v>
      </c>
      <c r="F8">
        <v>20.93505900282868</v>
      </c>
      <c r="G8">
        <v>20.935059002844113</v>
      </c>
      <c r="H8">
        <v>13.691716091522732</v>
      </c>
      <c r="I8">
        <v>4.5096427112608684</v>
      </c>
      <c r="J8">
        <v>1.5196049134857021</v>
      </c>
      <c r="K8">
        <v>2.7671506806551478</v>
      </c>
      <c r="L8">
        <v>1.1688899733269937</v>
      </c>
      <c r="M8">
        <v>7.5285836852137873</v>
      </c>
      <c r="N8">
        <v>106.86725155908778</v>
      </c>
      <c r="O8" s="2">
        <v>60.954076538137656</v>
      </c>
      <c r="P8">
        <v>2.2549679171491519</v>
      </c>
      <c r="Q8">
        <v>10.762405113952626</v>
      </c>
      <c r="R8" s="2">
        <v>1.4103877521064041</v>
      </c>
      <c r="S8">
        <v>1.1294089827550087</v>
      </c>
      <c r="T8">
        <v>0</v>
      </c>
      <c r="U8">
        <v>5.1096636151103381</v>
      </c>
      <c r="V8">
        <v>9.1821349433936564E-4</v>
      </c>
      <c r="W8" s="2">
        <v>0.95872787327042797</v>
      </c>
      <c r="X8">
        <v>225.91447982639178</v>
      </c>
      <c r="Y8">
        <f t="shared" ref="Y8:Y13" si="0">SUM(H8:N8,P8:Q8,S8:V8,X8)</f>
        <v>383.22468328340631</v>
      </c>
    </row>
    <row r="9" spans="3:25" x14ac:dyDescent="0.25">
      <c r="C9">
        <v>0.7</v>
      </c>
      <c r="D9">
        <v>123.55049398910643</v>
      </c>
      <c r="E9">
        <v>50.614390912058973</v>
      </c>
      <c r="F9">
        <v>21.693206958264259</v>
      </c>
      <c r="G9">
        <v>21.693206958283341</v>
      </c>
      <c r="H9">
        <v>10.875449541552845</v>
      </c>
      <c r="I9">
        <v>3.682616146780636</v>
      </c>
      <c r="J9">
        <v>1.5196049134857021</v>
      </c>
      <c r="K9">
        <v>2.7671506806551478</v>
      </c>
      <c r="L9">
        <v>1.7118496298925603</v>
      </c>
      <c r="M9">
        <v>7.4397772743829123</v>
      </c>
      <c r="N9">
        <v>107.81550143799721</v>
      </c>
      <c r="O9" s="2">
        <v>61.466630489615333</v>
      </c>
      <c r="P9">
        <v>2.266263125375287</v>
      </c>
      <c r="Q9">
        <v>10.306099266492726</v>
      </c>
      <c r="R9" s="2">
        <v>1.4310484504772882</v>
      </c>
      <c r="S9">
        <v>1.1040688918498545</v>
      </c>
      <c r="T9">
        <v>0</v>
      </c>
      <c r="U9">
        <v>4.8607557065455334</v>
      </c>
      <c r="V9">
        <v>8.9751461187083143E-4</v>
      </c>
      <c r="W9" s="2">
        <v>0.9230356143352314</v>
      </c>
      <c r="X9">
        <v>227.8141617821768</v>
      </c>
      <c r="Y9">
        <f t="shared" si="0"/>
        <v>382.16419591179908</v>
      </c>
    </row>
    <row r="10" spans="3:25" x14ac:dyDescent="0.25">
      <c r="C10">
        <v>0.75</v>
      </c>
      <c r="D10">
        <v>128.16680085596568</v>
      </c>
      <c r="E10">
        <v>52.119538892536234</v>
      </c>
      <c r="F10">
        <v>22.338309784850431</v>
      </c>
      <c r="G10">
        <v>22.338309784873221</v>
      </c>
      <c r="H10">
        <v>8.4431235353683007</v>
      </c>
      <c r="I10">
        <v>2.928062974114324</v>
      </c>
      <c r="J10">
        <v>1.5196049134857021</v>
      </c>
      <c r="K10">
        <v>2.7671506806551478</v>
      </c>
      <c r="L10">
        <v>2.2199662329430576</v>
      </c>
      <c r="M10">
        <v>7.3546105755161264</v>
      </c>
      <c r="N10">
        <v>108.65860451768664</v>
      </c>
      <c r="O10" s="2">
        <v>61.921848785981553</v>
      </c>
      <c r="P10">
        <v>2.2757695967699094</v>
      </c>
      <c r="Q10">
        <v>9.9176966970617109</v>
      </c>
      <c r="R10" s="2">
        <v>1.4490037492308396</v>
      </c>
      <c r="S10">
        <v>1.0819663006925448</v>
      </c>
      <c r="T10">
        <v>0</v>
      </c>
      <c r="U10">
        <v>4.6541398296817231</v>
      </c>
      <c r="V10">
        <v>8.7946503340580846E-4</v>
      </c>
      <c r="W10" s="2">
        <v>0.89278164425348849</v>
      </c>
      <c r="X10">
        <v>229.50134023638057</v>
      </c>
      <c r="Y10">
        <f t="shared" si="0"/>
        <v>381.32291555538916</v>
      </c>
    </row>
    <row r="11" spans="3:25" x14ac:dyDescent="0.25">
      <c r="C11">
        <v>0.8</v>
      </c>
      <c r="D11">
        <v>132.21580669412376</v>
      </c>
      <c r="E11">
        <v>53.414836909107656</v>
      </c>
      <c r="F11">
        <v>22.893471418523635</v>
      </c>
      <c r="G11">
        <v>22.893471418550149</v>
      </c>
      <c r="H11">
        <v>6.3218211092954242</v>
      </c>
      <c r="I11">
        <v>2.2382912844935574</v>
      </c>
      <c r="J11">
        <v>1.5196049134857021</v>
      </c>
      <c r="K11">
        <v>2.7671506806551478</v>
      </c>
      <c r="L11">
        <v>2.6941433839804958</v>
      </c>
      <c r="M11">
        <v>7.2739994612106091</v>
      </c>
      <c r="N11">
        <v>109.41349057665933</v>
      </c>
      <c r="O11" s="2">
        <v>62.329035654012884</v>
      </c>
      <c r="P11">
        <v>2.2839013485228068</v>
      </c>
      <c r="Q11">
        <v>9.5834186818307163</v>
      </c>
      <c r="R11" s="2">
        <v>1.4647685019460066</v>
      </c>
      <c r="S11">
        <v>1.0625359406155557</v>
      </c>
      <c r="T11">
        <v>0</v>
      </c>
      <c r="U11">
        <v>4.4800904941034583</v>
      </c>
      <c r="V11">
        <v>8.6360191958705719E-4</v>
      </c>
      <c r="W11" s="2">
        <v>0.86682692841907694</v>
      </c>
      <c r="X11">
        <v>231.01049950361809</v>
      </c>
      <c r="Y11">
        <f t="shared" si="0"/>
        <v>380.6498109803905</v>
      </c>
    </row>
    <row r="12" spans="3:25" x14ac:dyDescent="0.25">
      <c r="C12">
        <v>0.85</v>
      </c>
      <c r="D12">
        <v>135.79610749193753</v>
      </c>
      <c r="E12">
        <v>54.540567073632538</v>
      </c>
      <c r="F12">
        <v>23.375956676138017</v>
      </c>
      <c r="G12">
        <v>23.375956676168141</v>
      </c>
      <c r="H12">
        <v>4.4557909505422506</v>
      </c>
      <c r="I12">
        <v>1.606400883766675</v>
      </c>
      <c r="J12">
        <v>1.5196049134857021</v>
      </c>
      <c r="K12">
        <v>2.7671506806551478</v>
      </c>
      <c r="L12">
        <v>3.1361357915997505</v>
      </c>
      <c r="M12">
        <v>7.1982828620216601</v>
      </c>
      <c r="N12">
        <v>110.09354469616036</v>
      </c>
      <c r="O12" s="2">
        <v>62.695534238188394</v>
      </c>
      <c r="P12">
        <v>2.2909567626808931</v>
      </c>
      <c r="Q12">
        <v>9.2929173425516485</v>
      </c>
      <c r="R12" s="2">
        <v>1.4787352836784615</v>
      </c>
      <c r="S12">
        <v>1.0453346718166459</v>
      </c>
      <c r="T12">
        <v>0</v>
      </c>
      <c r="U12">
        <v>4.33160992358928</v>
      </c>
      <c r="V12">
        <v>8.4956155073634767E-4</v>
      </c>
      <c r="W12" s="2">
        <v>0.84432723575170576</v>
      </c>
      <c r="X12">
        <v>232.36885552676799</v>
      </c>
      <c r="Y12">
        <f t="shared" si="0"/>
        <v>380.10743456718876</v>
      </c>
    </row>
    <row r="13" spans="3:25" x14ac:dyDescent="0.25">
      <c r="C13">
        <v>0.9</v>
      </c>
      <c r="D13">
        <v>138.98462705610709</v>
      </c>
      <c r="E13">
        <v>55.527417011723891</v>
      </c>
      <c r="F13">
        <v>23.798918200676784</v>
      </c>
      <c r="G13">
        <v>23.798918200710538</v>
      </c>
      <c r="H13">
        <v>2.8017324498494975</v>
      </c>
      <c r="I13">
        <v>1.0262469953174034</v>
      </c>
      <c r="J13">
        <v>1.5196049134857021</v>
      </c>
      <c r="K13">
        <v>2.7671506806551478</v>
      </c>
      <c r="L13">
        <v>3.5480734736151063</v>
      </c>
      <c r="M13">
        <v>7.1274744188835539</v>
      </c>
      <c r="N13">
        <v>110.70951462409924</v>
      </c>
      <c r="O13" s="2">
        <v>63.027231290972011</v>
      </c>
      <c r="P13">
        <v>2.297154851531054</v>
      </c>
      <c r="Q13">
        <v>9.0382841080525935</v>
      </c>
      <c r="R13" s="2">
        <v>1.4912079478924185</v>
      </c>
      <c r="S13">
        <v>1.0300099830329992</v>
      </c>
      <c r="T13">
        <v>0</v>
      </c>
      <c r="U13">
        <v>4.2035457162876613</v>
      </c>
      <c r="V13">
        <v>8.3705475780610069E-4</v>
      </c>
      <c r="W13" s="2">
        <v>0.82464405590564294</v>
      </c>
      <c r="X13">
        <v>233.59822641376149</v>
      </c>
      <c r="Y13">
        <f t="shared" si="0"/>
        <v>379.66785568332921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441F-ABEE-4BEB-8D53-2319EAB4E384}">
  <dimension ref="C6:Y13"/>
  <sheetViews>
    <sheetView topLeftCell="M1" workbookViewId="0">
      <selection activeCell="C6" sqref="C6:Y13"/>
    </sheetView>
  </sheetViews>
  <sheetFormatPr baseColWidth="10" defaultRowHeight="15" x14ac:dyDescent="0.25"/>
  <cols>
    <col min="15" max="15" width="16.85546875" customWidth="1"/>
  </cols>
  <sheetData>
    <row r="6" spans="3:25" x14ac:dyDescent="0.25">
      <c r="C6" s="1" t="s">
        <v>24</v>
      </c>
      <c r="D6" s="1" t="s">
        <v>0</v>
      </c>
      <c r="E6" s="1" t="s">
        <v>1</v>
      </c>
      <c r="F6" s="1" t="s">
        <v>2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9</v>
      </c>
      <c r="O6" s="13" t="s">
        <v>10</v>
      </c>
      <c r="P6" s="1" t="s">
        <v>11</v>
      </c>
      <c r="Q6" s="1" t="s">
        <v>12</v>
      </c>
      <c r="R6" s="13" t="s">
        <v>15</v>
      </c>
      <c r="S6" s="1" t="s">
        <v>13</v>
      </c>
      <c r="T6" s="1" t="s">
        <v>14</v>
      </c>
      <c r="U6" s="1" t="s">
        <v>16</v>
      </c>
      <c r="V6" s="1" t="s">
        <v>17</v>
      </c>
      <c r="W6" s="13" t="s">
        <v>18</v>
      </c>
      <c r="X6" s="1" t="s">
        <v>20</v>
      </c>
      <c r="Y6" s="1" t="s">
        <v>19</v>
      </c>
    </row>
    <row r="7" spans="3:25" x14ac:dyDescent="0.25">
      <c r="C7">
        <v>0.6</v>
      </c>
      <c r="D7">
        <v>71.701388268338277</v>
      </c>
      <c r="E7">
        <v>38.810152834158707</v>
      </c>
      <c r="F7">
        <v>16.633938734461445</v>
      </c>
      <c r="G7">
        <v>16.633938734500408</v>
      </c>
      <c r="H7">
        <v>3.1363659642164015</v>
      </c>
      <c r="I7">
        <v>1.1133027524362666</v>
      </c>
      <c r="J7">
        <v>8.6026095053128664</v>
      </c>
      <c r="K7">
        <v>15.542359767275979</v>
      </c>
      <c r="L7">
        <v>3.8399342336116824</v>
      </c>
      <c r="M7">
        <v>7.7015130827897806</v>
      </c>
      <c r="N7">
        <v>80.990515116442467</v>
      </c>
      <c r="O7" s="2">
        <v>46.521225491134999</v>
      </c>
      <c r="P7">
        <v>2.2939010997656868</v>
      </c>
      <c r="Q7">
        <v>9.4125123319668536</v>
      </c>
      <c r="R7" s="2">
        <v>1.4774310907696526</v>
      </c>
      <c r="S7">
        <v>1.0536002390205621</v>
      </c>
      <c r="T7">
        <v>0</v>
      </c>
      <c r="U7">
        <v>4.391479559516883</v>
      </c>
      <c r="V7">
        <v>8.5629937922277312E-4</v>
      </c>
      <c r="W7" s="2">
        <v>0.85387410384821549</v>
      </c>
      <c r="X7">
        <v>172.42191260399576</v>
      </c>
      <c r="Y7">
        <f>SUM(H7:N7,P7:Q7,S7:V7,X7)</f>
        <v>310.50086255573046</v>
      </c>
    </row>
    <row r="8" spans="3:25" x14ac:dyDescent="0.25">
      <c r="C8">
        <v>0.65</v>
      </c>
      <c r="D8">
        <v>81.803404592290377</v>
      </c>
      <c r="E8">
        <v>42.027577566222149</v>
      </c>
      <c r="F8">
        <v>18.012919283818629</v>
      </c>
      <c r="G8">
        <v>18.012919283856334</v>
      </c>
      <c r="H8">
        <v>3.1335089993277911</v>
      </c>
      <c r="I8">
        <v>1.1170790168575404</v>
      </c>
      <c r="J8">
        <v>7.5378807300985793</v>
      </c>
      <c r="K8">
        <v>13.634600255317753</v>
      </c>
      <c r="L8">
        <v>3.784393498508376</v>
      </c>
      <c r="M8">
        <v>7.6160210893715483</v>
      </c>
      <c r="N8">
        <v>85.439134708672768</v>
      </c>
      <c r="O8" s="2">
        <v>49.012398491901628</v>
      </c>
      <c r="P8">
        <v>2.2942410804388382</v>
      </c>
      <c r="Q8">
        <v>9.3629166610455545</v>
      </c>
      <c r="R8" s="2">
        <v>1.4791642364842548</v>
      </c>
      <c r="S8">
        <v>1.0504819264596781</v>
      </c>
      <c r="T8">
        <v>0</v>
      </c>
      <c r="U8">
        <v>4.3663732866319052</v>
      </c>
      <c r="V8">
        <v>8.5375545619327119E-4</v>
      </c>
      <c r="W8" s="2">
        <v>0.84999197673492732</v>
      </c>
      <c r="X8">
        <v>181.65496287051272</v>
      </c>
      <c r="Y8">
        <f t="shared" ref="Y8:Y13" si="0">SUM(H8:N8,P8:Q8,S8:V8,X8)</f>
        <v>320.99244787869924</v>
      </c>
    </row>
    <row r="9" spans="3:25" x14ac:dyDescent="0.25">
      <c r="C9">
        <v>0.7</v>
      </c>
      <c r="D9">
        <v>91.905445069578448</v>
      </c>
      <c r="E9">
        <v>44.9337442558503</v>
      </c>
      <c r="F9">
        <v>19.258495380206995</v>
      </c>
      <c r="G9">
        <v>19.258495380243666</v>
      </c>
      <c r="H9">
        <v>3.1306426539850905</v>
      </c>
      <c r="I9">
        <v>1.1208651472639797</v>
      </c>
      <c r="J9">
        <v>6.470160767212743</v>
      </c>
      <c r="K9">
        <v>11.717055788209661</v>
      </c>
      <c r="L9">
        <v>3.728559475007176</v>
      </c>
      <c r="M9">
        <v>7.5307432550052322</v>
      </c>
      <c r="N9">
        <v>89.900529206430306</v>
      </c>
      <c r="O9" s="2">
        <v>51.503597882449974</v>
      </c>
      <c r="P9">
        <v>2.2945719928301749</v>
      </c>
      <c r="Q9">
        <v>9.3134001858000328</v>
      </c>
      <c r="R9" s="2">
        <v>1.4808948189040227</v>
      </c>
      <c r="S9">
        <v>1.047359252321945</v>
      </c>
      <c r="T9">
        <v>0</v>
      </c>
      <c r="U9">
        <v>4.3413729004944548</v>
      </c>
      <c r="V9">
        <v>8.5120805240880061E-4</v>
      </c>
      <c r="W9" s="2">
        <v>0.8461168147463185</v>
      </c>
      <c r="X9">
        <v>190.88811094564471</v>
      </c>
      <c r="Y9">
        <f t="shared" si="0"/>
        <v>331.4842227782579</v>
      </c>
    </row>
    <row r="10" spans="3:25" x14ac:dyDescent="0.25">
      <c r="C10">
        <v>0.75</v>
      </c>
      <c r="D10">
        <v>102.00750987405786</v>
      </c>
      <c r="E10">
        <v>47.571732560693789</v>
      </c>
      <c r="F10">
        <v>20.389130861919689</v>
      </c>
      <c r="G10">
        <v>20.38913086195544</v>
      </c>
      <c r="H10">
        <v>3.1277668770525078</v>
      </c>
      <c r="I10">
        <v>1.1246611918235079</v>
      </c>
      <c r="J10">
        <v>5.3994315061188534</v>
      </c>
      <c r="K10">
        <v>9.7896162527514381</v>
      </c>
      <c r="L10">
        <v>3.672430439825868</v>
      </c>
      <c r="M10">
        <v>7.445680495317669</v>
      </c>
      <c r="N10">
        <v>94.374819155864301</v>
      </c>
      <c r="O10" s="2">
        <v>53.994821840627608</v>
      </c>
      <c r="P10">
        <v>2.2948937642716283</v>
      </c>
      <c r="Q10">
        <v>9.2639633578081959</v>
      </c>
      <c r="R10" s="2">
        <v>1.4826227758359076</v>
      </c>
      <c r="S10">
        <v>1.044232221616926</v>
      </c>
      <c r="T10">
        <v>0</v>
      </c>
      <c r="U10">
        <v>4.3164780885051028</v>
      </c>
      <c r="V10">
        <v>8.4865717211569968E-4</v>
      </c>
      <c r="W10" s="2">
        <v>0.84224861507668081</v>
      </c>
      <c r="X10">
        <v>200.12135007593668</v>
      </c>
      <c r="Y10">
        <f t="shared" si="0"/>
        <v>341.97617208406484</v>
      </c>
    </row>
    <row r="11" spans="3:25" x14ac:dyDescent="0.25">
      <c r="C11">
        <v>0.8</v>
      </c>
      <c r="D11">
        <v>112.10959918130338</v>
      </c>
      <c r="E11">
        <v>49.977021707558087</v>
      </c>
      <c r="F11">
        <v>21.420032040757395</v>
      </c>
      <c r="G11">
        <v>21.420032040792258</v>
      </c>
      <c r="H11">
        <v>3.1248816170555953</v>
      </c>
      <c r="I11">
        <v>1.1284671989942825</v>
      </c>
      <c r="J11">
        <v>4.3256746669203272</v>
      </c>
      <c r="K11">
        <v>7.8521696017623182</v>
      </c>
      <c r="L11">
        <v>3.6160101525060018</v>
      </c>
      <c r="M11">
        <v>7.360833729581362</v>
      </c>
      <c r="N11">
        <v>98.862130496373169</v>
      </c>
      <c r="O11" s="2">
        <v>56.486070469353706</v>
      </c>
      <c r="P11">
        <v>2.2952063216200251</v>
      </c>
      <c r="Q11">
        <v>9.2146066297007287</v>
      </c>
      <c r="R11" s="2">
        <v>1.4843480444897685</v>
      </c>
      <c r="S11">
        <v>1.0411008395070058</v>
      </c>
      <c r="T11">
        <v>0</v>
      </c>
      <c r="U11">
        <v>4.2916885366791533</v>
      </c>
      <c r="V11">
        <v>8.4610281968424501E-4</v>
      </c>
      <c r="W11" s="2">
        <v>0.8383873754090283</v>
      </c>
      <c r="X11">
        <v>209.35468064283862</v>
      </c>
      <c r="Y11">
        <f t="shared" si="0"/>
        <v>352.46829653635825</v>
      </c>
    </row>
    <row r="12" spans="3:25" x14ac:dyDescent="0.25">
      <c r="C12">
        <v>0.85</v>
      </c>
      <c r="D12">
        <v>122.21171316701633</v>
      </c>
      <c r="E12">
        <v>52.179096876740104</v>
      </c>
      <c r="F12">
        <v>22.363836194515155</v>
      </c>
      <c r="G12">
        <v>22.363836194549258</v>
      </c>
      <c r="H12">
        <v>3.1219868220644087</v>
      </c>
      <c r="I12">
        <v>1.1322832176935362</v>
      </c>
      <c r="J12">
        <v>3.2488717982572273</v>
      </c>
      <c r="K12">
        <v>5.904601781676873</v>
      </c>
      <c r="L12">
        <v>3.5593024973406573</v>
      </c>
      <c r="M12">
        <v>7.2762038799718862</v>
      </c>
      <c r="N12">
        <v>103.3625910262008</v>
      </c>
      <c r="O12" s="2">
        <v>58.977343829286632</v>
      </c>
      <c r="P12">
        <v>2.2955095911694485</v>
      </c>
      <c r="Q12">
        <v>9.1653304548169086</v>
      </c>
      <c r="R12" s="2">
        <v>1.486070561420578</v>
      </c>
      <c r="S12">
        <v>1.0379651112732926</v>
      </c>
      <c r="T12">
        <v>0</v>
      </c>
      <c r="U12">
        <v>4.2670039297028532</v>
      </c>
      <c r="V12">
        <v>8.4354499957914352E-4</v>
      </c>
      <c r="W12" s="2">
        <v>0.834533093676189</v>
      </c>
      <c r="X12">
        <v>218.58810287116907</v>
      </c>
      <c r="Y12">
        <f t="shared" si="0"/>
        <v>362.96059652633653</v>
      </c>
    </row>
    <row r="13" spans="3:25" x14ac:dyDescent="0.25">
      <c r="C13">
        <v>0.9</v>
      </c>
      <c r="D13">
        <v>132.31385200787432</v>
      </c>
      <c r="E13">
        <v>54.202663713745892</v>
      </c>
      <c r="F13">
        <v>23.231132103801464</v>
      </c>
      <c r="G13">
        <v>23.231132103834874</v>
      </c>
      <c r="H13">
        <v>3.1190824397488544</v>
      </c>
      <c r="I13">
        <v>1.1361092972144569</v>
      </c>
      <c r="J13">
        <v>2.1690042751753937</v>
      </c>
      <c r="K13">
        <v>3.94679669654544</v>
      </c>
      <c r="L13">
        <v>3.5023115972911474</v>
      </c>
      <c r="M13">
        <v>7.1917918719718141</v>
      </c>
      <c r="N13">
        <v>107.87633051867714</v>
      </c>
      <c r="O13" s="2">
        <v>61.468641981287284</v>
      </c>
      <c r="P13">
        <v>2.2958034986955753</v>
      </c>
      <c r="Q13">
        <v>9.1161352873788388</v>
      </c>
      <c r="R13" s="2">
        <v>1.487790262543687</v>
      </c>
      <c r="S13">
        <v>1.0348250423364425</v>
      </c>
      <c r="T13">
        <v>0</v>
      </c>
      <c r="U13">
        <v>4.2424239517596591</v>
      </c>
      <c r="V13">
        <v>8.4098371637687829E-4</v>
      </c>
      <c r="W13" s="2">
        <v>0.83068576733886001</v>
      </c>
      <c r="X13">
        <v>227.82161698649711</v>
      </c>
      <c r="Y13">
        <f t="shared" si="0"/>
        <v>373.45307244700825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5FB9-57B7-4D91-ACE0-0D63A2075FC1}">
  <dimension ref="A2:AE25"/>
  <sheetViews>
    <sheetView topLeftCell="T1" workbookViewId="0">
      <selection activeCell="AC1" sqref="AC1"/>
    </sheetView>
  </sheetViews>
  <sheetFormatPr baseColWidth="10" defaultRowHeight="15" x14ac:dyDescent="0.25"/>
  <cols>
    <col min="27" max="27" width="13.7109375" customWidth="1"/>
    <col min="28" max="28" width="24.42578125" customWidth="1"/>
    <col min="29" max="29" width="15.7109375" customWidth="1"/>
    <col min="30" max="30" width="23.85546875" customWidth="1"/>
    <col min="31" max="31" width="13.28515625" customWidth="1"/>
  </cols>
  <sheetData>
    <row r="2" spans="1:31" x14ac:dyDescent="0.25">
      <c r="Z2" s="11" t="s">
        <v>25</v>
      </c>
      <c r="AA2" s="11"/>
      <c r="AB2" s="11"/>
      <c r="AC2" s="11"/>
      <c r="AD2" s="11"/>
      <c r="AE2" s="11"/>
    </row>
    <row r="3" spans="1:31" x14ac:dyDescent="0.25">
      <c r="A3" s="1" t="s">
        <v>21</v>
      </c>
      <c r="B3" s="1" t="s">
        <v>0</v>
      </c>
      <c r="C3" s="1" t="s">
        <v>1</v>
      </c>
      <c r="D3" s="1" t="s">
        <v>2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3" t="s">
        <v>10</v>
      </c>
      <c r="N3" s="1" t="s">
        <v>11</v>
      </c>
      <c r="O3" s="1" t="s">
        <v>12</v>
      </c>
      <c r="P3" s="13" t="s">
        <v>15</v>
      </c>
      <c r="Q3" s="1" t="s">
        <v>13</v>
      </c>
      <c r="R3" s="1" t="s">
        <v>14</v>
      </c>
      <c r="S3" s="1" t="s">
        <v>16</v>
      </c>
      <c r="T3" s="1" t="s">
        <v>17</v>
      </c>
      <c r="U3" s="13" t="s">
        <v>18</v>
      </c>
      <c r="V3" s="1" t="s">
        <v>20</v>
      </c>
      <c r="W3" s="1" t="s">
        <v>19</v>
      </c>
      <c r="Y3" s="3" t="s">
        <v>26</v>
      </c>
      <c r="Z3" s="3" t="s">
        <v>27</v>
      </c>
      <c r="AA3" s="3" t="s">
        <v>31</v>
      </c>
      <c r="AB3" s="4" t="s">
        <v>32</v>
      </c>
      <c r="AC3" s="3" t="s">
        <v>28</v>
      </c>
      <c r="AD3" s="4" t="s">
        <v>29</v>
      </c>
      <c r="AE3" s="3" t="s">
        <v>30</v>
      </c>
    </row>
    <row r="4" spans="1:31" x14ac:dyDescent="0.25">
      <c r="A4">
        <v>500</v>
      </c>
      <c r="B4">
        <v>79.959526453496778</v>
      </c>
      <c r="C4">
        <v>44.242025146810107</v>
      </c>
      <c r="D4">
        <v>23.052090806608515</v>
      </c>
      <c r="E4">
        <v>23.05209080676218</v>
      </c>
      <c r="F4">
        <v>2.948512065171045</v>
      </c>
      <c r="G4">
        <v>1.3564888381060973</v>
      </c>
      <c r="H4">
        <v>1.4906637101063389</v>
      </c>
      <c r="I4">
        <v>2.7324224769671566</v>
      </c>
      <c r="J4">
        <v>0.33947199989052024</v>
      </c>
      <c r="K4">
        <v>3.0271704873401757</v>
      </c>
      <c r="L4">
        <v>89.401776035154995</v>
      </c>
      <c r="M4" s="2">
        <v>11.803699553521799</v>
      </c>
      <c r="N4">
        <v>2.2956916848736499</v>
      </c>
      <c r="O4">
        <v>6.6195545127563546</v>
      </c>
      <c r="P4" s="2">
        <v>1.5735353418003049</v>
      </c>
      <c r="Q4">
        <v>0.8610679708544331</v>
      </c>
      <c r="R4">
        <v>0</v>
      </c>
      <c r="S4">
        <v>3.0731160968215407</v>
      </c>
      <c r="T4">
        <v>6.9937012122620154E-4</v>
      </c>
      <c r="U4" s="2">
        <v>0.63532145969654774</v>
      </c>
      <c r="V4">
        <v>138.74581203814137</v>
      </c>
      <c r="W4">
        <f>SUM(F4:L4,N4:O4,Q4:T4,V4)</f>
        <v>252.8924472863049</v>
      </c>
      <c r="Y4" s="5">
        <v>500</v>
      </c>
      <c r="Z4" s="6">
        <f>H4+I4+Q4</f>
        <v>5.0841541579279284</v>
      </c>
      <c r="AA4" s="6">
        <f>F4+G4+T4</f>
        <v>4.3057002733983687</v>
      </c>
      <c r="AB4" s="7">
        <f>J4+K4+N4+O4+S4+R4</f>
        <v>15.35500478168224</v>
      </c>
      <c r="AC4" s="8">
        <f>V4</f>
        <v>138.74581203814137</v>
      </c>
      <c r="AD4" s="8">
        <f>L4</f>
        <v>89.401776035154995</v>
      </c>
      <c r="AE4" s="9">
        <f>SUM(Z4:AD4)</f>
        <v>252.8924472863049</v>
      </c>
    </row>
    <row r="5" spans="1:31" x14ac:dyDescent="0.25">
      <c r="A5">
        <v>550</v>
      </c>
      <c r="B5">
        <v>89.972160669047213</v>
      </c>
      <c r="C5">
        <v>46.738186634220284</v>
      </c>
      <c r="D5">
        <v>23.85601612691746</v>
      </c>
      <c r="E5">
        <v>23.856016127038615</v>
      </c>
      <c r="F5">
        <v>2.9781783917630258</v>
      </c>
      <c r="G5">
        <v>1.3187459854217867</v>
      </c>
      <c r="H5">
        <v>1.5005112575197126</v>
      </c>
      <c r="I5">
        <v>2.7447206193680178</v>
      </c>
      <c r="J5">
        <v>0.80454361309087841</v>
      </c>
      <c r="K5">
        <v>3.6484341624139196</v>
      </c>
      <c r="L5">
        <v>91.731651422341116</v>
      </c>
      <c r="M5" s="2">
        <v>15.928762450721621</v>
      </c>
      <c r="N5">
        <v>2.298066774916355</v>
      </c>
      <c r="O5">
        <v>7.0023311768102445</v>
      </c>
      <c r="P5" s="2">
        <v>1.5607982347717249</v>
      </c>
      <c r="Q5">
        <v>0.8897839570710312</v>
      </c>
      <c r="R5">
        <v>0</v>
      </c>
      <c r="S5">
        <v>3.2431629306693002</v>
      </c>
      <c r="T5">
        <v>7.2275877241543803E-4</v>
      </c>
      <c r="U5" s="2">
        <v>0.66540307704189194</v>
      </c>
      <c r="V5">
        <v>150.85865165479819</v>
      </c>
      <c r="W5">
        <f t="shared" ref="W5:W12" si="0">SUM(F5:L5,N5:O5,Q5:T5,V5)</f>
        <v>269.01950470495598</v>
      </c>
      <c r="Y5" s="5">
        <v>550</v>
      </c>
      <c r="Z5" s="6">
        <f>H5+I5+Q5</f>
        <v>5.1350158339587617</v>
      </c>
      <c r="AA5" s="6">
        <f t="shared" ref="AA5:AA12" si="1">F5+G5+T5</f>
        <v>4.2976471359572272</v>
      </c>
      <c r="AB5" s="7">
        <f t="shared" ref="AB5:AB12" si="2">J5+K5+N5+O5+S5+R5</f>
        <v>16.996538657900697</v>
      </c>
      <c r="AC5" s="8">
        <f t="shared" ref="AC5:AC12" si="3">V5</f>
        <v>150.85865165479819</v>
      </c>
      <c r="AD5" s="8">
        <f t="shared" ref="AD5:AD12" si="4">L5</f>
        <v>91.731651422341116</v>
      </c>
      <c r="AE5" s="9">
        <f>SUM(Z5:AD5)</f>
        <v>269.01950470495603</v>
      </c>
    </row>
    <row r="6" spans="1:31" x14ac:dyDescent="0.25">
      <c r="A6">
        <v>600</v>
      </c>
      <c r="B6">
        <v>99.841792896138699</v>
      </c>
      <c r="C6">
        <v>48.905256206618859</v>
      </c>
      <c r="D6">
        <v>24.360783270249875</v>
      </c>
      <c r="E6">
        <v>24.360783270344943</v>
      </c>
      <c r="F6">
        <v>3.0072126059584452</v>
      </c>
      <c r="G6">
        <v>1.2815757813462634</v>
      </c>
      <c r="H6">
        <v>1.5074997029094375</v>
      </c>
      <c r="I6">
        <v>2.7532739341300911</v>
      </c>
      <c r="J6">
        <v>1.3191794613489183</v>
      </c>
      <c r="K6">
        <v>4.2957817343885836</v>
      </c>
      <c r="L6">
        <v>94.366296676565199</v>
      </c>
      <c r="M6" s="2">
        <v>21.254457106783324</v>
      </c>
      <c r="N6">
        <v>2.2994624112001212</v>
      </c>
      <c r="O6">
        <v>7.396693417217179</v>
      </c>
      <c r="P6" s="2">
        <v>1.5474409985402215</v>
      </c>
      <c r="Q6">
        <v>0.91850023844851969</v>
      </c>
      <c r="R6">
        <v>0</v>
      </c>
      <c r="S6">
        <v>3.4216175843833598</v>
      </c>
      <c r="T6">
        <v>7.4615345379342997E-4</v>
      </c>
      <c r="U6" s="2">
        <v>0.69630843775527751</v>
      </c>
      <c r="V6">
        <v>163.93855942730463</v>
      </c>
      <c r="W6">
        <f t="shared" si="0"/>
        <v>286.50639912865449</v>
      </c>
      <c r="Y6" s="5">
        <v>600</v>
      </c>
      <c r="Z6" s="6">
        <f t="shared" ref="Z6:Z12" si="5">H6+I6+Q6</f>
        <v>5.1792738754880485</v>
      </c>
      <c r="AA6" s="6">
        <f t="shared" si="1"/>
        <v>4.2895345407585017</v>
      </c>
      <c r="AB6" s="7">
        <f t="shared" si="2"/>
        <v>18.732734608538163</v>
      </c>
      <c r="AC6" s="8">
        <f t="shared" si="3"/>
        <v>163.93855942730463</v>
      </c>
      <c r="AD6" s="8">
        <f t="shared" si="4"/>
        <v>94.366296676565199</v>
      </c>
      <c r="AE6" s="9">
        <f>SUM(Z6:AD6)</f>
        <v>286.50639912865455</v>
      </c>
    </row>
    <row r="7" spans="1:31" x14ac:dyDescent="0.25">
      <c r="A7">
        <v>650</v>
      </c>
      <c r="B7">
        <v>109.59769702703728</v>
      </c>
      <c r="C7">
        <v>50.80680659983301</v>
      </c>
      <c r="D7">
        <v>24.589525886663953</v>
      </c>
      <c r="E7">
        <v>24.589525886737917</v>
      </c>
      <c r="F7">
        <v>3.0356348204785744</v>
      </c>
      <c r="G7">
        <v>1.2449615599795048</v>
      </c>
      <c r="H7">
        <v>1.5124260333639103</v>
      </c>
      <c r="I7">
        <v>2.7591578472916152</v>
      </c>
      <c r="J7">
        <v>1.8574193227692157</v>
      </c>
      <c r="K7">
        <v>4.9691064890158598</v>
      </c>
      <c r="L7">
        <v>97.419141174703597</v>
      </c>
      <c r="M7" s="2">
        <v>28.10885470546134</v>
      </c>
      <c r="N7">
        <v>2.2999149221008528</v>
      </c>
      <c r="O7">
        <v>7.8025539834298252</v>
      </c>
      <c r="P7" s="2">
        <v>1.5335129653975583</v>
      </c>
      <c r="Q7">
        <v>0.94719934814588946</v>
      </c>
      <c r="R7">
        <v>0</v>
      </c>
      <c r="S7">
        <v>3.6089167163303291</v>
      </c>
      <c r="T7">
        <v>7.6954006125066956E-4</v>
      </c>
      <c r="U7" s="2">
        <v>0.72805324856505382</v>
      </c>
      <c r="V7">
        <v>178.28354646964095</v>
      </c>
      <c r="W7">
        <f t="shared" si="0"/>
        <v>305.74074822731137</v>
      </c>
      <c r="Y7" s="5">
        <v>650</v>
      </c>
      <c r="Z7" s="6">
        <f t="shared" si="5"/>
        <v>5.2187832288014144</v>
      </c>
      <c r="AA7" s="6">
        <f t="shared" si="1"/>
        <v>4.2813659205193302</v>
      </c>
      <c r="AB7" s="7">
        <f t="shared" si="2"/>
        <v>20.53791143364608</v>
      </c>
      <c r="AC7" s="8">
        <f t="shared" si="3"/>
        <v>178.28354646964095</v>
      </c>
      <c r="AD7" s="8">
        <f t="shared" si="4"/>
        <v>97.419141174703597</v>
      </c>
      <c r="AE7" s="9">
        <f>SUM(Z7:AD7)</f>
        <v>305.74074822731137</v>
      </c>
    </row>
    <row r="8" spans="1:31" x14ac:dyDescent="0.25">
      <c r="A8">
        <v>700</v>
      </c>
      <c r="B8">
        <v>119.26154214167362</v>
      </c>
      <c r="C8">
        <v>52.490240359052798</v>
      </c>
      <c r="D8">
        <v>24.555475139250895</v>
      </c>
      <c r="E8">
        <v>24.555475139308069</v>
      </c>
      <c r="F8">
        <v>3.0634572596853737</v>
      </c>
      <c r="G8">
        <v>1.2088966631737896</v>
      </c>
      <c r="H8">
        <v>1.5158362934418255</v>
      </c>
      <c r="I8">
        <v>2.7631189878644653</v>
      </c>
      <c r="J8">
        <v>2.4020430877263426</v>
      </c>
      <c r="K8">
        <v>5.6681040389213226</v>
      </c>
      <c r="L8">
        <v>101.02197197239229</v>
      </c>
      <c r="M8" s="2">
        <v>36.923294106569763</v>
      </c>
      <c r="N8">
        <v>2.2994601992220915</v>
      </c>
      <c r="O8">
        <v>8.2197042316688123</v>
      </c>
      <c r="P8" s="2">
        <v>1.5190655057751046</v>
      </c>
      <c r="Q8">
        <v>0.97585717022123297</v>
      </c>
      <c r="R8">
        <v>0</v>
      </c>
      <c r="S8">
        <v>3.8054574363808467</v>
      </c>
      <c r="T8">
        <v>7.9289905471704894E-4</v>
      </c>
      <c r="U8" s="2">
        <v>0.76064534982900522</v>
      </c>
      <c r="V8">
        <v>194.27283156258554</v>
      </c>
      <c r="W8">
        <f t="shared" si="0"/>
        <v>327.21753180233861</v>
      </c>
      <c r="Y8" s="5">
        <v>700</v>
      </c>
      <c r="Z8" s="6">
        <f t="shared" si="5"/>
        <v>5.2548124515275241</v>
      </c>
      <c r="AA8" s="6">
        <f t="shared" si="1"/>
        <v>4.2731468219138806</v>
      </c>
      <c r="AB8" s="7">
        <f t="shared" si="2"/>
        <v>22.394768993919413</v>
      </c>
      <c r="AC8" s="8">
        <f t="shared" si="3"/>
        <v>194.27283156258554</v>
      </c>
      <c r="AD8" s="8">
        <f t="shared" si="4"/>
        <v>101.02197197239229</v>
      </c>
      <c r="AE8" s="9">
        <f>SUM(Z8:AD8)</f>
        <v>327.21753180233861</v>
      </c>
    </row>
    <row r="9" spans="1:31" x14ac:dyDescent="0.25">
      <c r="A9">
        <v>750</v>
      </c>
      <c r="B9">
        <v>128.84976984183135</v>
      </c>
      <c r="C9">
        <v>53.991830167895436</v>
      </c>
      <c r="D9">
        <v>24.264825530762359</v>
      </c>
      <c r="E9">
        <v>24.264825530806078</v>
      </c>
      <c r="F9">
        <v>3.0906883731183994</v>
      </c>
      <c r="G9">
        <v>1.1733793427657364</v>
      </c>
      <c r="H9">
        <v>1.5181449948766967</v>
      </c>
      <c r="I9">
        <v>2.7656590211398435</v>
      </c>
      <c r="J9">
        <v>2.9414976429474189</v>
      </c>
      <c r="K9">
        <v>6.3923314061611745</v>
      </c>
      <c r="L9">
        <v>105.33975711688109</v>
      </c>
      <c r="M9" s="2">
        <v>48.27644158839729</v>
      </c>
      <c r="N9">
        <v>2.2981346218225283</v>
      </c>
      <c r="O9">
        <v>8.6478536608584093</v>
      </c>
      <c r="P9" s="2">
        <v>1.5041507777557073</v>
      </c>
      <c r="Q9">
        <v>1.0044465293963003</v>
      </c>
      <c r="R9">
        <v>0</v>
      </c>
      <c r="S9">
        <v>4.011610029469753</v>
      </c>
      <c r="T9">
        <v>8.162083778729698E-4</v>
      </c>
      <c r="U9" s="2">
        <v>0.79408776788747426</v>
      </c>
      <c r="V9">
        <v>212.40584594927947</v>
      </c>
      <c r="W9">
        <f t="shared" si="0"/>
        <v>351.59016489709467</v>
      </c>
      <c r="Y9" s="5">
        <v>750</v>
      </c>
      <c r="Z9" s="6">
        <f t="shared" si="5"/>
        <v>5.2882505454128399</v>
      </c>
      <c r="AA9" s="6">
        <f t="shared" si="1"/>
        <v>4.2648839242620085</v>
      </c>
      <c r="AB9" s="7">
        <f t="shared" si="2"/>
        <v>24.291427361259284</v>
      </c>
      <c r="AC9" s="8">
        <f t="shared" si="3"/>
        <v>212.40584594927947</v>
      </c>
      <c r="AD9" s="8">
        <f t="shared" si="4"/>
        <v>105.33975711688109</v>
      </c>
      <c r="AE9" s="9">
        <f>SUM(Z9:AD9)</f>
        <v>351.59016489709472</v>
      </c>
    </row>
    <row r="10" spans="1:31" x14ac:dyDescent="0.25">
      <c r="A10">
        <v>800</v>
      </c>
      <c r="B10">
        <v>138.37514731671956</v>
      </c>
      <c r="C10">
        <v>55.339933569630354</v>
      </c>
      <c r="D10">
        <v>23.71856324554852</v>
      </c>
      <c r="E10">
        <v>23.718563245581535</v>
      </c>
      <c r="F10">
        <v>3.117335186523071</v>
      </c>
      <c r="G10">
        <v>1.1384097947699101</v>
      </c>
      <c r="H10" s="12">
        <v>1.5196049134857021</v>
      </c>
      <c r="I10" s="12">
        <v>2.7671506806551478</v>
      </c>
      <c r="J10" s="12">
        <v>3.4679829083029179</v>
      </c>
      <c r="K10" s="12">
        <v>7.1412496173838882</v>
      </c>
      <c r="L10">
        <v>110.59100285509275</v>
      </c>
      <c r="M10" s="2">
        <v>62.963432798074223</v>
      </c>
      <c r="N10">
        <v>2.2959753183619216</v>
      </c>
      <c r="O10">
        <v>9.0866572597732969</v>
      </c>
      <c r="P10" s="2">
        <v>1.4888207047342916</v>
      </c>
      <c r="Q10">
        <v>1.0329389197445025</v>
      </c>
      <c r="R10">
        <v>0</v>
      </c>
      <c r="S10">
        <v>4.227726054737718</v>
      </c>
      <c r="T10">
        <v>8.394452861149029E-4</v>
      </c>
      <c r="U10" s="2">
        <v>0.82838070951858134</v>
      </c>
      <c r="V10">
        <v>233.36176965557081</v>
      </c>
      <c r="W10">
        <f t="shared" si="0"/>
        <v>379.74864260968775</v>
      </c>
      <c r="Y10" s="5">
        <v>800</v>
      </c>
      <c r="Z10" s="6">
        <f t="shared" si="5"/>
        <v>5.3196945138853522</v>
      </c>
      <c r="AA10" s="6">
        <f t="shared" si="1"/>
        <v>4.2565844265790957</v>
      </c>
      <c r="AB10" s="7">
        <f t="shared" si="2"/>
        <v>26.219591158559744</v>
      </c>
      <c r="AC10" s="8">
        <f t="shared" si="3"/>
        <v>233.36176965557081</v>
      </c>
      <c r="AD10" s="8">
        <f t="shared" si="4"/>
        <v>110.59100285509275</v>
      </c>
      <c r="AE10" s="9">
        <f>SUM(Z10:AD10)</f>
        <v>379.74864260968775</v>
      </c>
    </row>
    <row r="11" spans="1:31" x14ac:dyDescent="0.25">
      <c r="A11">
        <v>850</v>
      </c>
      <c r="B11">
        <v>147.84766212764703</v>
      </c>
      <c r="C11">
        <v>56.557098882196129</v>
      </c>
      <c r="D11">
        <v>22.913667962932443</v>
      </c>
      <c r="E11">
        <v>22.913667962957096</v>
      </c>
      <c r="F11">
        <v>3.1434045249620381</v>
      </c>
      <c r="G11">
        <v>1.1039885709096628</v>
      </c>
      <c r="H11">
        <v>1.5204301943741738</v>
      </c>
      <c r="I11">
        <v>2.7678594642691312</v>
      </c>
      <c r="J11">
        <v>3.9762213147024159</v>
      </c>
      <c r="K11">
        <v>7.9142518132284678</v>
      </c>
      <c r="L11">
        <v>117.07881647890446</v>
      </c>
      <c r="M11" s="2">
        <v>82.108369564982482</v>
      </c>
      <c r="N11">
        <v>2.2930201300153517</v>
      </c>
      <c r="O11">
        <v>9.5357329098252563</v>
      </c>
      <c r="P11" s="2">
        <v>1.4731262588462897</v>
      </c>
      <c r="Q11">
        <v>1.0613076023468657</v>
      </c>
      <c r="R11">
        <v>0</v>
      </c>
      <c r="S11">
        <v>4.4541431040344621</v>
      </c>
      <c r="T11">
        <v>8.6258738775194476E-4</v>
      </c>
      <c r="U11" s="2">
        <v>0.86352279968735635</v>
      </c>
      <c r="V11">
        <v>258.09514629752152</v>
      </c>
      <c r="W11">
        <f t="shared" si="0"/>
        <v>412.94518499248159</v>
      </c>
      <c r="Y11" s="5">
        <v>850</v>
      </c>
      <c r="Z11" s="6">
        <f t="shared" si="5"/>
        <v>5.349597260990171</v>
      </c>
      <c r="AA11" s="6">
        <f t="shared" si="1"/>
        <v>4.2482556832594529</v>
      </c>
      <c r="AB11" s="7">
        <f t="shared" si="2"/>
        <v>28.173369271805953</v>
      </c>
      <c r="AC11" s="8">
        <f t="shared" si="3"/>
        <v>258.09514629752152</v>
      </c>
      <c r="AD11" s="8">
        <f t="shared" si="4"/>
        <v>117.07881647890446</v>
      </c>
      <c r="AE11" s="9">
        <f>SUM(Z11:AD11)</f>
        <v>412.94518499248153</v>
      </c>
    </row>
    <row r="12" spans="1:31" x14ac:dyDescent="0.25">
      <c r="A12">
        <v>900</v>
      </c>
      <c r="B12">
        <v>157.27530930754361</v>
      </c>
      <c r="C12">
        <v>57.661539585284928</v>
      </c>
      <c r="D12">
        <v>21.843951387756945</v>
      </c>
      <c r="E12">
        <v>21.84395138777505</v>
      </c>
      <c r="F12">
        <v>3.1689036632614855</v>
      </c>
      <c r="G12">
        <v>1.0701156948433912</v>
      </c>
      <c r="H12">
        <v>1.5207748856748222</v>
      </c>
      <c r="I12">
        <v>2.767977737077512</v>
      </c>
      <c r="J12">
        <v>4.4626664814199906</v>
      </c>
      <c r="K12">
        <v>8.7106843737026569</v>
      </c>
      <c r="L12">
        <v>125.24259314491518</v>
      </c>
      <c r="M12" s="2">
        <v>107.35563274799192</v>
      </c>
      <c r="N12">
        <v>2.2893074201660739</v>
      </c>
      <c r="O12">
        <v>9.9946739599000178</v>
      </c>
      <c r="P12" s="2">
        <v>1.4571169103083386</v>
      </c>
      <c r="Q12">
        <v>1.0895259999170193</v>
      </c>
      <c r="R12">
        <v>0</v>
      </c>
      <c r="S12">
        <v>4.6911870563559201</v>
      </c>
      <c r="T12">
        <v>8.8561328230681989E-4</v>
      </c>
      <c r="U12" s="2">
        <v>0.89951182228362214</v>
      </c>
      <c r="V12">
        <v>287.99791121251627</v>
      </c>
      <c r="W12">
        <f t="shared" si="0"/>
        <v>453.00720724303261</v>
      </c>
      <c r="Y12" s="5">
        <v>900</v>
      </c>
      <c r="Z12" s="6">
        <f t="shared" si="5"/>
        <v>5.3782786226693533</v>
      </c>
      <c r="AA12" s="6">
        <f t="shared" si="1"/>
        <v>4.2399049713871833</v>
      </c>
      <c r="AB12" s="7">
        <f t="shared" si="2"/>
        <v>30.148519291544659</v>
      </c>
      <c r="AC12" s="8">
        <f t="shared" si="3"/>
        <v>287.99791121251627</v>
      </c>
      <c r="AD12" s="8">
        <f t="shared" si="4"/>
        <v>125.24259314491518</v>
      </c>
      <c r="AE12" s="9">
        <f>SUM(Z12:AD12)</f>
        <v>453.00720724303267</v>
      </c>
    </row>
    <row r="15" spans="1:31" x14ac:dyDescent="0.25">
      <c r="Z15" s="11" t="s">
        <v>33</v>
      </c>
      <c r="AA15" s="11"/>
      <c r="AB15" s="11"/>
      <c r="AC15" s="11"/>
      <c r="AD15" s="11"/>
      <c r="AE15" s="11"/>
    </row>
    <row r="16" spans="1:31" x14ac:dyDescent="0.25">
      <c r="Y16" s="3" t="s">
        <v>26</v>
      </c>
      <c r="Z16" s="3" t="s">
        <v>27</v>
      </c>
      <c r="AA16" s="3" t="s">
        <v>31</v>
      </c>
      <c r="AB16" s="4" t="s">
        <v>32</v>
      </c>
      <c r="AC16" s="3" t="s">
        <v>28</v>
      </c>
      <c r="AD16" s="4" t="s">
        <v>29</v>
      </c>
      <c r="AE16" s="3" t="s">
        <v>30</v>
      </c>
    </row>
    <row r="17" spans="25:31" x14ac:dyDescent="0.25">
      <c r="Y17" s="5">
        <v>500</v>
      </c>
      <c r="Z17" s="6">
        <f>((H4+I4+Q4)/AE4)*100</f>
        <v>2.0104017389542874</v>
      </c>
      <c r="AA17" s="6">
        <f>((F4+G4+T4)/AE4)*100</f>
        <v>1.7025815992534543</v>
      </c>
      <c r="AB17" s="7">
        <f>((J4+K4+N4+O4+S4+R4)/AE4)*100</f>
        <v>6.0717530105984201</v>
      </c>
      <c r="AC17" s="8">
        <f>(V4/AE4)*100</f>
        <v>54.863564937178332</v>
      </c>
      <c r="AD17" s="8">
        <f>((L4)/AE4)*100</f>
        <v>35.351698714015505</v>
      </c>
      <c r="AE17" s="9">
        <f>SUM(Z17:AD17)</f>
        <v>100</v>
      </c>
    </row>
    <row r="18" spans="25:31" x14ac:dyDescent="0.25">
      <c r="Y18" s="5">
        <v>550</v>
      </c>
      <c r="Z18" s="6">
        <f>((H5+I5+Q5)/AE5)*100</f>
        <v>1.9087894164367487</v>
      </c>
      <c r="AA18" s="6">
        <f>((F5+G5+T5)/AE5)*100</f>
        <v>1.5975225070281134</v>
      </c>
      <c r="AB18" s="7">
        <f>((J5+K5+N5+O5+S5+R5)/AE5)*100</f>
        <v>6.3179577542310366</v>
      </c>
      <c r="AC18" s="8">
        <f>(V5/AE5)*100</f>
        <v>56.077217085151744</v>
      </c>
      <c r="AD18" s="8">
        <f t="shared" ref="AD18:AD25" si="6">((L5)/AE5)*100</f>
        <v>34.098513237152353</v>
      </c>
      <c r="AE18" s="9">
        <f>SUM(Z18:AD18)</f>
        <v>100</v>
      </c>
    </row>
    <row r="19" spans="25:31" x14ac:dyDescent="0.25">
      <c r="Y19" s="5">
        <v>600</v>
      </c>
      <c r="Z19" s="6">
        <f>((H6+I6+Q6)/AE6)*100</f>
        <v>1.8077340999152751</v>
      </c>
      <c r="AA19" s="6">
        <f>((F6+G6+T6)/AE6)*100</f>
        <v>1.4971862945484522</v>
      </c>
      <c r="AB19" s="7">
        <f>((J6+K6+N6+O6+S6+R6)/AE6)*100</f>
        <v>6.5383302660986296</v>
      </c>
      <c r="AC19" s="8">
        <f>(V6/AE6)*100</f>
        <v>57.219859635207889</v>
      </c>
      <c r="AD19" s="8">
        <f t="shared" si="6"/>
        <v>32.936889704229742</v>
      </c>
      <c r="AE19" s="9">
        <f>SUM(Z19:AD19)</f>
        <v>99.999999999999986</v>
      </c>
    </row>
    <row r="20" spans="25:31" x14ac:dyDescent="0.25">
      <c r="Y20" s="5">
        <v>650</v>
      </c>
      <c r="Z20" s="6">
        <f>((H7+I7+Q7)/AE7)*100</f>
        <v>1.706930874952058</v>
      </c>
      <c r="AA20" s="6">
        <f>((F7+G7+T7)/AE7)*100</f>
        <v>1.4003255847781959</v>
      </c>
      <c r="AB20" s="7">
        <f>((J7+K7+N7+O7+S7+R7)/AE7)*100</f>
        <v>6.7174269549365411</v>
      </c>
      <c r="AC20" s="8">
        <f>(V7/AE7)*100</f>
        <v>58.31200044591084</v>
      </c>
      <c r="AD20" s="8">
        <f t="shared" si="6"/>
        <v>31.863316139422366</v>
      </c>
      <c r="AE20" s="9">
        <f>SUM(Z20:AD20)</f>
        <v>100</v>
      </c>
    </row>
    <row r="21" spans="25:31" x14ac:dyDescent="0.25">
      <c r="Y21" s="5">
        <v>700</v>
      </c>
      <c r="Z21" s="6">
        <f>((H8+I8+Q8)/AE8)*100</f>
        <v>1.6059079788859798</v>
      </c>
      <c r="AA21" s="6">
        <f>((F8+G8+T8)/AE8)*100</f>
        <v>1.3059039955399299</v>
      </c>
      <c r="AB21" s="7">
        <f>((J8+K8+N8+O8+S8+R8)/AE8)*100</f>
        <v>6.8440003414753949</v>
      </c>
      <c r="AC21" s="8">
        <f>(V8/AE8)*100</f>
        <v>59.371156090725421</v>
      </c>
      <c r="AD21" s="8">
        <f t="shared" si="6"/>
        <v>30.873031593373291</v>
      </c>
      <c r="AE21" s="9">
        <f>SUM(Z21:AD21)</f>
        <v>100.00000000000003</v>
      </c>
    </row>
    <row r="22" spans="25:31" x14ac:dyDescent="0.25">
      <c r="Y22" s="5">
        <v>750</v>
      </c>
      <c r="Z22" s="6">
        <f>((H9+I9+Q9)/AE9)*100</f>
        <v>1.5040951293278164</v>
      </c>
      <c r="AA22" s="6">
        <f>((F9+G9+T9)/AE9)*100</f>
        <v>1.2130270838236552</v>
      </c>
      <c r="AB22" s="7">
        <f>((J9+K9+N9+O9+S9+R9)/AE9)*100</f>
        <v>6.9090178811938685</v>
      </c>
      <c r="AC22" s="8">
        <f>(V9/AE9)*100</f>
        <v>60.412908879703032</v>
      </c>
      <c r="AD22" s="8">
        <f t="shared" si="6"/>
        <v>29.960951025951623</v>
      </c>
      <c r="AE22" s="9">
        <f>SUM(Z22:AD22)</f>
        <v>100</v>
      </c>
    </row>
    <row r="23" spans="25:31" x14ac:dyDescent="0.25">
      <c r="Y23" s="5">
        <v>800</v>
      </c>
      <c r="Z23" s="6">
        <f>((H10+I10+Q10)/AE10)*100</f>
        <v>1.400846222208364</v>
      </c>
      <c r="AA23" s="6">
        <f>((F10+G10+T10)/AE10)*100</f>
        <v>1.1208952314686973</v>
      </c>
      <c r="AB23" s="7">
        <f>((J10+K10+N10+O10+S10+R10)/AE10)*100</f>
        <v>6.9044594809806057</v>
      </c>
      <c r="AC23" s="8">
        <f>(V10/AE10)*100</f>
        <v>61.451640235465987</v>
      </c>
      <c r="AD23" s="8">
        <f t="shared" si="6"/>
        <v>29.122158829876348</v>
      </c>
      <c r="AE23" s="9">
        <f>SUM(Z23:AD23)</f>
        <v>100</v>
      </c>
    </row>
    <row r="24" spans="25:31" x14ac:dyDescent="0.25">
      <c r="Y24" s="5">
        <v>850</v>
      </c>
      <c r="Z24" s="6">
        <f>((H11+I11+Q11)/AE11)*100</f>
        <v>1.2954739407090001</v>
      </c>
      <c r="AA24" s="6">
        <f>((F11+G11+T11)/AE11)*100</f>
        <v>1.0287698797933196</v>
      </c>
      <c r="AB24" s="7">
        <f>((J11+K11+N11+O11+S11+R11)/AE11)*100</f>
        <v>6.8225445641941329</v>
      </c>
      <c r="AC24" s="8">
        <f>(V11/AE11)*100</f>
        <v>62.501066891534443</v>
      </c>
      <c r="AD24" s="8">
        <f t="shared" si="6"/>
        <v>28.352144723769111</v>
      </c>
      <c r="AE24" s="9">
        <f>SUM(Z24:AD24)</f>
        <v>100.00000000000001</v>
      </c>
    </row>
    <row r="25" spans="25:31" x14ac:dyDescent="0.25">
      <c r="Y25" s="5">
        <v>900</v>
      </c>
      <c r="Z25" s="6">
        <f>((H12+I12+Q12)/AE12)*100</f>
        <v>1.1872390850911947</v>
      </c>
      <c r="AA25" s="6">
        <f>((F12+G12+T12)/AE12)*100</f>
        <v>0.93594647140183962</v>
      </c>
      <c r="AB25" s="7">
        <f>((J12+K12+N12+O12+S12+R12)/AE12)*100</f>
        <v>6.6551963874981706</v>
      </c>
      <c r="AC25" s="8">
        <f>(V12/AE12)*100</f>
        <v>63.574686364318488</v>
      </c>
      <c r="AD25" s="8">
        <f t="shared" si="6"/>
        <v>27.646931691690309</v>
      </c>
      <c r="AE25" s="9">
        <f>SUM(Z25:AD25)</f>
        <v>100</v>
      </c>
    </row>
  </sheetData>
  <mergeCells count="2">
    <mergeCell ref="Z2:AE2"/>
    <mergeCell ref="Z15:AE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1F39-626F-4202-BE73-C4153D1439C0}">
  <dimension ref="A2:AE22"/>
  <sheetViews>
    <sheetView topLeftCell="Q5" workbookViewId="0">
      <selection activeCell="Q26" sqref="Q26"/>
    </sheetView>
  </sheetViews>
  <sheetFormatPr baseColWidth="10" defaultRowHeight="15" x14ac:dyDescent="0.25"/>
  <cols>
    <col min="28" max="28" width="24.5703125" customWidth="1"/>
    <col min="29" max="29" width="15.5703125" customWidth="1"/>
    <col min="30" max="30" width="23.85546875" customWidth="1"/>
  </cols>
  <sheetData>
    <row r="2" spans="1:31" x14ac:dyDescent="0.25">
      <c r="Z2" s="11" t="s">
        <v>25</v>
      </c>
      <c r="AA2" s="11"/>
      <c r="AB2" s="11"/>
      <c r="AC2" s="11"/>
      <c r="AD2" s="11"/>
      <c r="AE2" s="11"/>
    </row>
    <row r="3" spans="1:31" x14ac:dyDescent="0.25">
      <c r="A3" s="1" t="s">
        <v>22</v>
      </c>
      <c r="B3" s="1" t="s">
        <v>0</v>
      </c>
      <c r="C3" s="1" t="s">
        <v>1</v>
      </c>
      <c r="D3" s="1" t="s">
        <v>2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3" t="s">
        <v>10</v>
      </c>
      <c r="N3" s="1" t="s">
        <v>11</v>
      </c>
      <c r="O3" s="1" t="s">
        <v>12</v>
      </c>
      <c r="P3" s="13" t="s">
        <v>15</v>
      </c>
      <c r="Q3" s="1" t="s">
        <v>13</v>
      </c>
      <c r="R3" s="1" t="s">
        <v>14</v>
      </c>
      <c r="S3" s="1" t="s">
        <v>16</v>
      </c>
      <c r="T3" s="1" t="s">
        <v>17</v>
      </c>
      <c r="U3" s="13" t="s">
        <v>18</v>
      </c>
      <c r="V3" s="1" t="s">
        <v>20</v>
      </c>
      <c r="W3" s="1" t="s">
        <v>19</v>
      </c>
      <c r="Y3" s="3" t="s">
        <v>22</v>
      </c>
      <c r="Z3" s="3" t="s">
        <v>27</v>
      </c>
      <c r="AA3" s="3" t="s">
        <v>31</v>
      </c>
      <c r="AB3" s="4" t="s">
        <v>32</v>
      </c>
      <c r="AC3" s="3" t="s">
        <v>28</v>
      </c>
      <c r="AD3" s="4" t="s">
        <v>29</v>
      </c>
      <c r="AE3" s="3" t="s">
        <v>30</v>
      </c>
    </row>
    <row r="4" spans="1:31" x14ac:dyDescent="0.25">
      <c r="A4">
        <v>2.5</v>
      </c>
      <c r="B4">
        <v>131.08205798921571</v>
      </c>
      <c r="C4">
        <v>54.805124358585374</v>
      </c>
      <c r="D4">
        <v>23.489345296081492</v>
      </c>
      <c r="E4">
        <v>23.489345688070273</v>
      </c>
      <c r="F4">
        <v>2.6194841719052269</v>
      </c>
      <c r="G4">
        <v>1.0478109041987562</v>
      </c>
      <c r="H4">
        <v>1.5196049134857021</v>
      </c>
      <c r="I4">
        <v>2.3640889453589917</v>
      </c>
      <c r="J4">
        <v>5.7056161777854433</v>
      </c>
      <c r="K4">
        <v>7.6048255660783033</v>
      </c>
      <c r="L4">
        <v>105.52395906127407</v>
      </c>
      <c r="M4" s="2">
        <v>60.226970599649043</v>
      </c>
      <c r="N4">
        <v>2.8759679583632756</v>
      </c>
      <c r="O4">
        <v>7.3107882669667124</v>
      </c>
      <c r="P4" s="2">
        <v>1.9984519527118441</v>
      </c>
      <c r="Q4">
        <v>0.93644362843281581</v>
      </c>
      <c r="R4">
        <v>0</v>
      </c>
      <c r="S4">
        <v>3.3240603679577707</v>
      </c>
      <c r="T4">
        <v>7.6057336804597495E-4</v>
      </c>
      <c r="U4" s="2">
        <v>0.68851045970911884</v>
      </c>
      <c r="V4">
        <v>223.21960248263352</v>
      </c>
      <c r="W4">
        <f>SUM(F4:L4,N4:O4,Q4:T4,V4)</f>
        <v>364.05301301780861</v>
      </c>
      <c r="Y4" s="7">
        <v>2.5</v>
      </c>
      <c r="Z4" s="6">
        <f>H4+I4+Q4</f>
        <v>4.8201374872775098</v>
      </c>
      <c r="AA4" s="6">
        <f>F4+G4+T4</f>
        <v>3.6680556494720289</v>
      </c>
      <c r="AB4" s="7">
        <f>J4+K4+N4+O4+S4+R4</f>
        <v>26.821258337151505</v>
      </c>
      <c r="AC4" s="8">
        <f>V4</f>
        <v>223.21960248263352</v>
      </c>
      <c r="AD4" s="8">
        <f>L4</f>
        <v>105.52395906127407</v>
      </c>
      <c r="AE4" s="9">
        <f>SUM(Z4:AD4)</f>
        <v>364.05301301780861</v>
      </c>
    </row>
    <row r="5" spans="1:31" x14ac:dyDescent="0.25">
      <c r="A5">
        <v>2.7</v>
      </c>
      <c r="B5">
        <v>137.24166444531431</v>
      </c>
      <c r="C5">
        <v>55.279760671870513</v>
      </c>
      <c r="D5">
        <v>23.692773285403572</v>
      </c>
      <c r="E5">
        <v>23.692773285450595</v>
      </c>
      <c r="F5">
        <v>3.0366614365040054</v>
      </c>
      <c r="G5">
        <v>1.1255828402160726</v>
      </c>
      <c r="H5">
        <v>1.5196049134857021</v>
      </c>
      <c r="I5">
        <v>2.7021745618188286</v>
      </c>
      <c r="J5">
        <v>3.7790073497233099</v>
      </c>
      <c r="K5">
        <v>7.215985366336608</v>
      </c>
      <c r="L5">
        <v>109.75969219565718</v>
      </c>
      <c r="M5" s="2">
        <v>62.515650928000852</v>
      </c>
      <c r="N5">
        <v>2.3749322084296285</v>
      </c>
      <c r="O5">
        <v>8.820508402638346</v>
      </c>
      <c r="P5" s="2">
        <v>1.5554835372961771</v>
      </c>
      <c r="Q5">
        <v>1.0192918334605929</v>
      </c>
      <c r="R5">
        <v>0</v>
      </c>
      <c r="S5">
        <v>4.0793538392597934</v>
      </c>
      <c r="T5">
        <v>8.2827862109112883E-4</v>
      </c>
      <c r="U5" s="2">
        <v>0.80680717579935157</v>
      </c>
      <c r="V5">
        <v>231.70215287522277</v>
      </c>
      <c r="W5">
        <f t="shared" ref="W5:W9" si="0">SUM(F5:L5,N5:O5,Q5:T5,V5)</f>
        <v>377.13577610137395</v>
      </c>
      <c r="Y5" s="7">
        <v>2.7</v>
      </c>
      <c r="Z5" s="6">
        <f>H5+I5+Q5</f>
        <v>5.2410713087651235</v>
      </c>
      <c r="AA5" s="6">
        <f t="shared" ref="AA5:AA9" si="1">F5+G5+T5</f>
        <v>4.1630725553411692</v>
      </c>
      <c r="AB5" s="7">
        <f t="shared" ref="AB5:AB9" si="2">J5+K5+N5+O5+S5+R5</f>
        <v>26.269787166387687</v>
      </c>
      <c r="AC5" s="8">
        <f t="shared" ref="AC5:AC9" si="3">V5</f>
        <v>231.70215287522277</v>
      </c>
      <c r="AD5" s="8">
        <f t="shared" ref="AD5:AD9" si="4">L5</f>
        <v>109.75969219565718</v>
      </c>
      <c r="AE5" s="9">
        <f>SUM(Z5:AD5)</f>
        <v>377.13577610137395</v>
      </c>
    </row>
    <row r="6" spans="1:31" x14ac:dyDescent="0.25">
      <c r="A6">
        <v>2.9</v>
      </c>
      <c r="B6">
        <v>142.62963466016978</v>
      </c>
      <c r="C6">
        <v>55.50077777253474</v>
      </c>
      <c r="D6">
        <v>23.787500686437703</v>
      </c>
      <c r="E6">
        <v>23.787500736942135</v>
      </c>
      <c r="F6">
        <v>3.4284699149852775</v>
      </c>
      <c r="G6">
        <v>1.1844906323404281</v>
      </c>
      <c r="H6">
        <v>1.5196049134857021</v>
      </c>
      <c r="I6">
        <v>3.0190440104426814</v>
      </c>
      <c r="J6">
        <v>2.4045248343166894</v>
      </c>
      <c r="K6">
        <v>6.8575389607059041</v>
      </c>
      <c r="L6">
        <v>113.84398380152042</v>
      </c>
      <c r="M6" s="2">
        <v>64.711227161912788</v>
      </c>
      <c r="N6">
        <v>2.0325111955127095</v>
      </c>
      <c r="O6">
        <v>10.055372192718837</v>
      </c>
      <c r="P6" s="2">
        <v>1.2725021329075452</v>
      </c>
      <c r="Q6">
        <v>1.0804080989948324</v>
      </c>
      <c r="R6">
        <v>0</v>
      </c>
      <c r="S6">
        <v>4.8102933954236109</v>
      </c>
      <c r="T6">
        <v>8.7831968575481851E-4</v>
      </c>
      <c r="U6" s="2">
        <v>0.90896193165294825</v>
      </c>
      <c r="V6">
        <v>239.83963097306679</v>
      </c>
      <c r="W6">
        <f t="shared" si="0"/>
        <v>390.07675124319962</v>
      </c>
      <c r="Y6" s="7">
        <v>2.9</v>
      </c>
      <c r="Z6" s="6">
        <f t="shared" ref="Z6:Z9" si="5">H6+I6+Q6</f>
        <v>5.619057022923216</v>
      </c>
      <c r="AA6" s="6">
        <f t="shared" si="1"/>
        <v>4.6138388670114603</v>
      </c>
      <c r="AB6" s="7">
        <f t="shared" si="2"/>
        <v>26.160240578677747</v>
      </c>
      <c r="AC6" s="8">
        <f t="shared" si="3"/>
        <v>239.83963097306679</v>
      </c>
      <c r="AD6" s="8">
        <f t="shared" si="4"/>
        <v>113.84398380152042</v>
      </c>
      <c r="AE6" s="9">
        <f>SUM(Z6:AD6)</f>
        <v>390.07675124319968</v>
      </c>
    </row>
    <row r="7" spans="1:31" x14ac:dyDescent="0.25">
      <c r="A7">
        <v>3.1</v>
      </c>
      <c r="B7">
        <v>147.39359976454298</v>
      </c>
      <c r="C7">
        <v>55.571223052321898</v>
      </c>
      <c r="D7">
        <v>23.817693364964857</v>
      </c>
      <c r="E7">
        <v>23.817693365070692</v>
      </c>
      <c r="F7">
        <v>3.7917219167394234</v>
      </c>
      <c r="G7">
        <v>1.2340611025114188</v>
      </c>
      <c r="H7">
        <v>1.5196049134857021</v>
      </c>
      <c r="I7">
        <v>3.3174059276976622</v>
      </c>
      <c r="J7">
        <v>1.3843178458409966</v>
      </c>
      <c r="K7">
        <v>6.536130655593384</v>
      </c>
      <c r="L7">
        <v>117.72613449568512</v>
      </c>
      <c r="M7" s="2">
        <v>66.787871927281145</v>
      </c>
      <c r="N7">
        <v>1.7900540437281738</v>
      </c>
      <c r="O7">
        <v>11.09759159215103</v>
      </c>
      <c r="P7" s="2">
        <v>1.0815716684141166</v>
      </c>
      <c r="Q7">
        <v>1.1279372834390797</v>
      </c>
      <c r="R7">
        <v>0</v>
      </c>
      <c r="S7">
        <v>5.516042821381391</v>
      </c>
      <c r="T7">
        <v>9.1729835862321347E-4</v>
      </c>
      <c r="U7" s="2">
        <v>0.99950566647901651</v>
      </c>
      <c r="V7">
        <v>247.53631261598952</v>
      </c>
      <c r="W7">
        <f t="shared" si="0"/>
        <v>402.57823251260152</v>
      </c>
      <c r="Y7" s="7">
        <v>3.1</v>
      </c>
      <c r="Z7" s="6">
        <f t="shared" si="5"/>
        <v>5.9649481246224436</v>
      </c>
      <c r="AA7" s="6">
        <f t="shared" si="1"/>
        <v>5.0267003176094658</v>
      </c>
      <c r="AB7" s="7">
        <f t="shared" si="2"/>
        <v>26.324136958694975</v>
      </c>
      <c r="AC7" s="8">
        <f t="shared" si="3"/>
        <v>247.53631261598952</v>
      </c>
      <c r="AD7" s="8">
        <f t="shared" si="4"/>
        <v>117.72613449568512</v>
      </c>
      <c r="AE7" s="9">
        <f>SUM(Z7:AD7)</f>
        <v>402.57823251260152</v>
      </c>
    </row>
    <row r="8" spans="1:31" x14ac:dyDescent="0.25">
      <c r="A8">
        <v>3.3</v>
      </c>
      <c r="B8">
        <v>151.63353639098514</v>
      </c>
      <c r="C8">
        <v>55.545766609841372</v>
      </c>
      <c r="D8">
        <v>23.806782794567781</v>
      </c>
      <c r="E8">
        <v>23.806783061265623</v>
      </c>
      <c r="F8">
        <v>4.1290674987453739</v>
      </c>
      <c r="G8">
        <v>1.2776473483653497</v>
      </c>
      <c r="H8">
        <v>1.5196049134857021</v>
      </c>
      <c r="I8">
        <v>3.5994633783997267</v>
      </c>
      <c r="J8">
        <v>0.60724211532733174</v>
      </c>
      <c r="K8">
        <v>6.2462199687219693</v>
      </c>
      <c r="L8">
        <v>121.39379839320422</v>
      </c>
      <c r="M8" s="2">
        <v>68.740586594514397</v>
      </c>
      <c r="N8">
        <v>1.6110834403998779</v>
      </c>
      <c r="O8">
        <v>12.005889055764502</v>
      </c>
      <c r="P8" s="2">
        <v>0.94549425297352618</v>
      </c>
      <c r="Q8">
        <v>1.1667149530071583</v>
      </c>
      <c r="R8">
        <v>0</v>
      </c>
      <c r="S8">
        <v>6.2013552106412826</v>
      </c>
      <c r="T8">
        <v>9.4914267598878246E-4</v>
      </c>
      <c r="U8" s="2">
        <v>1.0818526713265846</v>
      </c>
      <c r="V8">
        <v>254.77367135148523</v>
      </c>
      <c r="W8">
        <f t="shared" si="0"/>
        <v>414.53270677022374</v>
      </c>
      <c r="Y8" s="7">
        <v>3.3</v>
      </c>
      <c r="Z8" s="6">
        <f t="shared" si="5"/>
        <v>6.2857832448925874</v>
      </c>
      <c r="AA8" s="6">
        <f t="shared" si="1"/>
        <v>5.4076639897867125</v>
      </c>
      <c r="AB8" s="7">
        <f t="shared" si="2"/>
        <v>26.671789790854962</v>
      </c>
      <c r="AC8" s="8">
        <f t="shared" si="3"/>
        <v>254.77367135148523</v>
      </c>
      <c r="AD8" s="8">
        <f t="shared" si="4"/>
        <v>121.39379839320422</v>
      </c>
      <c r="AE8" s="9">
        <f>SUM(Z8:AD8)</f>
        <v>414.53270677022374</v>
      </c>
    </row>
    <row r="9" spans="1:31" x14ac:dyDescent="0.25">
      <c r="A9">
        <v>3.5</v>
      </c>
      <c r="B9">
        <v>155.42697960614484</v>
      </c>
      <c r="C9">
        <v>55.456109025778922</v>
      </c>
      <c r="D9">
        <v>23.768355768352571</v>
      </c>
      <c r="E9">
        <v>23.768355780949424</v>
      </c>
      <c r="F9">
        <v>4.4436825444590182</v>
      </c>
      <c r="G9">
        <v>1.3167596579633853</v>
      </c>
      <c r="H9">
        <v>1.5196049134857021</v>
      </c>
      <c r="I9">
        <v>3.867061965463916</v>
      </c>
      <c r="J9">
        <v>6.9428474801243286E-3</v>
      </c>
      <c r="K9">
        <v>5.9819154817152738</v>
      </c>
      <c r="L9">
        <v>124.85314198972692</v>
      </c>
      <c r="M9" s="2">
        <v>70.574197393974941</v>
      </c>
      <c r="N9">
        <v>1.4740570297344862</v>
      </c>
      <c r="O9">
        <v>12.817038134331632</v>
      </c>
      <c r="P9" s="2">
        <v>0.84404021964526688</v>
      </c>
      <c r="Q9">
        <v>1.1995228798273456</v>
      </c>
      <c r="R9">
        <v>0</v>
      </c>
      <c r="S9">
        <v>6.8702743697152728</v>
      </c>
      <c r="T9">
        <v>9.7611496251359762E-4</v>
      </c>
      <c r="U9" s="2">
        <v>1.1581967705532521</v>
      </c>
      <c r="V9">
        <v>261.56959466770513</v>
      </c>
      <c r="W9">
        <f t="shared" si="0"/>
        <v>425.92057259657076</v>
      </c>
      <c r="Y9" s="7">
        <v>3.5</v>
      </c>
      <c r="Z9" s="6">
        <f t="shared" si="5"/>
        <v>6.586189758776964</v>
      </c>
      <c r="AA9" s="6">
        <f t="shared" si="1"/>
        <v>5.7614183173849174</v>
      </c>
      <c r="AB9" s="7">
        <f t="shared" si="2"/>
        <v>27.150227862976788</v>
      </c>
      <c r="AC9" s="8">
        <f t="shared" si="3"/>
        <v>261.56959466770513</v>
      </c>
      <c r="AD9" s="8">
        <f t="shared" si="4"/>
        <v>124.85314198972692</v>
      </c>
      <c r="AE9" s="9">
        <f>SUM(Z9:AD9)</f>
        <v>425.92057259657071</v>
      </c>
    </row>
    <row r="15" spans="1:31" x14ac:dyDescent="0.25">
      <c r="Z15" s="11" t="s">
        <v>34</v>
      </c>
      <c r="AA15" s="11"/>
      <c r="AB15" s="11"/>
      <c r="AC15" s="11"/>
      <c r="AD15" s="11"/>
      <c r="AE15" s="11"/>
    </row>
    <row r="16" spans="1:31" x14ac:dyDescent="0.25">
      <c r="Y16" s="3" t="s">
        <v>22</v>
      </c>
      <c r="Z16" s="3" t="s">
        <v>27</v>
      </c>
      <c r="AA16" s="3" t="s">
        <v>31</v>
      </c>
      <c r="AB16" s="4" t="s">
        <v>32</v>
      </c>
      <c r="AC16" s="3" t="s">
        <v>28</v>
      </c>
      <c r="AD16" s="4" t="s">
        <v>29</v>
      </c>
      <c r="AE16" s="3" t="s">
        <v>30</v>
      </c>
    </row>
    <row r="17" spans="25:31" x14ac:dyDescent="0.25">
      <c r="Y17" s="7">
        <v>2.5</v>
      </c>
      <c r="Z17" s="6">
        <f>((H4+I4+Q4)/AE4)*100</f>
        <v>1.3240207648114479</v>
      </c>
      <c r="AA17" s="6">
        <f>((F4+G4+T4)/AE4)*100</f>
        <v>1.0075608546859069</v>
      </c>
      <c r="AB17" s="7">
        <f>((J4+K4+N4+O4+S4+R4)/AE4)*100</f>
        <v>7.3674045751791306</v>
      </c>
      <c r="AC17" s="8">
        <f>(V4/AE4)*100</f>
        <v>61.315136669865758</v>
      </c>
      <c r="AD17" s="8">
        <f>((L4)/AE4)*100</f>
        <v>28.985877135457766</v>
      </c>
      <c r="AE17" s="9">
        <f>SUM(Z17:AD17)</f>
        <v>100.00000000000001</v>
      </c>
    </row>
    <row r="18" spans="25:31" x14ac:dyDescent="0.25">
      <c r="Y18" s="7">
        <v>2.7</v>
      </c>
      <c r="Z18" s="6">
        <f>((H5+I5+Q5)/AE5)*100</f>
        <v>1.3897040909097751</v>
      </c>
      <c r="AA18" s="6">
        <f>((F5+G5+T5)/AE5)*100</f>
        <v>1.1038657213528682</v>
      </c>
      <c r="AB18" s="7">
        <f>((J5+K5+N5+O5+S5+R5)/AE5)*100</f>
        <v>6.9656046525075306</v>
      </c>
      <c r="AC18" s="8">
        <f>(V5/AE5)*100</f>
        <v>61.437330414641252</v>
      </c>
      <c r="AD18" s="8">
        <f t="shared" ref="AD18:AD22" si="6">((L5)/AE5)*100</f>
        <v>29.103495120588562</v>
      </c>
      <c r="AE18" s="9">
        <f>SUM(Z18:AD18)</f>
        <v>99.999999999999986</v>
      </c>
    </row>
    <row r="19" spans="25:31" x14ac:dyDescent="0.25">
      <c r="Y19" s="7">
        <v>2.9</v>
      </c>
      <c r="Z19" s="6">
        <f>((H6+I6+Q6)/AE6)*100</f>
        <v>1.4405003643551995</v>
      </c>
      <c r="AA19" s="6">
        <f>((F6+G6+T6)/AE6)*100</f>
        <v>1.1828028336236034</v>
      </c>
      <c r="AB19" s="7">
        <f>((J6+K6+N6+O6+S6+R6)/AE6)*100</f>
        <v>6.7064341812998034</v>
      </c>
      <c r="AC19" s="8">
        <f>(V6/AE6)*100</f>
        <v>61.48524109900999</v>
      </c>
      <c r="AD19" s="8">
        <f t="shared" si="6"/>
        <v>29.185021521711391</v>
      </c>
      <c r="AE19" s="9">
        <f>SUM(Z19:AD19)</f>
        <v>99.999999999999986</v>
      </c>
    </row>
    <row r="20" spans="25:31" x14ac:dyDescent="0.25">
      <c r="Y20" s="7">
        <v>3.1</v>
      </c>
      <c r="Z20" s="6">
        <f>((H7+I7+Q7)/AE7)*100</f>
        <v>1.4816866991028206</v>
      </c>
      <c r="AA20" s="6">
        <f>((F7+G7+T7)/AE7)*100</f>
        <v>1.2486269528872553</v>
      </c>
      <c r="AB20" s="7">
        <f>((J7+K7+N7+O7+S7+R7)/AE7)*100</f>
        <v>6.5388873100263751</v>
      </c>
      <c r="AC20" s="8">
        <f>(V7/AE7)*100</f>
        <v>61.487753838812218</v>
      </c>
      <c r="AD20" s="8">
        <f t="shared" si="6"/>
        <v>29.24304519917133</v>
      </c>
      <c r="AE20" s="9">
        <f>SUM(Z20:AD20)</f>
        <v>100</v>
      </c>
    </row>
    <row r="21" spans="25:31" x14ac:dyDescent="0.25">
      <c r="Y21" s="7">
        <v>3.3</v>
      </c>
      <c r="Z21" s="6">
        <f>((H8+I8+Q8)/AE8)*100</f>
        <v>1.5163539914298749</v>
      </c>
      <c r="AA21" s="6">
        <f>((F8+G8+T8)/AE8)*100</f>
        <v>1.3045204639990422</v>
      </c>
      <c r="AB21" s="7">
        <f>((J8+K8+N8+O8+S8+R8)/AE8)*100</f>
        <v>6.4341822382761187</v>
      </c>
      <c r="AC21" s="8">
        <f>(V8/AE8)*100</f>
        <v>61.460451055001251</v>
      </c>
      <c r="AD21" s="8">
        <f t="shared" si="6"/>
        <v>29.284492251293702</v>
      </c>
      <c r="AE21" s="9">
        <f>SUM(Z21:AD21)</f>
        <v>99.999999999999986</v>
      </c>
    </row>
    <row r="22" spans="25:31" x14ac:dyDescent="0.25">
      <c r="Y22" s="7">
        <v>3.5</v>
      </c>
      <c r="Z22" s="6">
        <f>((H9+I9+Q9)/AE9)*100</f>
        <v>1.5463422484208955</v>
      </c>
      <c r="AA22" s="6">
        <f>((F9+G9+T9)/AE9)*100</f>
        <v>1.3526978239771705</v>
      </c>
      <c r="AB22" s="7">
        <f>((J9+K9+N9+O9+S9+R9)/AE9)*100</f>
        <v>6.3744814432087349</v>
      </c>
      <c r="AC22" s="8">
        <f>(V9/AE9)*100</f>
        <v>61.412763669310287</v>
      </c>
      <c r="AD22" s="8">
        <f t="shared" si="6"/>
        <v>29.313714815082914</v>
      </c>
      <c r="AE22" s="9">
        <f>SUM(Z22:AD22)</f>
        <v>100</v>
      </c>
    </row>
  </sheetData>
  <mergeCells count="2">
    <mergeCell ref="Z2:AE2"/>
    <mergeCell ref="Z15:AE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0AB7-EA14-4C51-A0D8-139DF094113F}">
  <dimension ref="A2:AE23"/>
  <sheetViews>
    <sheetView topLeftCell="C1" workbookViewId="0">
      <selection activeCell="C18" sqref="C18"/>
    </sheetView>
  </sheetViews>
  <sheetFormatPr baseColWidth="10" defaultRowHeight="15" x14ac:dyDescent="0.25"/>
  <cols>
    <col min="28" max="28" width="24.140625" customWidth="1"/>
    <col min="29" max="29" width="15.28515625" customWidth="1"/>
    <col min="30" max="30" width="25.140625" customWidth="1"/>
  </cols>
  <sheetData>
    <row r="2" spans="1:31" x14ac:dyDescent="0.25">
      <c r="Z2" s="11" t="s">
        <v>25</v>
      </c>
      <c r="AA2" s="11"/>
      <c r="AB2" s="11"/>
      <c r="AC2" s="11"/>
      <c r="AD2" s="11"/>
      <c r="AE2" s="11"/>
    </row>
    <row r="3" spans="1:31" x14ac:dyDescent="0.25">
      <c r="A3" s="1" t="s">
        <v>23</v>
      </c>
      <c r="B3" s="1" t="s">
        <v>0</v>
      </c>
      <c r="C3" s="1" t="s">
        <v>1</v>
      </c>
      <c r="D3" s="1" t="s">
        <v>2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3" t="s">
        <v>10</v>
      </c>
      <c r="N3" s="1" t="s">
        <v>11</v>
      </c>
      <c r="O3" s="1" t="s">
        <v>12</v>
      </c>
      <c r="P3" s="13" t="s">
        <v>15</v>
      </c>
      <c r="Q3" s="1" t="s">
        <v>13</v>
      </c>
      <c r="R3" s="1" t="s">
        <v>14</v>
      </c>
      <c r="S3" s="1" t="s">
        <v>16</v>
      </c>
      <c r="T3" s="1" t="s">
        <v>17</v>
      </c>
      <c r="U3" s="13" t="s">
        <v>18</v>
      </c>
      <c r="V3" s="1" t="s">
        <v>20</v>
      </c>
      <c r="W3" s="1" t="s">
        <v>19</v>
      </c>
      <c r="Y3" s="10" t="s">
        <v>23</v>
      </c>
      <c r="Z3" s="3" t="s">
        <v>27</v>
      </c>
      <c r="AA3" s="3" t="s">
        <v>31</v>
      </c>
      <c r="AB3" s="4" t="s">
        <v>32</v>
      </c>
      <c r="AC3" s="3" t="s">
        <v>28</v>
      </c>
      <c r="AD3" s="4" t="s">
        <v>29</v>
      </c>
      <c r="AE3" s="3" t="s">
        <v>30</v>
      </c>
    </row>
    <row r="4" spans="1:31" x14ac:dyDescent="0.25">
      <c r="A4">
        <v>0.6</v>
      </c>
      <c r="B4">
        <v>112.05929084312258</v>
      </c>
      <c r="C4">
        <v>46.739058767424005</v>
      </c>
      <c r="D4">
        <v>20.032248864514862</v>
      </c>
      <c r="E4">
        <v>20.032248864526814</v>
      </c>
      <c r="F4">
        <v>16.988982145081703</v>
      </c>
      <c r="G4">
        <v>5.4176294602615096</v>
      </c>
      <c r="H4">
        <v>1.5196049134857021</v>
      </c>
      <c r="I4">
        <v>2.7671506806551478</v>
      </c>
      <c r="J4">
        <v>0.59189310178742749</v>
      </c>
      <c r="K4">
        <v>7.619101434438722</v>
      </c>
      <c r="L4">
        <v>105.79204565620364</v>
      </c>
      <c r="M4" s="2">
        <v>60.372177830474968</v>
      </c>
      <c r="N4">
        <v>2.2412982214647008</v>
      </c>
      <c r="O4">
        <v>11.305327416083891</v>
      </c>
      <c r="P4" s="2">
        <v>1.3863356454834419</v>
      </c>
      <c r="Q4">
        <v>1.1587125305663939</v>
      </c>
      <c r="R4">
        <v>0</v>
      </c>
      <c r="S4">
        <v>5.4147537901841893</v>
      </c>
      <c r="T4">
        <v>9.4215805679324655E-4</v>
      </c>
      <c r="U4" s="2">
        <v>1.0014316150969595</v>
      </c>
      <c r="V4">
        <v>223.75778496167644</v>
      </c>
      <c r="W4">
        <f>SUM(F4:L4,N4:O4,Q4:T4,V4)</f>
        <v>384.57522646994624</v>
      </c>
      <c r="Y4" s="8">
        <v>0.6</v>
      </c>
      <c r="Z4" s="6">
        <f>H4+I4+Q4</f>
        <v>5.4454681247072436</v>
      </c>
      <c r="AA4" s="6">
        <f>F4+G4+T4</f>
        <v>22.407553763400006</v>
      </c>
      <c r="AB4" s="7">
        <f>J4+K4+N4+O4+S4+R4</f>
        <v>27.172373963958929</v>
      </c>
      <c r="AC4" s="8">
        <f>V4</f>
        <v>223.75778496167644</v>
      </c>
      <c r="AD4" s="8">
        <f>L4</f>
        <v>105.79204565620364</v>
      </c>
      <c r="AE4" s="9">
        <f>SUM(Z4:AD4)</f>
        <v>384.57522646994624</v>
      </c>
    </row>
    <row r="5" spans="1:31" x14ac:dyDescent="0.25">
      <c r="A5">
        <v>0.65</v>
      </c>
      <c r="B5">
        <v>118.23832411897152</v>
      </c>
      <c r="C5">
        <v>48.845487076889675</v>
      </c>
      <c r="D5">
        <v>20.93505900282868</v>
      </c>
      <c r="E5">
        <v>20.935059002844113</v>
      </c>
      <c r="F5">
        <v>13.691716091522732</v>
      </c>
      <c r="G5">
        <v>4.5096427112608684</v>
      </c>
      <c r="H5">
        <v>1.5196049134857021</v>
      </c>
      <c r="I5">
        <v>2.7671506806551478</v>
      </c>
      <c r="J5">
        <v>1.1688899733269937</v>
      </c>
      <c r="K5">
        <v>7.5285836852137873</v>
      </c>
      <c r="L5">
        <v>106.86725155908778</v>
      </c>
      <c r="M5" s="2">
        <v>60.954076538137656</v>
      </c>
      <c r="N5">
        <v>2.2549679171491519</v>
      </c>
      <c r="O5">
        <v>10.762405113952626</v>
      </c>
      <c r="P5" s="2">
        <v>1.4103877521064041</v>
      </c>
      <c r="Q5">
        <v>1.1294089827550087</v>
      </c>
      <c r="R5">
        <v>0</v>
      </c>
      <c r="S5">
        <v>5.1096636151103381</v>
      </c>
      <c r="T5">
        <v>9.1821349433936564E-4</v>
      </c>
      <c r="U5" s="2">
        <v>0.95872787327042797</v>
      </c>
      <c r="V5">
        <v>225.91447982639178</v>
      </c>
      <c r="W5">
        <f t="shared" ref="W5:W10" si="0">SUM(F5:L5,N5:O5,Q5:T5,V5)</f>
        <v>383.22468328340631</v>
      </c>
      <c r="Y5" s="8">
        <v>0.65</v>
      </c>
      <c r="Z5" s="6">
        <f>H5+I5+Q5</f>
        <v>5.4161645768958584</v>
      </c>
      <c r="AA5" s="6">
        <f t="shared" ref="AA5:AA10" si="1">F5+G5+T5</f>
        <v>18.202277016277943</v>
      </c>
      <c r="AB5" s="7">
        <f t="shared" ref="AB5:AB10" si="2">J5+K5+N5+O5+S5+R5</f>
        <v>26.824510304752899</v>
      </c>
      <c r="AC5" s="8">
        <f t="shared" ref="AC5:AC10" si="3">V5</f>
        <v>225.91447982639178</v>
      </c>
      <c r="AD5" s="8">
        <f t="shared" ref="AD5:AD10" si="4">L5</f>
        <v>106.86725155908778</v>
      </c>
      <c r="AE5" s="9">
        <f>SUM(Z5:AD5)</f>
        <v>383.22468328340625</v>
      </c>
    </row>
    <row r="6" spans="1:31" x14ac:dyDescent="0.25">
      <c r="A6">
        <v>0.7</v>
      </c>
      <c r="B6">
        <v>123.55049398910643</v>
      </c>
      <c r="C6">
        <v>50.614390912058973</v>
      </c>
      <c r="D6">
        <v>21.693206958264259</v>
      </c>
      <c r="E6">
        <v>21.693206958283341</v>
      </c>
      <c r="F6">
        <v>10.875449541552845</v>
      </c>
      <c r="G6">
        <v>3.682616146780636</v>
      </c>
      <c r="H6">
        <v>1.5196049134857021</v>
      </c>
      <c r="I6">
        <v>2.7671506806551478</v>
      </c>
      <c r="J6">
        <v>1.7118496298925603</v>
      </c>
      <c r="K6">
        <v>7.4397772743829123</v>
      </c>
      <c r="L6">
        <v>107.81550143799721</v>
      </c>
      <c r="M6" s="2">
        <v>61.466630489615333</v>
      </c>
      <c r="N6">
        <v>2.266263125375287</v>
      </c>
      <c r="O6">
        <v>10.306099266492726</v>
      </c>
      <c r="P6" s="2">
        <v>1.4310484504772882</v>
      </c>
      <c r="Q6">
        <v>1.1040688918498545</v>
      </c>
      <c r="R6">
        <v>0</v>
      </c>
      <c r="S6">
        <v>4.8607557065455334</v>
      </c>
      <c r="T6">
        <v>8.9751461187083143E-4</v>
      </c>
      <c r="U6" s="2">
        <v>0.9230356143352314</v>
      </c>
      <c r="V6">
        <v>227.8141617821768</v>
      </c>
      <c r="W6">
        <f t="shared" si="0"/>
        <v>382.16419591179908</v>
      </c>
      <c r="Y6" s="8">
        <v>0.7</v>
      </c>
      <c r="Z6" s="6">
        <f t="shared" ref="Z6:Z10" si="5">H6+I6+Q6</f>
        <v>5.390824485990704</v>
      </c>
      <c r="AA6" s="6">
        <f t="shared" si="1"/>
        <v>14.558963202945353</v>
      </c>
      <c r="AB6" s="7">
        <f t="shared" si="2"/>
        <v>26.584745002689019</v>
      </c>
      <c r="AC6" s="8">
        <f t="shared" si="3"/>
        <v>227.8141617821768</v>
      </c>
      <c r="AD6" s="8">
        <f t="shared" si="4"/>
        <v>107.81550143799721</v>
      </c>
      <c r="AE6" s="9">
        <f>SUM(Z6:AD6)</f>
        <v>382.16419591179908</v>
      </c>
    </row>
    <row r="7" spans="1:31" x14ac:dyDescent="0.25">
      <c r="A7">
        <v>0.75</v>
      </c>
      <c r="B7">
        <v>128.16680085596568</v>
      </c>
      <c r="C7">
        <v>52.119538892536234</v>
      </c>
      <c r="D7">
        <v>22.338309784850431</v>
      </c>
      <c r="E7">
        <v>22.338309784873221</v>
      </c>
      <c r="F7">
        <v>8.4431235353683007</v>
      </c>
      <c r="G7">
        <v>2.928062974114324</v>
      </c>
      <c r="H7">
        <v>1.5196049134857021</v>
      </c>
      <c r="I7">
        <v>2.7671506806551478</v>
      </c>
      <c r="J7">
        <v>2.2199662329430576</v>
      </c>
      <c r="K7">
        <v>7.3546105755161264</v>
      </c>
      <c r="L7">
        <v>108.65860451768664</v>
      </c>
      <c r="M7" s="2">
        <v>61.921848785981553</v>
      </c>
      <c r="N7">
        <v>2.2757695967699094</v>
      </c>
      <c r="O7">
        <v>9.9176966970617109</v>
      </c>
      <c r="P7" s="2">
        <v>1.4490037492308396</v>
      </c>
      <c r="Q7">
        <v>1.0819663006925448</v>
      </c>
      <c r="R7">
        <v>0</v>
      </c>
      <c r="S7">
        <v>4.6541398296817231</v>
      </c>
      <c r="T7">
        <v>8.7946503340580846E-4</v>
      </c>
      <c r="U7" s="2">
        <v>0.89278164425348849</v>
      </c>
      <c r="V7">
        <v>229.50134023638057</v>
      </c>
      <c r="W7">
        <f t="shared" si="0"/>
        <v>381.32291555538916</v>
      </c>
      <c r="Y7" s="8">
        <v>0.75</v>
      </c>
      <c r="Z7" s="6">
        <f t="shared" si="5"/>
        <v>5.3687218948333948</v>
      </c>
      <c r="AA7" s="6">
        <f t="shared" si="1"/>
        <v>11.37206597451603</v>
      </c>
      <c r="AB7" s="7">
        <f t="shared" si="2"/>
        <v>26.422182931972529</v>
      </c>
      <c r="AC7" s="8">
        <f t="shared" si="3"/>
        <v>229.50134023638057</v>
      </c>
      <c r="AD7" s="8">
        <f t="shared" si="4"/>
        <v>108.65860451768664</v>
      </c>
      <c r="AE7" s="9">
        <f>SUM(Z7:AD7)</f>
        <v>381.32291555538916</v>
      </c>
    </row>
    <row r="8" spans="1:31" x14ac:dyDescent="0.25">
      <c r="A8">
        <v>0.8</v>
      </c>
      <c r="B8">
        <v>132.21580669412376</v>
      </c>
      <c r="C8">
        <v>53.414836909107656</v>
      </c>
      <c r="D8">
        <v>22.893471418523635</v>
      </c>
      <c r="E8">
        <v>22.893471418550149</v>
      </c>
      <c r="F8">
        <v>6.3218211092954242</v>
      </c>
      <c r="G8">
        <v>2.2382912844935574</v>
      </c>
      <c r="H8">
        <v>1.5196049134857021</v>
      </c>
      <c r="I8">
        <v>2.7671506806551478</v>
      </c>
      <c r="J8">
        <v>2.6941433839804958</v>
      </c>
      <c r="K8">
        <v>7.2739994612106091</v>
      </c>
      <c r="L8">
        <v>109.41349057665933</v>
      </c>
      <c r="M8" s="2">
        <v>62.329035654012884</v>
      </c>
      <c r="N8">
        <v>2.2839013485228068</v>
      </c>
      <c r="O8">
        <v>9.5834186818307163</v>
      </c>
      <c r="P8" s="2">
        <v>1.4647685019460066</v>
      </c>
      <c r="Q8">
        <v>1.0625359406155557</v>
      </c>
      <c r="R8">
        <v>0</v>
      </c>
      <c r="S8">
        <v>4.4800904941034583</v>
      </c>
      <c r="T8">
        <v>8.6360191958705719E-4</v>
      </c>
      <c r="U8" s="2">
        <v>0.86682692841907694</v>
      </c>
      <c r="V8">
        <v>231.01049950361809</v>
      </c>
      <c r="W8">
        <f t="shared" si="0"/>
        <v>380.6498109803905</v>
      </c>
      <c r="Y8" s="8">
        <v>0.8</v>
      </c>
      <c r="Z8" s="6">
        <f t="shared" si="5"/>
        <v>5.3492915347564054</v>
      </c>
      <c r="AA8" s="6">
        <f t="shared" si="1"/>
        <v>8.5609759957085689</v>
      </c>
      <c r="AB8" s="7">
        <f t="shared" si="2"/>
        <v>26.315553369648086</v>
      </c>
      <c r="AC8" s="8">
        <f t="shared" si="3"/>
        <v>231.01049950361809</v>
      </c>
      <c r="AD8" s="8">
        <f t="shared" si="4"/>
        <v>109.41349057665933</v>
      </c>
      <c r="AE8" s="9">
        <f>SUM(Z8:AD8)</f>
        <v>380.6498109803905</v>
      </c>
    </row>
    <row r="9" spans="1:31" x14ac:dyDescent="0.25">
      <c r="A9">
        <v>0.85</v>
      </c>
      <c r="B9">
        <v>135.79610749193753</v>
      </c>
      <c r="C9">
        <v>54.540567073632538</v>
      </c>
      <c r="D9">
        <v>23.375956676138017</v>
      </c>
      <c r="E9">
        <v>23.375956676168141</v>
      </c>
      <c r="F9">
        <v>4.4557909505422506</v>
      </c>
      <c r="G9">
        <v>1.606400883766675</v>
      </c>
      <c r="H9">
        <v>1.5196049134857021</v>
      </c>
      <c r="I9">
        <v>2.7671506806551478</v>
      </c>
      <c r="J9">
        <v>3.1361357915997505</v>
      </c>
      <c r="K9">
        <v>7.1982828620216601</v>
      </c>
      <c r="L9">
        <v>110.09354469616036</v>
      </c>
      <c r="M9" s="2">
        <v>62.695534238188394</v>
      </c>
      <c r="N9">
        <v>2.2909567626808931</v>
      </c>
      <c r="O9">
        <v>9.2929173425516485</v>
      </c>
      <c r="P9" s="2">
        <v>1.4787352836784615</v>
      </c>
      <c r="Q9">
        <v>1.0453346718166459</v>
      </c>
      <c r="R9">
        <v>0</v>
      </c>
      <c r="S9">
        <v>4.33160992358928</v>
      </c>
      <c r="T9">
        <v>8.4956155073634767E-4</v>
      </c>
      <c r="U9" s="2">
        <v>0.84432723575170576</v>
      </c>
      <c r="V9">
        <v>232.36885552676799</v>
      </c>
      <c r="W9">
        <f t="shared" si="0"/>
        <v>380.10743456718876</v>
      </c>
      <c r="Y9" s="8">
        <v>0.85</v>
      </c>
      <c r="Z9" s="6">
        <f t="shared" si="5"/>
        <v>5.3320902659574951</v>
      </c>
      <c r="AA9" s="6">
        <f t="shared" si="1"/>
        <v>6.0630413958596616</v>
      </c>
      <c r="AB9" s="7">
        <f t="shared" si="2"/>
        <v>26.249902682443231</v>
      </c>
      <c r="AC9" s="8">
        <f t="shared" si="3"/>
        <v>232.36885552676799</v>
      </c>
      <c r="AD9" s="8">
        <f t="shared" si="4"/>
        <v>110.09354469616036</v>
      </c>
      <c r="AE9" s="9">
        <f>SUM(Z9:AD9)</f>
        <v>380.10743456718876</v>
      </c>
    </row>
    <row r="10" spans="1:31" x14ac:dyDescent="0.25">
      <c r="A10">
        <v>0.9</v>
      </c>
      <c r="B10">
        <v>138.98462705610709</v>
      </c>
      <c r="C10">
        <v>55.527417011723891</v>
      </c>
      <c r="D10">
        <v>23.798918200676784</v>
      </c>
      <c r="E10">
        <v>23.798918200710538</v>
      </c>
      <c r="F10">
        <v>2.8017324498494975</v>
      </c>
      <c r="G10">
        <v>1.0262469953174034</v>
      </c>
      <c r="H10">
        <v>1.5196049134857021</v>
      </c>
      <c r="I10">
        <v>2.7671506806551478</v>
      </c>
      <c r="J10">
        <v>3.5480734736151063</v>
      </c>
      <c r="K10">
        <v>7.1274744188835539</v>
      </c>
      <c r="L10">
        <v>110.70951462409924</v>
      </c>
      <c r="M10" s="2">
        <v>63.027231290972011</v>
      </c>
      <c r="N10">
        <v>2.297154851531054</v>
      </c>
      <c r="O10">
        <v>9.0382841080525935</v>
      </c>
      <c r="P10" s="2">
        <v>1.4912079478924185</v>
      </c>
      <c r="Q10">
        <v>1.0300099830329992</v>
      </c>
      <c r="R10">
        <v>0</v>
      </c>
      <c r="S10">
        <v>4.2035457162876613</v>
      </c>
      <c r="T10">
        <v>8.3705475780610069E-4</v>
      </c>
      <c r="U10" s="2">
        <v>0.82464405590564294</v>
      </c>
      <c r="V10">
        <v>233.59822641376149</v>
      </c>
      <c r="W10">
        <f t="shared" si="0"/>
        <v>379.66785568332921</v>
      </c>
      <c r="Y10" s="8">
        <v>0.9</v>
      </c>
      <c r="Z10" s="6">
        <f t="shared" si="5"/>
        <v>5.3167655771738485</v>
      </c>
      <c r="AA10" s="6">
        <f t="shared" si="1"/>
        <v>3.8288164999247067</v>
      </c>
      <c r="AB10" s="7">
        <f t="shared" si="2"/>
        <v>26.214532568369968</v>
      </c>
      <c r="AC10" s="8">
        <f t="shared" si="3"/>
        <v>233.59822641376149</v>
      </c>
      <c r="AD10" s="8">
        <f t="shared" si="4"/>
        <v>110.70951462409924</v>
      </c>
      <c r="AE10" s="9">
        <f>SUM(Z10:AD10)</f>
        <v>379.66785568332926</v>
      </c>
    </row>
    <row r="15" spans="1:31" x14ac:dyDescent="0.25">
      <c r="Z15" s="11" t="s">
        <v>35</v>
      </c>
      <c r="AA15" s="11"/>
      <c r="AB15" s="11"/>
      <c r="AC15" s="11"/>
      <c r="AD15" s="11"/>
      <c r="AE15" s="11"/>
    </row>
    <row r="16" spans="1:31" x14ac:dyDescent="0.25">
      <c r="Y16" s="10" t="s">
        <v>23</v>
      </c>
      <c r="Z16" s="3" t="s">
        <v>27</v>
      </c>
      <c r="AA16" s="3" t="s">
        <v>31</v>
      </c>
      <c r="AB16" s="4" t="s">
        <v>32</v>
      </c>
      <c r="AC16" s="3" t="s">
        <v>28</v>
      </c>
      <c r="AD16" s="4" t="s">
        <v>29</v>
      </c>
      <c r="AE16" s="3" t="s">
        <v>30</v>
      </c>
    </row>
    <row r="17" spans="25:31" x14ac:dyDescent="0.25">
      <c r="Y17" s="8">
        <v>0.6</v>
      </c>
      <c r="Z17" s="6">
        <f>((H4+I4+Q4)/AE4)*100</f>
        <v>1.4159695554733804</v>
      </c>
      <c r="AA17" s="6">
        <f>((F4+G4+T4)/AE4)*100</f>
        <v>5.8265723377663043</v>
      </c>
      <c r="AB17" s="7">
        <f>((J4+K4+N4+O4+S4+R4)/AE4)*100</f>
        <v>7.0655549535462328</v>
      </c>
      <c r="AC17" s="8">
        <f>(V4/AE4)*100</f>
        <v>58.183099055956134</v>
      </c>
      <c r="AD17" s="8">
        <f>((L4)/AE4)*100</f>
        <v>27.508804097257954</v>
      </c>
      <c r="AE17" s="9">
        <f>SUM(Z17:AD17)</f>
        <v>100</v>
      </c>
    </row>
    <row r="18" spans="25:31" x14ac:dyDescent="0.25">
      <c r="Y18" s="8">
        <v>0.65</v>
      </c>
      <c r="Z18" s="6">
        <f>((H5+I5+Q5)/AE5)*100</f>
        <v>1.4133130805904903</v>
      </c>
      <c r="AA18" s="6">
        <f>((F5+G5+T5)/AE5)*100</f>
        <v>4.7497663408118225</v>
      </c>
      <c r="AB18" s="7">
        <f>((J5+K5+N5+O5+S5+R5)/AE5)*100</f>
        <v>6.9996822947115236</v>
      </c>
      <c r="AC18" s="8">
        <f>(V5/AE5)*100</f>
        <v>58.950920877745553</v>
      </c>
      <c r="AD18" s="8">
        <f t="shared" ref="AD18:AD23" si="6">((L5)/AE5)*100</f>
        <v>27.88631740614062</v>
      </c>
      <c r="AE18" s="9">
        <f>SUM(Z18:AD18)</f>
        <v>100.00000000000001</v>
      </c>
    </row>
    <row r="19" spans="25:31" x14ac:dyDescent="0.25">
      <c r="Y19" s="8">
        <v>0.7</v>
      </c>
      <c r="Z19" s="6">
        <f>((H6+I6+Q6)/AE6)*100</f>
        <v>1.4106042752458343</v>
      </c>
      <c r="AA19" s="6">
        <f>((F6+G6+T6)/AE6)*100</f>
        <v>3.809609418854472</v>
      </c>
      <c r="AB19" s="7">
        <f>((J6+K6+N6+O6+S6+R6)/AE6)*100</f>
        <v>6.9563672596960391</v>
      </c>
      <c r="AC19" s="8">
        <f>(V6/AE6)*100</f>
        <v>59.611592142649272</v>
      </c>
      <c r="AD19" s="8">
        <f t="shared" si="6"/>
        <v>28.211826903554382</v>
      </c>
      <c r="AE19" s="9">
        <f>SUM(Z19:AD19)</f>
        <v>100</v>
      </c>
    </row>
    <row r="20" spans="25:31" x14ac:dyDescent="0.25">
      <c r="Y20" s="8">
        <v>0.75</v>
      </c>
      <c r="Z20" s="6">
        <f>((H7+I7+Q7)/AE7)*100</f>
        <v>1.407920079236245</v>
      </c>
      <c r="AA20" s="6">
        <f>((F7+G7+T7)/AE7)*100</f>
        <v>2.9822666067558106</v>
      </c>
      <c r="AB20" s="7">
        <f>((J7+K7+N7+O7+S7+R7)/AE7)*100</f>
        <v>6.9290834235569481</v>
      </c>
      <c r="AC20" s="8">
        <f>(V7/AE7)*100</f>
        <v>60.185562124457292</v>
      </c>
      <c r="AD20" s="8">
        <f t="shared" si="6"/>
        <v>28.495167765993699</v>
      </c>
      <c r="AE20" s="9">
        <f>SUM(Z20:AD20)</f>
        <v>100</v>
      </c>
    </row>
    <row r="21" spans="25:31" x14ac:dyDescent="0.25">
      <c r="Y21" s="8">
        <v>0.8</v>
      </c>
      <c r="Z21" s="6">
        <f>((H8+I8+Q8)/AE8)*100</f>
        <v>1.4053051861444321</v>
      </c>
      <c r="AA21" s="6">
        <f>((F8+G8+T8)/AE8)*100</f>
        <v>2.2490424922737171</v>
      </c>
      <c r="AB21" s="7">
        <f>((J8+K8+N8+O8+S8+R8)/AE8)*100</f>
        <v>6.913323640400745</v>
      </c>
      <c r="AC21" s="8">
        <f>(V8/AE8)*100</f>
        <v>60.688457695180311</v>
      </c>
      <c r="AD21" s="8">
        <f t="shared" si="6"/>
        <v>28.74387098600079</v>
      </c>
      <c r="AE21" s="9">
        <f>SUM(Z21:AD21)</f>
        <v>99.999999999999986</v>
      </c>
    </row>
    <row r="22" spans="25:31" x14ac:dyDescent="0.25">
      <c r="Y22" s="8">
        <v>0.85</v>
      </c>
      <c r="Z22" s="6">
        <f>((H9+I9+Q9)/AE9)*100</f>
        <v>1.4027850499764378</v>
      </c>
      <c r="AA22" s="6">
        <f>((F9+G9+T9)/AE9)*100</f>
        <v>1.5950862425943797</v>
      </c>
      <c r="AB22" s="7">
        <f>((J9+K9+N9+O9+S9+R9)/AE9)*100</f>
        <v>6.905916668621022</v>
      </c>
      <c r="AC22" s="8">
        <f>(V9/AE9)*100</f>
        <v>61.132415310780743</v>
      </c>
      <c r="AD22" s="8">
        <f t="shared" si="6"/>
        <v>28.963796728027415</v>
      </c>
      <c r="AE22" s="9">
        <f>SUM(Z22:AD22)</f>
        <v>100</v>
      </c>
    </row>
    <row r="23" spans="25:31" x14ac:dyDescent="0.25">
      <c r="Y23" s="8">
        <v>0.9</v>
      </c>
      <c r="Z23" s="6">
        <f>((H10+I10+Q10)/AE10)*100</f>
        <v>1.4003728515822575</v>
      </c>
      <c r="AA23" s="6">
        <f>((F10+G10+T10)/AE10)*100</f>
        <v>1.0084647521801844</v>
      </c>
      <c r="AB23" s="7">
        <f>((J10+K10+N10+O10+S10+R10)/AE10)*100</f>
        <v>6.9045962611685523</v>
      </c>
      <c r="AC23" s="8">
        <f>(V10/AE10)*100</f>
        <v>61.526996009006218</v>
      </c>
      <c r="AD23" s="8">
        <f t="shared" si="6"/>
        <v>29.159570126062782</v>
      </c>
      <c r="AE23" s="9">
        <f>SUM(Z23:AD23)</f>
        <v>100</v>
      </c>
    </row>
  </sheetData>
  <mergeCells count="2">
    <mergeCell ref="Z2:AE2"/>
    <mergeCell ref="Z15:AE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B58E-5EC1-46F8-8C29-0BBB69D3D9E6}">
  <dimension ref="A2:AE23"/>
  <sheetViews>
    <sheetView tabSelected="1" workbookViewId="0">
      <selection activeCell="A18" sqref="A18"/>
    </sheetView>
  </sheetViews>
  <sheetFormatPr baseColWidth="10" defaultRowHeight="15" x14ac:dyDescent="0.25"/>
  <cols>
    <col min="28" max="28" width="24.42578125" customWidth="1"/>
    <col min="29" max="29" width="14.28515625" customWidth="1"/>
    <col min="30" max="30" width="22.5703125" customWidth="1"/>
  </cols>
  <sheetData>
    <row r="2" spans="1:31" x14ac:dyDescent="0.25">
      <c r="Z2" s="11" t="s">
        <v>25</v>
      </c>
      <c r="AA2" s="11"/>
      <c r="AB2" s="11"/>
      <c r="AC2" s="11"/>
      <c r="AD2" s="11"/>
      <c r="AE2" s="11"/>
    </row>
    <row r="3" spans="1:31" x14ac:dyDescent="0.25">
      <c r="A3" s="1" t="s">
        <v>24</v>
      </c>
      <c r="B3" s="1" t="s">
        <v>0</v>
      </c>
      <c r="C3" s="1" t="s">
        <v>1</v>
      </c>
      <c r="D3" s="1" t="s">
        <v>2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3" t="s">
        <v>10</v>
      </c>
      <c r="N3" s="1" t="s">
        <v>11</v>
      </c>
      <c r="O3" s="1" t="s">
        <v>12</v>
      </c>
      <c r="P3" s="13" t="s">
        <v>15</v>
      </c>
      <c r="Q3" s="1" t="s">
        <v>13</v>
      </c>
      <c r="R3" s="1" t="s">
        <v>14</v>
      </c>
      <c r="S3" s="1" t="s">
        <v>16</v>
      </c>
      <c r="T3" s="1" t="s">
        <v>17</v>
      </c>
      <c r="U3" s="13" t="s">
        <v>18</v>
      </c>
      <c r="V3" s="1" t="s">
        <v>20</v>
      </c>
      <c r="W3" s="1" t="s">
        <v>19</v>
      </c>
      <c r="Y3" s="10" t="s">
        <v>24</v>
      </c>
      <c r="Z3" s="3" t="s">
        <v>27</v>
      </c>
      <c r="AA3" s="3" t="s">
        <v>31</v>
      </c>
      <c r="AB3" s="4" t="s">
        <v>32</v>
      </c>
      <c r="AC3" s="3" t="s">
        <v>28</v>
      </c>
      <c r="AD3" s="4" t="s">
        <v>29</v>
      </c>
      <c r="AE3" s="3" t="s">
        <v>30</v>
      </c>
    </row>
    <row r="4" spans="1:31" x14ac:dyDescent="0.25">
      <c r="A4">
        <v>0.6</v>
      </c>
      <c r="B4">
        <v>71.701388268338277</v>
      </c>
      <c r="C4">
        <v>38.810152834158707</v>
      </c>
      <c r="D4">
        <v>16.633938734461445</v>
      </c>
      <c r="E4">
        <v>16.633938734500408</v>
      </c>
      <c r="F4">
        <v>3.1363659642164015</v>
      </c>
      <c r="G4">
        <v>1.1133027524362666</v>
      </c>
      <c r="H4">
        <v>8.6026095053128664</v>
      </c>
      <c r="I4">
        <v>15.542359767275979</v>
      </c>
      <c r="J4">
        <v>3.8399342336116824</v>
      </c>
      <c r="K4">
        <v>7.7015130827897806</v>
      </c>
      <c r="L4">
        <v>80.990515116442467</v>
      </c>
      <c r="M4" s="2">
        <v>46.521225491134999</v>
      </c>
      <c r="N4">
        <v>2.2939010997656868</v>
      </c>
      <c r="O4">
        <v>9.4125123319668536</v>
      </c>
      <c r="P4" s="2">
        <v>1.4774310907696526</v>
      </c>
      <c r="Q4">
        <v>1.0536002390205621</v>
      </c>
      <c r="R4">
        <v>0</v>
      </c>
      <c r="S4">
        <v>4.391479559516883</v>
      </c>
      <c r="T4">
        <v>8.5629937922277312E-4</v>
      </c>
      <c r="U4" s="2">
        <v>0.85387410384821549</v>
      </c>
      <c r="V4">
        <v>172.42191260399576</v>
      </c>
      <c r="W4">
        <f>SUM(F4:L4,N4:O4,Q4:T4,V4)</f>
        <v>310.50086255573046</v>
      </c>
      <c r="Y4" s="8">
        <v>0.6</v>
      </c>
      <c r="Z4" s="6">
        <f>H4+I4+Q4</f>
        <v>25.198569511609406</v>
      </c>
      <c r="AA4" s="6">
        <f>F4+G4+T4</f>
        <v>4.2505250160318901</v>
      </c>
      <c r="AB4" s="7">
        <f>J4+K4+N4+O4+S4+R4</f>
        <v>27.639340307650883</v>
      </c>
      <c r="AC4" s="8">
        <f>V4</f>
        <v>172.42191260399576</v>
      </c>
      <c r="AD4" s="8">
        <f>L4</f>
        <v>80.990515116442467</v>
      </c>
      <c r="AE4" s="9">
        <f>SUM(Z4:AD4)</f>
        <v>310.50086255573041</v>
      </c>
    </row>
    <row r="5" spans="1:31" x14ac:dyDescent="0.25">
      <c r="A5">
        <v>0.65</v>
      </c>
      <c r="B5">
        <v>81.803404592290377</v>
      </c>
      <c r="C5">
        <v>42.027577566222149</v>
      </c>
      <c r="D5">
        <v>18.012919283818629</v>
      </c>
      <c r="E5">
        <v>18.012919283856334</v>
      </c>
      <c r="F5">
        <v>3.1335089993277911</v>
      </c>
      <c r="G5">
        <v>1.1170790168575404</v>
      </c>
      <c r="H5">
        <v>7.5378807300985793</v>
      </c>
      <c r="I5">
        <v>13.634600255317753</v>
      </c>
      <c r="J5">
        <v>3.784393498508376</v>
      </c>
      <c r="K5">
        <v>7.6160210893715483</v>
      </c>
      <c r="L5">
        <v>85.439134708672768</v>
      </c>
      <c r="M5" s="2">
        <v>49.012398491901628</v>
      </c>
      <c r="N5">
        <v>2.2942410804388382</v>
      </c>
      <c r="O5">
        <v>9.3629166610455545</v>
      </c>
      <c r="P5" s="2">
        <v>1.4791642364842548</v>
      </c>
      <c r="Q5">
        <v>1.0504819264596781</v>
      </c>
      <c r="R5">
        <v>0</v>
      </c>
      <c r="S5">
        <v>4.3663732866319052</v>
      </c>
      <c r="T5">
        <v>8.5375545619327119E-4</v>
      </c>
      <c r="U5" s="2">
        <v>0.84999197673492732</v>
      </c>
      <c r="V5">
        <v>181.65496287051272</v>
      </c>
      <c r="W5">
        <f t="shared" ref="W5:W10" si="0">SUM(F5:L5,N5:O5,Q5:T5,V5)</f>
        <v>320.99244787869924</v>
      </c>
      <c r="Y5" s="8">
        <v>0.65</v>
      </c>
      <c r="Z5" s="6">
        <f>H5+I5+Q5</f>
        <v>22.22296291187601</v>
      </c>
      <c r="AA5" s="6">
        <f t="shared" ref="AA5:AA10" si="1">F5+G5+T5</f>
        <v>4.2514417716415247</v>
      </c>
      <c r="AB5" s="7">
        <f t="shared" ref="AB5:AB10" si="2">J5+K5+N5+O5+S5+R5</f>
        <v>27.423945615996224</v>
      </c>
      <c r="AC5" s="8">
        <f t="shared" ref="AC5:AC10" si="3">V5</f>
        <v>181.65496287051272</v>
      </c>
      <c r="AD5" s="8">
        <f t="shared" ref="AD5:AD10" si="4">L5</f>
        <v>85.439134708672768</v>
      </c>
      <c r="AE5" s="9">
        <f>SUM(Z5:AD5)</f>
        <v>320.99244787869924</v>
      </c>
    </row>
    <row r="6" spans="1:31" x14ac:dyDescent="0.25">
      <c r="A6">
        <v>0.7</v>
      </c>
      <c r="B6">
        <v>91.905445069578448</v>
      </c>
      <c r="C6">
        <v>44.9337442558503</v>
      </c>
      <c r="D6">
        <v>19.258495380206995</v>
      </c>
      <c r="E6">
        <v>19.258495380243666</v>
      </c>
      <c r="F6">
        <v>3.1306426539850905</v>
      </c>
      <c r="G6">
        <v>1.1208651472639797</v>
      </c>
      <c r="H6">
        <v>6.470160767212743</v>
      </c>
      <c r="I6">
        <v>11.717055788209661</v>
      </c>
      <c r="J6">
        <v>3.728559475007176</v>
      </c>
      <c r="K6">
        <v>7.5307432550052322</v>
      </c>
      <c r="L6">
        <v>89.900529206430306</v>
      </c>
      <c r="M6" s="2">
        <v>51.503597882449974</v>
      </c>
      <c r="N6">
        <v>2.2945719928301749</v>
      </c>
      <c r="O6">
        <v>9.3134001858000328</v>
      </c>
      <c r="P6" s="2">
        <v>1.4808948189040227</v>
      </c>
      <c r="Q6">
        <v>1.047359252321945</v>
      </c>
      <c r="R6">
        <v>0</v>
      </c>
      <c r="S6">
        <v>4.3413729004944548</v>
      </c>
      <c r="T6">
        <v>8.5120805240880061E-4</v>
      </c>
      <c r="U6" s="2">
        <v>0.8461168147463185</v>
      </c>
      <c r="V6">
        <v>190.88811094564471</v>
      </c>
      <c r="W6">
        <f t="shared" si="0"/>
        <v>331.4842227782579</v>
      </c>
      <c r="Y6" s="8">
        <v>0.7</v>
      </c>
      <c r="Z6" s="6">
        <f t="shared" ref="Z6:Z10" si="5">H6+I6+Q6</f>
        <v>19.234575807744349</v>
      </c>
      <c r="AA6" s="6">
        <f t="shared" si="1"/>
        <v>4.2523590093014789</v>
      </c>
      <c r="AB6" s="7">
        <f t="shared" si="2"/>
        <v>27.208647809137069</v>
      </c>
      <c r="AC6" s="8">
        <f t="shared" si="3"/>
        <v>190.88811094564471</v>
      </c>
      <c r="AD6" s="8">
        <f t="shared" si="4"/>
        <v>89.900529206430306</v>
      </c>
      <c r="AE6" s="9">
        <f>SUM(Z6:AD6)</f>
        <v>331.4842227782579</v>
      </c>
    </row>
    <row r="7" spans="1:31" x14ac:dyDescent="0.25">
      <c r="A7">
        <v>0.75</v>
      </c>
      <c r="B7">
        <v>102.00750987405786</v>
      </c>
      <c r="C7">
        <v>47.571732560693789</v>
      </c>
      <c r="D7">
        <v>20.389130861919689</v>
      </c>
      <c r="E7">
        <v>20.38913086195544</v>
      </c>
      <c r="F7">
        <v>3.1277668770525078</v>
      </c>
      <c r="G7">
        <v>1.1246611918235079</v>
      </c>
      <c r="H7">
        <v>5.3994315061188534</v>
      </c>
      <c r="I7">
        <v>9.7896162527514381</v>
      </c>
      <c r="J7">
        <v>3.672430439825868</v>
      </c>
      <c r="K7">
        <v>7.445680495317669</v>
      </c>
      <c r="L7">
        <v>94.374819155864301</v>
      </c>
      <c r="M7" s="2">
        <v>53.994821840627608</v>
      </c>
      <c r="N7">
        <v>2.2948937642716283</v>
      </c>
      <c r="O7">
        <v>9.2639633578081959</v>
      </c>
      <c r="P7" s="2">
        <v>1.4826227758359076</v>
      </c>
      <c r="Q7">
        <v>1.044232221616926</v>
      </c>
      <c r="R7">
        <v>0</v>
      </c>
      <c r="S7">
        <v>4.3164780885051028</v>
      </c>
      <c r="T7">
        <v>8.4865717211569968E-4</v>
      </c>
      <c r="U7" s="2">
        <v>0.84224861507668081</v>
      </c>
      <c r="V7">
        <v>200.12135007593668</v>
      </c>
      <c r="W7">
        <f t="shared" si="0"/>
        <v>341.97617208406484</v>
      </c>
      <c r="Y7" s="8">
        <v>0.75</v>
      </c>
      <c r="Z7" s="6">
        <f t="shared" si="5"/>
        <v>16.233279980487218</v>
      </c>
      <c r="AA7" s="6">
        <f t="shared" si="1"/>
        <v>4.2532767260481315</v>
      </c>
      <c r="AB7" s="7">
        <f t="shared" si="2"/>
        <v>26.993446145728466</v>
      </c>
      <c r="AC7" s="8">
        <f t="shared" si="3"/>
        <v>200.12135007593668</v>
      </c>
      <c r="AD7" s="8">
        <f t="shared" si="4"/>
        <v>94.374819155864301</v>
      </c>
      <c r="AE7" s="9">
        <f>SUM(Z7:AD7)</f>
        <v>341.97617208406479</v>
      </c>
    </row>
    <row r="8" spans="1:31" x14ac:dyDescent="0.25">
      <c r="A8">
        <v>0.8</v>
      </c>
      <c r="B8">
        <v>112.10959918130338</v>
      </c>
      <c r="C8">
        <v>49.977021707558087</v>
      </c>
      <c r="D8">
        <v>21.420032040757395</v>
      </c>
      <c r="E8">
        <v>21.420032040792258</v>
      </c>
      <c r="F8">
        <v>3.1248816170555953</v>
      </c>
      <c r="G8">
        <v>1.1284671989942825</v>
      </c>
      <c r="H8">
        <v>4.3256746669203272</v>
      </c>
      <c r="I8">
        <v>7.8521696017623182</v>
      </c>
      <c r="J8">
        <v>3.6160101525060018</v>
      </c>
      <c r="K8">
        <v>7.360833729581362</v>
      </c>
      <c r="L8">
        <v>98.862130496373169</v>
      </c>
      <c r="M8" s="2">
        <v>56.486070469353706</v>
      </c>
      <c r="N8">
        <v>2.2952063216200251</v>
      </c>
      <c r="O8">
        <v>9.2146066297007287</v>
      </c>
      <c r="P8" s="2">
        <v>1.4843480444897685</v>
      </c>
      <c r="Q8">
        <v>1.0411008395070058</v>
      </c>
      <c r="R8">
        <v>0</v>
      </c>
      <c r="S8">
        <v>4.2916885366791533</v>
      </c>
      <c r="T8">
        <v>8.4610281968424501E-4</v>
      </c>
      <c r="U8" s="2">
        <v>0.8383873754090283</v>
      </c>
      <c r="V8">
        <v>209.35468064283862</v>
      </c>
      <c r="W8">
        <f t="shared" si="0"/>
        <v>352.46829653635825</v>
      </c>
      <c r="Y8" s="8">
        <v>0.8</v>
      </c>
      <c r="Z8" s="6">
        <f t="shared" si="5"/>
        <v>13.218945108189651</v>
      </c>
      <c r="AA8" s="6">
        <f t="shared" si="1"/>
        <v>4.2541949188695618</v>
      </c>
      <c r="AB8" s="7">
        <f t="shared" si="2"/>
        <v>26.778345370087273</v>
      </c>
      <c r="AC8" s="8">
        <f t="shared" si="3"/>
        <v>209.35468064283862</v>
      </c>
      <c r="AD8" s="8">
        <f t="shared" si="4"/>
        <v>98.862130496373169</v>
      </c>
      <c r="AE8" s="9">
        <f>SUM(Z8:AD8)</f>
        <v>352.46829653635825</v>
      </c>
    </row>
    <row r="9" spans="1:31" x14ac:dyDescent="0.25">
      <c r="A9">
        <v>0.85</v>
      </c>
      <c r="B9">
        <v>122.21171316701633</v>
      </c>
      <c r="C9">
        <v>52.179096876740104</v>
      </c>
      <c r="D9">
        <v>22.363836194515155</v>
      </c>
      <c r="E9">
        <v>22.363836194549258</v>
      </c>
      <c r="F9">
        <v>3.1219868220644087</v>
      </c>
      <c r="G9">
        <v>1.1322832176935362</v>
      </c>
      <c r="H9">
        <v>3.2488717982572273</v>
      </c>
      <c r="I9">
        <v>5.904601781676873</v>
      </c>
      <c r="J9">
        <v>3.5593024973406573</v>
      </c>
      <c r="K9">
        <v>7.2762038799718862</v>
      </c>
      <c r="L9">
        <v>103.3625910262008</v>
      </c>
      <c r="M9" s="2">
        <v>58.977343829286632</v>
      </c>
      <c r="N9">
        <v>2.2955095911694485</v>
      </c>
      <c r="O9">
        <v>9.1653304548169086</v>
      </c>
      <c r="P9" s="2">
        <v>1.486070561420578</v>
      </c>
      <c r="Q9">
        <v>1.0379651112732926</v>
      </c>
      <c r="R9">
        <v>0</v>
      </c>
      <c r="S9">
        <v>4.2670039297028532</v>
      </c>
      <c r="T9">
        <v>8.4354499957914352E-4</v>
      </c>
      <c r="U9" s="2">
        <v>0.834533093676189</v>
      </c>
      <c r="V9">
        <v>218.58810287116907</v>
      </c>
      <c r="W9">
        <f t="shared" si="0"/>
        <v>362.96059652633653</v>
      </c>
      <c r="Y9" s="8">
        <v>0.85</v>
      </c>
      <c r="Z9" s="6">
        <f t="shared" si="5"/>
        <v>10.191438691207393</v>
      </c>
      <c r="AA9" s="6">
        <f t="shared" si="1"/>
        <v>4.2551135847575239</v>
      </c>
      <c r="AB9" s="7">
        <f t="shared" si="2"/>
        <v>26.563350353001752</v>
      </c>
      <c r="AC9" s="8">
        <f t="shared" si="3"/>
        <v>218.58810287116907</v>
      </c>
      <c r="AD9" s="8">
        <f t="shared" si="4"/>
        <v>103.3625910262008</v>
      </c>
      <c r="AE9" s="9">
        <f>SUM(Z9:AD9)</f>
        <v>362.96059652633653</v>
      </c>
    </row>
    <row r="10" spans="1:31" x14ac:dyDescent="0.25">
      <c r="A10">
        <v>0.9</v>
      </c>
      <c r="B10">
        <v>132.31385200787432</v>
      </c>
      <c r="C10">
        <v>54.202663713745892</v>
      </c>
      <c r="D10">
        <v>23.231132103801464</v>
      </c>
      <c r="E10">
        <v>23.231132103834874</v>
      </c>
      <c r="F10">
        <v>3.1190824397488544</v>
      </c>
      <c r="G10">
        <v>1.1361092972144569</v>
      </c>
      <c r="H10">
        <v>2.1690042751753937</v>
      </c>
      <c r="I10">
        <v>3.94679669654544</v>
      </c>
      <c r="J10">
        <v>3.5023115972911474</v>
      </c>
      <c r="K10">
        <v>7.1917918719718141</v>
      </c>
      <c r="L10">
        <v>107.87633051867714</v>
      </c>
      <c r="M10" s="2">
        <v>61.468641981287284</v>
      </c>
      <c r="N10">
        <v>2.2958034986955753</v>
      </c>
      <c r="O10">
        <v>9.1161352873788388</v>
      </c>
      <c r="P10" s="2">
        <v>1.487790262543687</v>
      </c>
      <c r="Q10">
        <v>1.0348250423364425</v>
      </c>
      <c r="R10">
        <v>0</v>
      </c>
      <c r="S10">
        <v>4.2424239517596591</v>
      </c>
      <c r="T10">
        <v>8.4098371637687829E-4</v>
      </c>
      <c r="U10" s="2">
        <v>0.83068576733886001</v>
      </c>
      <c r="V10">
        <v>227.82161698649711</v>
      </c>
      <c r="W10">
        <f t="shared" si="0"/>
        <v>373.45307244700825</v>
      </c>
      <c r="Y10" s="8">
        <v>0.9</v>
      </c>
      <c r="Z10" s="6">
        <f t="shared" si="5"/>
        <v>7.1506260140572762</v>
      </c>
      <c r="AA10" s="6">
        <f t="shared" si="1"/>
        <v>4.2560327206796886</v>
      </c>
      <c r="AB10" s="7">
        <f t="shared" si="2"/>
        <v>26.348466207097033</v>
      </c>
      <c r="AC10" s="8">
        <f t="shared" si="3"/>
        <v>227.82161698649711</v>
      </c>
      <c r="AD10" s="8">
        <f t="shared" si="4"/>
        <v>107.87633051867714</v>
      </c>
      <c r="AE10" s="9">
        <f>SUM(Z10:AD10)</f>
        <v>373.45307244700825</v>
      </c>
    </row>
    <row r="15" spans="1:31" x14ac:dyDescent="0.25">
      <c r="Z15" s="11" t="s">
        <v>36</v>
      </c>
      <c r="AA15" s="11"/>
      <c r="AB15" s="11"/>
      <c r="AC15" s="11"/>
      <c r="AD15" s="11"/>
      <c r="AE15" s="11"/>
    </row>
    <row r="16" spans="1:31" x14ac:dyDescent="0.25">
      <c r="Y16" s="10" t="s">
        <v>24</v>
      </c>
      <c r="Z16" s="3" t="s">
        <v>27</v>
      </c>
      <c r="AA16" s="3" t="s">
        <v>31</v>
      </c>
      <c r="AB16" s="4" t="s">
        <v>32</v>
      </c>
      <c r="AC16" s="3" t="s">
        <v>28</v>
      </c>
      <c r="AD16" s="4" t="s">
        <v>29</v>
      </c>
      <c r="AE16" s="3" t="s">
        <v>30</v>
      </c>
    </row>
    <row r="17" spans="25:31" x14ac:dyDescent="0.25">
      <c r="Y17" s="8">
        <v>0.6</v>
      </c>
      <c r="Z17" s="6">
        <f>((H4+I4+Q4)/AE4)*100</f>
        <v>8.1154587797921582</v>
      </c>
      <c r="AA17" s="6">
        <f>((F4+G4+T4)/AE4)*100</f>
        <v>1.3689253488849753</v>
      </c>
      <c r="AB17" s="7">
        <f>((J4+K4+N4+O4+S4+R4)/AE4)*100</f>
        <v>8.901534147168439</v>
      </c>
      <c r="AC17" s="8">
        <f>(V4/AE4)*100</f>
        <v>55.530252375079478</v>
      </c>
      <c r="AD17" s="8">
        <f>((L4)/AE4)*100</f>
        <v>26.083829349074943</v>
      </c>
      <c r="AE17" s="9">
        <f>SUM(Z17:AD17)</f>
        <v>100</v>
      </c>
    </row>
    <row r="18" spans="25:31" x14ac:dyDescent="0.25">
      <c r="Y18" s="8">
        <v>0.65</v>
      </c>
      <c r="Z18" s="6">
        <f>((H5+I5+Q5)/AE5)*100</f>
        <v>6.9232042868104831</v>
      </c>
      <c r="AA18" s="6">
        <f>((F5+G5+T5)/AE5)*100</f>
        <v>1.3244678495514368</v>
      </c>
      <c r="AB18" s="7">
        <f>((J5+K5+N5+O5+S5+R5)/AE5)*100</f>
        <v>8.5434862400125802</v>
      </c>
      <c r="AC18" s="8">
        <f>(V5/AE5)*100</f>
        <v>56.591662536297058</v>
      </c>
      <c r="AD18" s="8">
        <f t="shared" ref="AD18:AD23" si="6">((L5)/AE5)*100</f>
        <v>26.617179087328434</v>
      </c>
      <c r="AE18" s="9">
        <f>SUM(Z18:AD18)</f>
        <v>100</v>
      </c>
    </row>
    <row r="19" spans="25:31" x14ac:dyDescent="0.25">
      <c r="Y19" s="8">
        <v>0.7</v>
      </c>
      <c r="Z19" s="6">
        <f>((H6+I6+Q6)/AE6)*100</f>
        <v>5.8025614753348522</v>
      </c>
      <c r="AA19" s="6">
        <f>((F6+G6+T6)/AE6)*100</f>
        <v>1.2828239527243019</v>
      </c>
      <c r="AB19" s="7">
        <f>((J6+K6+N6+O6+S6+R6)/AE6)*100</f>
        <v>8.2081275486037075</v>
      </c>
      <c r="AC19" s="8">
        <f>(V6/AE6)*100</f>
        <v>57.585881266311986</v>
      </c>
      <c r="AD19" s="8">
        <f t="shared" si="6"/>
        <v>27.120605757025157</v>
      </c>
      <c r="AE19" s="9">
        <f>SUM(Z19:AD19)</f>
        <v>100.00000000000001</v>
      </c>
    </row>
    <row r="20" spans="25:31" x14ac:dyDescent="0.25">
      <c r="Y20" s="8">
        <v>0.75</v>
      </c>
      <c r="Z20" s="6">
        <f>((H7+I7+Q7)/AE7)*100</f>
        <v>4.746903821268794</v>
      </c>
      <c r="AA20" s="6">
        <f>((F7+G7+T7)/AE7)*100</f>
        <v>1.2437348193378188</v>
      </c>
      <c r="AB20" s="7">
        <f>((J7+K7+N7+O7+S7+R7)/AE7)*100</f>
        <v>7.8933704594754408</v>
      </c>
      <c r="AC20" s="8">
        <f>(V7/AE7)*100</f>
        <v>58.519091799981524</v>
      </c>
      <c r="AD20" s="8">
        <f t="shared" si="6"/>
        <v>27.596899099936422</v>
      </c>
      <c r="AE20" s="9">
        <f>SUM(Z20:AD20)</f>
        <v>100</v>
      </c>
    </row>
    <row r="21" spans="25:31" x14ac:dyDescent="0.25">
      <c r="Y21" s="8">
        <v>0.8</v>
      </c>
      <c r="Z21" s="6">
        <f>((H8+I8+Q8)/AE8)*100</f>
        <v>3.7503926560458956</v>
      </c>
      <c r="AA21" s="6">
        <f>((F8+G8+T8)/AE8)*100</f>
        <v>1.2069723605427098</v>
      </c>
      <c r="AB21" s="7">
        <f>((J8+K8+N8+O8+S8+R8)/AE8)*100</f>
        <v>7.5973770217727932</v>
      </c>
      <c r="AC21" s="8">
        <f>(V8/AE8)*100</f>
        <v>59.396740841695248</v>
      </c>
      <c r="AD21" s="8">
        <f t="shared" si="6"/>
        <v>28.048517119943362</v>
      </c>
      <c r="AE21" s="9">
        <f>SUM(Z21:AD21)</f>
        <v>100</v>
      </c>
    </row>
    <row r="22" spans="25:31" x14ac:dyDescent="0.25">
      <c r="Y22" s="8">
        <v>0.85</v>
      </c>
      <c r="Z22" s="6">
        <f>((H9+I9+Q9)/AE9)*100</f>
        <v>2.8078636603375484</v>
      </c>
      <c r="AA22" s="6">
        <f>((F9+G9+T9)/AE9)*100</f>
        <v>1.1723348554858273</v>
      </c>
      <c r="AB22" s="7">
        <f>((J9+K9+N9+O9+S9+R9)/AE9)*100</f>
        <v>7.3185217919582923</v>
      </c>
      <c r="AC22" s="8">
        <f>(V9/AE9)*100</f>
        <v>60.223645476433482</v>
      </c>
      <c r="AD22" s="8">
        <f t="shared" si="6"/>
        <v>28.477634215784846</v>
      </c>
      <c r="AE22" s="9">
        <f>SUM(Z22:AD22)</f>
        <v>100</v>
      </c>
    </row>
    <row r="23" spans="25:31" x14ac:dyDescent="0.25">
      <c r="Y23" s="8">
        <v>0.9</v>
      </c>
      <c r="Z23" s="6">
        <f>((H10+I10+Q10)/AE10)*100</f>
        <v>1.9147321421681236</v>
      </c>
      <c r="AA23" s="6">
        <f>((F10+G10+T10)/AE10)*100</f>
        <v>1.1396432469526958</v>
      </c>
      <c r="AB23" s="7">
        <f>((J10+K10+N10+O10+S10+R10)/AE10)*100</f>
        <v>7.0553620122741911</v>
      </c>
      <c r="AC23" s="8">
        <f>(V10/AE10)*100</f>
        <v>61.00408158211745</v>
      </c>
      <c r="AD23" s="8">
        <f t="shared" si="6"/>
        <v>28.886181016487534</v>
      </c>
      <c r="AE23" s="9">
        <f>SUM(Z23:AD23)</f>
        <v>100</v>
      </c>
    </row>
  </sheetData>
  <mergeCells count="2">
    <mergeCell ref="Z2:AE2"/>
    <mergeCell ref="Z15:A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</vt:lpstr>
      <vt:lpstr>rc</vt:lpstr>
      <vt:lpstr>nc</vt:lpstr>
      <vt:lpstr>nt</vt:lpstr>
      <vt:lpstr>EXERGIA VS T</vt:lpstr>
      <vt:lpstr>EXERGIA VS Rc</vt:lpstr>
      <vt:lpstr>EXERGIA VS Nc</vt:lpstr>
      <vt:lpstr>EXERGIA VS 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Victor Merlano</cp:lastModifiedBy>
  <dcterms:created xsi:type="dcterms:W3CDTF">2020-09-29T21:18:35Z</dcterms:created>
  <dcterms:modified xsi:type="dcterms:W3CDTF">2023-07-07T04:34:42Z</dcterms:modified>
</cp:coreProperties>
</file>