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brads\OneDrive\Desktop\FIT3179DataVisualisation2\data\"/>
    </mc:Choice>
  </mc:AlternateContent>
  <xr:revisionPtr revIDLastSave="0" documentId="13_ncr:1_{814B8861-B507-45A1-A359-AEE816367E57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Sheet2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3" i="4"/>
  <c r="I2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4" i="4"/>
  <c r="H3" i="4"/>
  <c r="H2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4" i="4"/>
  <c r="G3" i="4"/>
  <c r="G2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5" i="4"/>
  <c r="E6" i="4"/>
  <c r="E7" i="4"/>
  <c r="E3" i="4"/>
  <c r="E4" i="4"/>
  <c r="E2" i="4"/>
</calcChain>
</file>

<file path=xl/sharedStrings.xml><?xml version="1.0" encoding="utf-8"?>
<sst xmlns="http://schemas.openxmlformats.org/spreadsheetml/2006/main" count="143" uniqueCount="36">
  <si>
    <t>Australia</t>
  </si>
  <si>
    <t>Czechia</t>
  </si>
  <si>
    <t>Finland</t>
  </si>
  <si>
    <t>France</t>
  </si>
  <si>
    <t>Germany</t>
  </si>
  <si>
    <t>Hungary</t>
  </si>
  <si>
    <t>Italy</t>
  </si>
  <si>
    <t>Japan</t>
  </si>
  <si>
    <t>New Zealand</t>
  </si>
  <si>
    <t>Norway</t>
  </si>
  <si>
    <t>Poland</t>
  </si>
  <si>
    <t>Spain</t>
  </si>
  <si>
    <t>Sweden</t>
  </si>
  <si>
    <t>Switzerland</t>
  </si>
  <si>
    <t>United Kingdom</t>
  </si>
  <si>
    <t>Azerbaijan</t>
  </si>
  <si>
    <t>Croatia</t>
  </si>
  <si>
    <t>Kazakhstan</t>
  </si>
  <si>
    <t>North Macedonia</t>
  </si>
  <si>
    <t>Rail</t>
  </si>
  <si>
    <t>Cars</t>
  </si>
  <si>
    <t>Buses</t>
  </si>
  <si>
    <t>Country</t>
  </si>
  <si>
    <t>Slovakia</t>
  </si>
  <si>
    <t>South Korea</t>
  </si>
  <si>
    <t>United States of America</t>
  </si>
  <si>
    <t>latitude</t>
  </si>
  <si>
    <t>longitude</t>
  </si>
  <si>
    <t>MPASKM</t>
  </si>
  <si>
    <t>PASKM%</t>
  </si>
  <si>
    <t>Type</t>
  </si>
  <si>
    <t>totalMPASKM</t>
  </si>
  <si>
    <t>CO2</t>
  </si>
  <si>
    <t>totalCO2</t>
  </si>
  <si>
    <t>CO2%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</si>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</sst>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CC219-22FE-46D7-BEE0-DA2A132B5697}">
  <dimension ref="A1:M67"/>
  <sheetViews>
    <sheetView tabSelected="1" workbookViewId="0">
      <selection activeCell="N9" sqref="N9"/>
    </sheetView>
  </sheetViews>
  <sheetFormatPr defaultRowHeight="14.6" x14ac:dyDescent="0.4"/>
  <sheetData>
    <row r="1" spans="1:13" x14ac:dyDescent="0.4">
      <c r="A1" t="s">
        <v>22</v>
      </c>
      <c r="B1" t="s">
        <v>26</v>
      </c>
      <c r="C1" t="s">
        <v>27</v>
      </c>
      <c r="D1" t="s">
        <v>28</v>
      </c>
      <c r="E1" t="s">
        <v>31</v>
      </c>
      <c r="F1" t="s">
        <v>29</v>
      </c>
      <c r="G1" t="s">
        <v>32</v>
      </c>
      <c r="H1" t="s">
        <v>33</v>
      </c>
      <c r="I1" t="s">
        <v>34</v>
      </c>
      <c r="J1" t="s">
        <v>30</v>
      </c>
    </row>
    <row r="2" spans="1:13" x14ac:dyDescent="0.4">
      <c r="A2" t="s">
        <v>0</v>
      </c>
      <c r="B2">
        <v>-25.274398000000001</v>
      </c>
      <c r="C2">
        <v>133.775136</v>
      </c>
      <c r="D2">
        <v>17814</v>
      </c>
      <c r="E2">
        <f>SUM(D2:D4)</f>
        <v>321360</v>
      </c>
      <c r="F2">
        <v>5.5433159073935769</v>
      </c>
      <c r="G2">
        <f>41*D2</f>
        <v>730374</v>
      </c>
      <c r="H2">
        <f>SUM(G2:G4)</f>
        <v>51155437</v>
      </c>
      <c r="I2">
        <f>100*(G2/H2)</f>
        <v>1.4277543949042992</v>
      </c>
      <c r="J2" t="s">
        <v>19</v>
      </c>
    </row>
    <row r="3" spans="1:13" x14ac:dyDescent="0.4">
      <c r="A3" t="s">
        <v>0</v>
      </c>
      <c r="B3">
        <v>-25.274398000000001</v>
      </c>
      <c r="C3">
        <v>133.775136</v>
      </c>
      <c r="D3">
        <v>281437</v>
      </c>
      <c r="E3">
        <f>SUM(D2:D4)</f>
        <v>321360</v>
      </c>
      <c r="F3">
        <v>87.576860841423951</v>
      </c>
      <c r="G3">
        <f>171*D3</f>
        <v>48125727</v>
      </c>
      <c r="H3">
        <f>SUM(G2:G4)</f>
        <v>51155437</v>
      </c>
      <c r="I3">
        <f>100*(G3/H3)</f>
        <v>94.077442833691364</v>
      </c>
      <c r="J3" t="s">
        <v>20</v>
      </c>
    </row>
    <row r="4" spans="1:13" x14ac:dyDescent="0.4">
      <c r="A4" t="s">
        <v>0</v>
      </c>
      <c r="B4">
        <v>-25.274398000000001</v>
      </c>
      <c r="C4">
        <v>133.775136</v>
      </c>
      <c r="D4">
        <v>22109</v>
      </c>
      <c r="E4">
        <f>SUM(D2:D4)</f>
        <v>321360</v>
      </c>
      <c r="F4">
        <v>6.8798232511824748</v>
      </c>
      <c r="G4">
        <f>104*D4</f>
        <v>2299336</v>
      </c>
      <c r="H4">
        <f>SUM(G2:G4)</f>
        <v>51155437</v>
      </c>
      <c r="I4">
        <f>100*(G4/H4)</f>
        <v>4.4948027714043377</v>
      </c>
      <c r="J4" t="s">
        <v>21</v>
      </c>
    </row>
    <row r="5" spans="1:13" x14ac:dyDescent="0.4">
      <c r="A5" t="s">
        <v>1</v>
      </c>
      <c r="B5">
        <v>49.817492000000001</v>
      </c>
      <c r="C5">
        <v>15.472962000000001</v>
      </c>
      <c r="D5">
        <v>10931</v>
      </c>
      <c r="E5">
        <f>SUM(D5:D7)</f>
        <v>102657</v>
      </c>
      <c r="F5">
        <v>10.64808050108614</v>
      </c>
      <c r="G5">
        <f t="shared" ref="G5:G36" si="0">41*D5</f>
        <v>448171</v>
      </c>
      <c r="H5">
        <f t="shared" ref="H5" si="1">SUM(G5:G7)</f>
        <v>15426668</v>
      </c>
      <c r="I5">
        <f t="shared" ref="I5:I67" si="2">100*(G5/H5)</f>
        <v>2.9051704489913179</v>
      </c>
      <c r="J5" t="s">
        <v>19</v>
      </c>
    </row>
    <row r="6" spans="1:13" x14ac:dyDescent="0.4">
      <c r="A6" t="s">
        <v>1</v>
      </c>
      <c r="B6">
        <v>49.817492000000001</v>
      </c>
      <c r="C6">
        <v>15.472962000000001</v>
      </c>
      <c r="D6">
        <v>81179</v>
      </c>
      <c r="E6">
        <f>SUM(D5:D7)</f>
        <v>102657</v>
      </c>
      <c r="F6">
        <v>79.077900191901179</v>
      </c>
      <c r="G6">
        <f t="shared" ref="G6:G37" si="3">171*D6</f>
        <v>13881609</v>
      </c>
      <c r="H6">
        <f t="shared" ref="H6:H37" si="4">SUM(G5:G7)</f>
        <v>15426668</v>
      </c>
      <c r="I6">
        <f t="shared" si="2"/>
        <v>89.984493086906397</v>
      </c>
      <c r="J6" t="s">
        <v>20</v>
      </c>
    </row>
    <row r="7" spans="1:13" x14ac:dyDescent="0.4">
      <c r="A7" t="s">
        <v>1</v>
      </c>
      <c r="B7">
        <v>49.817492000000001</v>
      </c>
      <c r="C7">
        <v>15.472962000000001</v>
      </c>
      <c r="D7">
        <v>10547</v>
      </c>
      <c r="E7">
        <f>SUM(D5:D7)</f>
        <v>102657</v>
      </c>
      <c r="F7">
        <v>10.274019307012674</v>
      </c>
      <c r="G7">
        <f t="shared" ref="G7:G38" si="5">104*D7</f>
        <v>1096888</v>
      </c>
      <c r="H7">
        <f t="shared" ref="H7" si="6">SUM(G5:G7)</f>
        <v>15426668</v>
      </c>
      <c r="I7">
        <f t="shared" si="2"/>
        <v>7.1103364641022928</v>
      </c>
      <c r="J7" t="s">
        <v>21</v>
      </c>
      <c r="M7" t="s">
        <v>35</v>
      </c>
    </row>
    <row r="8" spans="1:13" x14ac:dyDescent="0.4">
      <c r="A8" t="s">
        <v>2</v>
      </c>
      <c r="B8">
        <v>61.924109999999999</v>
      </c>
      <c r="C8">
        <v>25.748151</v>
      </c>
      <c r="D8">
        <v>4924</v>
      </c>
      <c r="E8">
        <f t="shared" ref="E8" si="7">SUM(D8:D10)</f>
        <v>79624</v>
      </c>
      <c r="F8">
        <v>6.184065105998191</v>
      </c>
      <c r="G8">
        <f t="shared" ref="G8:G39" si="8">41*D8</f>
        <v>201884</v>
      </c>
      <c r="H8">
        <f t="shared" ref="H8" si="9">SUM(G8:G10)</f>
        <v>12446284</v>
      </c>
      <c r="I8">
        <f t="shared" si="2"/>
        <v>1.622042370236771</v>
      </c>
      <c r="J8" t="s">
        <v>19</v>
      </c>
    </row>
    <row r="9" spans="1:13" x14ac:dyDescent="0.4">
      <c r="A9" t="s">
        <v>2</v>
      </c>
      <c r="B9">
        <v>61.924109999999999</v>
      </c>
      <c r="C9">
        <v>25.748151</v>
      </c>
      <c r="D9">
        <v>66800</v>
      </c>
      <c r="E9">
        <f t="shared" ref="E9" si="10">SUM(D8:D10)</f>
        <v>79624</v>
      </c>
      <c r="F9">
        <v>83.894303225158239</v>
      </c>
      <c r="G9">
        <f t="shared" ref="G9:G40" si="11">171*D9</f>
        <v>11422800</v>
      </c>
      <c r="H9">
        <f t="shared" ref="H9:H40" si="12">SUM(G8:G10)</f>
        <v>12446284</v>
      </c>
      <c r="I9">
        <f t="shared" si="2"/>
        <v>91.776790566565893</v>
      </c>
      <c r="J9" t="s">
        <v>20</v>
      </c>
    </row>
    <row r="10" spans="1:13" x14ac:dyDescent="0.4">
      <c r="A10" t="s">
        <v>2</v>
      </c>
      <c r="B10">
        <v>61.924109999999999</v>
      </c>
      <c r="C10">
        <v>25.748151</v>
      </c>
      <c r="D10">
        <v>7900</v>
      </c>
      <c r="E10">
        <f t="shared" ref="E10" si="13">SUM(D8:D10)</f>
        <v>79624</v>
      </c>
      <c r="F10">
        <v>9.9216316688435633</v>
      </c>
      <c r="G10">
        <f t="shared" ref="G10:G41" si="14">104*D10</f>
        <v>821600</v>
      </c>
      <c r="H10">
        <f t="shared" ref="H10" si="15">SUM(G8:G10)</f>
        <v>12446284</v>
      </c>
      <c r="I10">
        <f t="shared" si="2"/>
        <v>6.6011670631973374</v>
      </c>
      <c r="J10" t="s">
        <v>21</v>
      </c>
    </row>
    <row r="11" spans="1:13" x14ac:dyDescent="0.4">
      <c r="A11" t="s">
        <v>3</v>
      </c>
      <c r="B11">
        <v>46.227637999999999</v>
      </c>
      <c r="C11">
        <v>2.213749</v>
      </c>
      <c r="D11">
        <v>112309</v>
      </c>
      <c r="E11">
        <f t="shared" ref="E11" si="16">SUM(D11:D13)</f>
        <v>1018651</v>
      </c>
      <c r="F11">
        <v>11.025267731539065</v>
      </c>
      <c r="G11">
        <f t="shared" ref="G11:G42" si="17">41*D11</f>
        <v>4604669</v>
      </c>
      <c r="H11">
        <f t="shared" ref="H11" si="18">SUM(G11:G13)</f>
        <v>155505032</v>
      </c>
      <c r="I11">
        <f t="shared" si="2"/>
        <v>2.9611061074859624</v>
      </c>
      <c r="J11" t="s">
        <v>19</v>
      </c>
    </row>
    <row r="12" spans="1:13" x14ac:dyDescent="0.4">
      <c r="A12" t="s">
        <v>3</v>
      </c>
      <c r="B12">
        <v>46.227637999999999</v>
      </c>
      <c r="C12">
        <v>2.213749</v>
      </c>
      <c r="D12">
        <v>845385</v>
      </c>
      <c r="E12">
        <f t="shared" ref="E12" si="19">SUM(D11:D13)</f>
        <v>1018651</v>
      </c>
      <c r="F12">
        <v>82.990641544552545</v>
      </c>
      <c r="G12">
        <f t="shared" ref="G12:G43" si="20">171*D12</f>
        <v>144560835</v>
      </c>
      <c r="H12">
        <f t="shared" ref="H12:H43" si="21">SUM(G11:G13)</f>
        <v>155505032</v>
      </c>
      <c r="I12">
        <f t="shared" si="2"/>
        <v>92.962158935152658</v>
      </c>
      <c r="J12" t="s">
        <v>20</v>
      </c>
    </row>
    <row r="13" spans="1:13" x14ac:dyDescent="0.4">
      <c r="A13" t="s">
        <v>3</v>
      </c>
      <c r="B13">
        <v>46.227637999999999</v>
      </c>
      <c r="C13">
        <v>2.213749</v>
      </c>
      <c r="D13">
        <v>60957</v>
      </c>
      <c r="E13">
        <f t="shared" ref="E13" si="22">SUM(D11:D13)</f>
        <v>1018651</v>
      </c>
      <c r="F13">
        <v>5.9840907239083849</v>
      </c>
      <c r="G13">
        <f t="shared" ref="G13:G44" si="23">104*D13</f>
        <v>6339528</v>
      </c>
      <c r="H13">
        <f t="shared" ref="H13" si="24">SUM(G11:G13)</f>
        <v>155505032</v>
      </c>
      <c r="I13">
        <f t="shared" si="2"/>
        <v>4.0767349573613796</v>
      </c>
      <c r="J13" t="s">
        <v>21</v>
      </c>
    </row>
    <row r="14" spans="1:13" x14ac:dyDescent="0.4">
      <c r="A14" t="s">
        <v>4</v>
      </c>
      <c r="B14">
        <v>51.165691000000002</v>
      </c>
      <c r="C14">
        <v>10.451525999999999</v>
      </c>
      <c r="D14">
        <v>102026</v>
      </c>
      <c r="E14">
        <f t="shared" ref="E14" si="25">SUM(D14:D16)</f>
        <v>1083478</v>
      </c>
      <c r="F14">
        <v>9.4165271468363905</v>
      </c>
      <c r="G14">
        <f t="shared" ref="G14:G45" si="26">41*D14</f>
        <v>4183066</v>
      </c>
      <c r="H14">
        <f t="shared" ref="H14" si="27">SUM(G14:G16)</f>
        <v>166728274</v>
      </c>
      <c r="I14">
        <f t="shared" si="2"/>
        <v>2.5089121956603471</v>
      </c>
      <c r="J14" t="s">
        <v>19</v>
      </c>
    </row>
    <row r="15" spans="1:13" x14ac:dyDescent="0.4">
      <c r="A15" t="s">
        <v>4</v>
      </c>
      <c r="B15">
        <v>51.165691000000002</v>
      </c>
      <c r="C15">
        <v>10.451525999999999</v>
      </c>
      <c r="D15">
        <v>902600</v>
      </c>
      <c r="E15">
        <f t="shared" ref="E15" si="28">SUM(D14:D16)</f>
        <v>1083478</v>
      </c>
      <c r="F15">
        <v>83.305798548747646</v>
      </c>
      <c r="G15">
        <f t="shared" ref="G15:G46" si="29">171*D15</f>
        <v>154344600</v>
      </c>
      <c r="H15">
        <f t="shared" ref="H15:H46" si="30">SUM(G14:G16)</f>
        <v>166728274</v>
      </c>
      <c r="I15">
        <f t="shared" si="2"/>
        <v>92.572541115611855</v>
      </c>
      <c r="J15" t="s">
        <v>20</v>
      </c>
    </row>
    <row r="16" spans="1:13" x14ac:dyDescent="0.4">
      <c r="A16" t="s">
        <v>4</v>
      </c>
      <c r="B16">
        <v>51.165691000000002</v>
      </c>
      <c r="C16">
        <v>10.451525999999999</v>
      </c>
      <c r="D16">
        <v>78852</v>
      </c>
      <c r="E16">
        <f t="shared" ref="E16" si="31">SUM(D14:D16)</f>
        <v>1083478</v>
      </c>
      <c r="F16">
        <v>7.2776743044159637</v>
      </c>
      <c r="G16">
        <f t="shared" ref="G16:G47" si="32">104*D16</f>
        <v>8200608</v>
      </c>
      <c r="H16">
        <f t="shared" ref="H16" si="33">SUM(G14:G16)</f>
        <v>166728274</v>
      </c>
      <c r="I16">
        <f t="shared" si="2"/>
        <v>4.9185466887277922</v>
      </c>
      <c r="J16" t="s">
        <v>21</v>
      </c>
    </row>
    <row r="17" spans="1:10" x14ac:dyDescent="0.4">
      <c r="A17" t="s">
        <v>5</v>
      </c>
      <c r="B17">
        <v>47.162494000000002</v>
      </c>
      <c r="C17">
        <v>19.503304</v>
      </c>
      <c r="D17">
        <v>7752</v>
      </c>
      <c r="E17">
        <f t="shared" ref="E17" si="34">SUM(D17:D19)</f>
        <v>93508</v>
      </c>
      <c r="F17">
        <v>8.2901997690037206</v>
      </c>
      <c r="G17">
        <f t="shared" ref="G17:G48" si="35">41*D17</f>
        <v>317832</v>
      </c>
      <c r="H17">
        <f t="shared" ref="H17" si="36">SUM(G17:G19)</f>
        <v>13727734</v>
      </c>
      <c r="I17">
        <f t="shared" si="2"/>
        <v>2.3152546516417059</v>
      </c>
      <c r="J17" t="s">
        <v>19</v>
      </c>
    </row>
    <row r="18" spans="1:10" x14ac:dyDescent="0.4">
      <c r="A18" t="s">
        <v>5</v>
      </c>
      <c r="B18">
        <v>47.162494000000002</v>
      </c>
      <c r="C18">
        <v>19.503304</v>
      </c>
      <c r="D18">
        <v>67034</v>
      </c>
      <c r="E18">
        <f t="shared" ref="E18" si="37">SUM(D17:D19)</f>
        <v>93508</v>
      </c>
      <c r="F18">
        <v>71.687983915814684</v>
      </c>
      <c r="G18">
        <f t="shared" ref="G18:G49" si="38">171*D18</f>
        <v>11462814</v>
      </c>
      <c r="H18">
        <f t="shared" ref="H18:H49" si="39">SUM(G17:G19)</f>
        <v>13727734</v>
      </c>
      <c r="I18">
        <f t="shared" si="2"/>
        <v>83.501137186953073</v>
      </c>
      <c r="J18" t="s">
        <v>20</v>
      </c>
    </row>
    <row r="19" spans="1:10" x14ac:dyDescent="0.4">
      <c r="A19" t="s">
        <v>5</v>
      </c>
      <c r="B19">
        <v>47.162494000000002</v>
      </c>
      <c r="C19">
        <v>19.503304</v>
      </c>
      <c r="D19">
        <v>18722</v>
      </c>
      <c r="E19">
        <f t="shared" ref="E19" si="40">SUM(D17:D19)</f>
        <v>93508</v>
      </c>
      <c r="F19">
        <v>20.021816315181589</v>
      </c>
      <c r="G19">
        <f t="shared" ref="G19:G50" si="41">104*D19</f>
        <v>1947088</v>
      </c>
      <c r="H19">
        <f t="shared" ref="H19" si="42">SUM(G17:G19)</f>
        <v>13727734</v>
      </c>
      <c r="I19">
        <f t="shared" si="2"/>
        <v>14.183608161405225</v>
      </c>
      <c r="J19" t="s">
        <v>21</v>
      </c>
    </row>
    <row r="20" spans="1:10" x14ac:dyDescent="0.4">
      <c r="A20" t="s">
        <v>6</v>
      </c>
      <c r="B20">
        <v>41.871940000000002</v>
      </c>
      <c r="C20">
        <v>12.56738</v>
      </c>
      <c r="D20">
        <v>56586</v>
      </c>
      <c r="E20">
        <f t="shared" ref="E20" si="43">SUM(D20:D22)</f>
        <v>893308</v>
      </c>
      <c r="F20">
        <v>6.3344333645282482</v>
      </c>
      <c r="G20">
        <f t="shared" ref="G20:G67" si="44">41*D20</f>
        <v>2320026</v>
      </c>
      <c r="H20">
        <f t="shared" ref="H20" si="45">SUM(G20:G22)</f>
        <v>138411857</v>
      </c>
      <c r="I20">
        <f t="shared" si="2"/>
        <v>1.6761757628900247</v>
      </c>
      <c r="J20" t="s">
        <v>19</v>
      </c>
    </row>
    <row r="21" spans="1:10" x14ac:dyDescent="0.4">
      <c r="A21" t="s">
        <v>6</v>
      </c>
      <c r="B21">
        <v>41.871940000000002</v>
      </c>
      <c r="C21">
        <v>12.56738</v>
      </c>
      <c r="D21">
        <v>732429</v>
      </c>
      <c r="E21">
        <f t="shared" ref="E21" si="46">SUM(D20:D22)</f>
        <v>893308</v>
      </c>
      <c r="F21">
        <v>81.990646003394133</v>
      </c>
      <c r="G21">
        <f t="shared" ref="G21:G67" si="47">171*D21</f>
        <v>125245359</v>
      </c>
      <c r="H21">
        <f t="shared" ref="H21:H67" si="48">SUM(G20:G22)</f>
        <v>138411857</v>
      </c>
      <c r="I21">
        <f t="shared" si="2"/>
        <v>90.487449351972785</v>
      </c>
      <c r="J21" t="s">
        <v>20</v>
      </c>
    </row>
    <row r="22" spans="1:10" x14ac:dyDescent="0.4">
      <c r="A22" t="s">
        <v>6</v>
      </c>
      <c r="B22">
        <v>41.871940000000002</v>
      </c>
      <c r="C22">
        <v>12.56738</v>
      </c>
      <c r="D22">
        <v>104293</v>
      </c>
      <c r="E22">
        <f t="shared" ref="E22" si="49">SUM(D20:D22)</f>
        <v>893308</v>
      </c>
      <c r="F22">
        <v>11.674920632077626</v>
      </c>
      <c r="G22">
        <f t="shared" ref="G22:G67" si="50">104*D22</f>
        <v>10846472</v>
      </c>
      <c r="H22">
        <f t="shared" ref="H22" si="51">SUM(G20:G22)</f>
        <v>138411857</v>
      </c>
      <c r="I22">
        <f t="shared" si="2"/>
        <v>7.8363748851371886</v>
      </c>
      <c r="J22" t="s">
        <v>21</v>
      </c>
    </row>
    <row r="23" spans="1:10" x14ac:dyDescent="0.4">
      <c r="A23" t="s">
        <v>7</v>
      </c>
      <c r="B23">
        <v>36.204824000000002</v>
      </c>
      <c r="C23">
        <v>138.25292400000001</v>
      </c>
      <c r="D23">
        <v>435063</v>
      </c>
      <c r="E23">
        <f t="shared" ref="E23" si="52">SUM(D23:D25)</f>
        <v>1340406</v>
      </c>
      <c r="F23">
        <v>32.45755390530929</v>
      </c>
      <c r="G23">
        <f t="shared" ref="G23:G67" si="53">41*D23</f>
        <v>17837583</v>
      </c>
      <c r="H23">
        <f t="shared" ref="H23" si="54">SUM(G23:G25)</f>
        <v>168544069</v>
      </c>
      <c r="I23">
        <f t="shared" si="2"/>
        <v>10.583334736032747</v>
      </c>
      <c r="J23" t="s">
        <v>19</v>
      </c>
    </row>
    <row r="24" spans="1:10" x14ac:dyDescent="0.4">
      <c r="A24" t="s">
        <v>7</v>
      </c>
      <c r="B24">
        <v>36.204824000000002</v>
      </c>
      <c r="C24">
        <v>138.25292400000001</v>
      </c>
      <c r="D24">
        <v>844042</v>
      </c>
      <c r="E24">
        <f t="shared" ref="E24" si="55">SUM(D23:D25)</f>
        <v>1340406</v>
      </c>
      <c r="F24">
        <v>62.969130248596315</v>
      </c>
      <c r="G24">
        <f t="shared" ref="G24:G67" si="56">171*D24</f>
        <v>144331182</v>
      </c>
      <c r="H24">
        <f t="shared" ref="H24:H67" si="57">SUM(G23:G25)</f>
        <v>168544069</v>
      </c>
      <c r="I24">
        <f t="shared" si="2"/>
        <v>85.634091342603099</v>
      </c>
      <c r="J24" t="s">
        <v>20</v>
      </c>
    </row>
    <row r="25" spans="1:10" x14ac:dyDescent="0.4">
      <c r="A25" t="s">
        <v>7</v>
      </c>
      <c r="B25">
        <v>36.204824000000002</v>
      </c>
      <c r="C25">
        <v>138.25292400000001</v>
      </c>
      <c r="D25">
        <v>61301</v>
      </c>
      <c r="E25">
        <f t="shared" ref="E25" si="58">SUM(D23:D25)</f>
        <v>1340406</v>
      </c>
      <c r="F25">
        <v>4.5733158460943928</v>
      </c>
      <c r="G25">
        <f t="shared" ref="G25:G67" si="59">104*D25</f>
        <v>6375304</v>
      </c>
      <c r="H25">
        <f t="shared" ref="H25" si="60">SUM(G23:G25)</f>
        <v>168544069</v>
      </c>
      <c r="I25">
        <f t="shared" si="2"/>
        <v>3.7825739213641505</v>
      </c>
      <c r="J25" t="s">
        <v>21</v>
      </c>
    </row>
    <row r="26" spans="1:10" x14ac:dyDescent="0.4">
      <c r="A26" t="s">
        <v>24</v>
      </c>
      <c r="B26">
        <v>35.907756999999997</v>
      </c>
      <c r="C26">
        <v>127.76692199999999</v>
      </c>
      <c r="D26">
        <v>100381</v>
      </c>
      <c r="E26">
        <f t="shared" ref="E26" si="61">SUM(D26:D28)</f>
        <v>488338</v>
      </c>
      <c r="F26">
        <v>20.555639741326704</v>
      </c>
      <c r="G26">
        <f t="shared" ref="G26:G67" si="62">41*D26</f>
        <v>4115621</v>
      </c>
      <c r="H26">
        <f t="shared" ref="H26" si="63">SUM(G26:G28)</f>
        <v>63832782</v>
      </c>
      <c r="I26">
        <f t="shared" si="2"/>
        <v>6.4475037293533601</v>
      </c>
      <c r="J26" t="s">
        <v>19</v>
      </c>
    </row>
    <row r="27" spans="1:10" x14ac:dyDescent="0.4">
      <c r="A27" t="s">
        <v>24</v>
      </c>
      <c r="B27">
        <v>35.907756999999997</v>
      </c>
      <c r="C27">
        <v>127.76692199999999</v>
      </c>
      <c r="D27">
        <v>289099</v>
      </c>
      <c r="E27">
        <f t="shared" ref="E27" si="64">SUM(D26:D28)</f>
        <v>488338</v>
      </c>
      <c r="F27">
        <v>59.20059467008506</v>
      </c>
      <c r="G27">
        <f t="shared" ref="G27:G67" si="65">171*D27</f>
        <v>49435929</v>
      </c>
      <c r="H27">
        <f t="shared" ref="H27:H67" si="66">SUM(G26:G28)</f>
        <v>63832782</v>
      </c>
      <c r="I27">
        <f t="shared" si="2"/>
        <v>77.445988489112068</v>
      </c>
      <c r="J27" t="s">
        <v>20</v>
      </c>
    </row>
    <row r="28" spans="1:10" x14ac:dyDescent="0.4">
      <c r="A28" t="s">
        <v>24</v>
      </c>
      <c r="B28">
        <v>35.907756999999997</v>
      </c>
      <c r="C28">
        <v>127.76692199999999</v>
      </c>
      <c r="D28">
        <v>98858</v>
      </c>
      <c r="E28">
        <f t="shared" ref="E28" si="67">SUM(D26:D28)</f>
        <v>488338</v>
      </c>
      <c r="F28">
        <v>20.243765588588232</v>
      </c>
      <c r="G28">
        <f t="shared" ref="G28:G67" si="68">104*D28</f>
        <v>10281232</v>
      </c>
      <c r="H28">
        <f t="shared" ref="H28" si="69">SUM(G26:G28)</f>
        <v>63832782</v>
      </c>
      <c r="I28">
        <f t="shared" si="2"/>
        <v>16.106507781534575</v>
      </c>
      <c r="J28" t="s">
        <v>21</v>
      </c>
    </row>
    <row r="29" spans="1:10" x14ac:dyDescent="0.4">
      <c r="A29" t="s">
        <v>8</v>
      </c>
      <c r="B29">
        <v>-40.900556999999999</v>
      </c>
      <c r="C29">
        <v>174.88597100000001</v>
      </c>
      <c r="D29">
        <v>773</v>
      </c>
      <c r="E29">
        <f t="shared" ref="E29" si="70">SUM(D29:D31)</f>
        <v>52279</v>
      </c>
      <c r="F29">
        <v>1.4786051760745231</v>
      </c>
      <c r="G29">
        <f t="shared" ref="G29:G67" si="71">41*D29</f>
        <v>31693</v>
      </c>
      <c r="H29">
        <f t="shared" ref="H29" si="72">SUM(G29:G31)</f>
        <v>8760762</v>
      </c>
      <c r="I29">
        <f t="shared" si="2"/>
        <v>0.36176076921162792</v>
      </c>
      <c r="J29" t="s">
        <v>19</v>
      </c>
    </row>
    <row r="30" spans="1:10" x14ac:dyDescent="0.4">
      <c r="A30" t="s">
        <v>8</v>
      </c>
      <c r="B30">
        <v>-40.900556999999999</v>
      </c>
      <c r="C30">
        <v>174.88597100000001</v>
      </c>
      <c r="D30">
        <v>50335</v>
      </c>
      <c r="E30">
        <f t="shared" ref="E30" si="73">SUM(D29:D31)</f>
        <v>52279</v>
      </c>
      <c r="F30">
        <v>96.28148969949693</v>
      </c>
      <c r="G30">
        <f t="shared" ref="G30:G67" si="74">171*D30</f>
        <v>8607285</v>
      </c>
      <c r="H30">
        <f t="shared" ref="H30:H67" si="75">SUM(G29:G31)</f>
        <v>8760762</v>
      </c>
      <c r="I30">
        <f t="shared" si="2"/>
        <v>98.248131840586467</v>
      </c>
      <c r="J30" t="s">
        <v>20</v>
      </c>
    </row>
    <row r="31" spans="1:10" x14ac:dyDescent="0.4">
      <c r="A31" t="s">
        <v>8</v>
      </c>
      <c r="B31">
        <v>-40.900556999999999</v>
      </c>
      <c r="C31">
        <v>174.88597100000001</v>
      </c>
      <c r="D31">
        <v>1171</v>
      </c>
      <c r="E31">
        <f t="shared" ref="E31" si="76">SUM(D29:D31)</f>
        <v>52279</v>
      </c>
      <c r="F31">
        <v>2.2399051244285468</v>
      </c>
      <c r="G31">
        <f t="shared" ref="G31:G67" si="77">104*D31</f>
        <v>121784</v>
      </c>
      <c r="H31">
        <f t="shared" ref="H31" si="78">SUM(G29:G31)</f>
        <v>8760762</v>
      </c>
      <c r="I31">
        <f t="shared" si="2"/>
        <v>1.3901073902019025</v>
      </c>
      <c r="J31" t="s">
        <v>21</v>
      </c>
    </row>
    <row r="32" spans="1:10" x14ac:dyDescent="0.4">
      <c r="A32" t="s">
        <v>9</v>
      </c>
      <c r="B32">
        <v>60.472023999999998</v>
      </c>
      <c r="C32">
        <v>8.4689460000000008</v>
      </c>
      <c r="D32">
        <v>3715</v>
      </c>
      <c r="E32">
        <f t="shared" ref="E32" si="79">SUM(D32:D34)</f>
        <v>66356</v>
      </c>
      <c r="F32">
        <v>5.5985894267285552</v>
      </c>
      <c r="G32">
        <f t="shared" ref="G32:G67" si="80">41*D32</f>
        <v>152315</v>
      </c>
      <c r="H32">
        <f t="shared" ref="H32" si="81">SUM(G32:G34)</f>
        <v>10413887</v>
      </c>
      <c r="I32">
        <f t="shared" si="2"/>
        <v>1.4626142956995789</v>
      </c>
      <c r="J32" t="s">
        <v>19</v>
      </c>
    </row>
    <row r="33" spans="1:10" x14ac:dyDescent="0.4">
      <c r="A33" t="s">
        <v>9</v>
      </c>
      <c r="B33">
        <v>60.472023999999998</v>
      </c>
      <c r="C33">
        <v>8.4689460000000008</v>
      </c>
      <c r="D33">
        <v>55924</v>
      </c>
      <c r="E33">
        <f t="shared" ref="E33" si="82">SUM(D32:D34)</f>
        <v>66356</v>
      </c>
      <c r="F33">
        <v>84.278738923382974</v>
      </c>
      <c r="G33">
        <f t="shared" ref="G33:G67" si="83">171*D33</f>
        <v>9563004</v>
      </c>
      <c r="H33">
        <f t="shared" ref="H33:H67" si="84">SUM(G32:G34)</f>
        <v>10413887</v>
      </c>
      <c r="I33">
        <f t="shared" si="2"/>
        <v>91.829342876487914</v>
      </c>
      <c r="J33" t="s">
        <v>20</v>
      </c>
    </row>
    <row r="34" spans="1:10" x14ac:dyDescent="0.4">
      <c r="A34" t="s">
        <v>9</v>
      </c>
      <c r="B34">
        <v>60.472023999999998</v>
      </c>
      <c r="C34">
        <v>8.4689460000000008</v>
      </c>
      <c r="D34">
        <v>6717</v>
      </c>
      <c r="E34">
        <f t="shared" ref="E34" si="85">SUM(D32:D34)</f>
        <v>66356</v>
      </c>
      <c r="F34">
        <v>10.122671649888479</v>
      </c>
      <c r="G34">
        <f t="shared" ref="G34:G67" si="86">104*D34</f>
        <v>698568</v>
      </c>
      <c r="H34">
        <f t="shared" ref="H34" si="87">SUM(G32:G34)</f>
        <v>10413887</v>
      </c>
      <c r="I34">
        <f t="shared" si="2"/>
        <v>6.7080428278125162</v>
      </c>
      <c r="J34" t="s">
        <v>21</v>
      </c>
    </row>
    <row r="35" spans="1:10" x14ac:dyDescent="0.4">
      <c r="A35" t="s">
        <v>10</v>
      </c>
      <c r="B35">
        <v>51.919438</v>
      </c>
      <c r="C35">
        <v>19.145136000000001</v>
      </c>
      <c r="D35">
        <v>22056</v>
      </c>
      <c r="E35">
        <f t="shared" ref="E35" si="88">SUM(D35:D37)</f>
        <v>290547</v>
      </c>
      <c r="F35">
        <v>7.5911986700946832</v>
      </c>
      <c r="G35">
        <f t="shared" ref="G35:G67" si="89">41*D35</f>
        <v>904296</v>
      </c>
      <c r="H35">
        <f t="shared" ref="H35" si="90">SUM(G35:G37)</f>
        <v>44388445</v>
      </c>
      <c r="I35">
        <f t="shared" si="2"/>
        <v>2.0372328879734352</v>
      </c>
      <c r="J35" t="s">
        <v>19</v>
      </c>
    </row>
    <row r="36" spans="1:10" x14ac:dyDescent="0.4">
      <c r="A36" t="s">
        <v>10</v>
      </c>
      <c r="B36">
        <v>51.919438</v>
      </c>
      <c r="C36">
        <v>19.145136000000001</v>
      </c>
      <c r="D36">
        <v>232255</v>
      </c>
      <c r="E36">
        <f t="shared" ref="E36" si="91">SUM(D35:D37)</f>
        <v>290547</v>
      </c>
      <c r="F36">
        <v>79.937153025155993</v>
      </c>
      <c r="G36">
        <f t="shared" ref="G36:G67" si="92">171*D36</f>
        <v>39715605</v>
      </c>
      <c r="H36">
        <f t="shared" ref="H36:H67" si="93">SUM(G35:G37)</f>
        <v>44388445</v>
      </c>
      <c r="I36">
        <f t="shared" si="2"/>
        <v>89.472845917445412</v>
      </c>
      <c r="J36" t="s">
        <v>20</v>
      </c>
    </row>
    <row r="37" spans="1:10" x14ac:dyDescent="0.4">
      <c r="A37" t="s">
        <v>10</v>
      </c>
      <c r="B37">
        <v>51.919438</v>
      </c>
      <c r="C37">
        <v>19.145136000000001</v>
      </c>
      <c r="D37">
        <v>36236</v>
      </c>
      <c r="E37">
        <f t="shared" ref="E37" si="94">SUM(D35:D37)</f>
        <v>290547</v>
      </c>
      <c r="F37">
        <v>12.471648304749317</v>
      </c>
      <c r="G37">
        <f t="shared" ref="G37:G67" si="95">104*D37</f>
        <v>3768544</v>
      </c>
      <c r="H37">
        <f t="shared" ref="H37" si="96">SUM(G35:G37)</f>
        <v>44388445</v>
      </c>
      <c r="I37">
        <f t="shared" si="2"/>
        <v>8.4899211945811572</v>
      </c>
      <c r="J37" t="s">
        <v>21</v>
      </c>
    </row>
    <row r="38" spans="1:10" x14ac:dyDescent="0.4">
      <c r="A38" t="s">
        <v>23</v>
      </c>
      <c r="B38">
        <v>48.669026000000002</v>
      </c>
      <c r="C38">
        <v>19.699024000000001</v>
      </c>
      <c r="D38">
        <v>4093</v>
      </c>
      <c r="E38">
        <f t="shared" ref="E38" si="97">SUM(D38:D40)</f>
        <v>38896</v>
      </c>
      <c r="F38">
        <v>10.522932949403538</v>
      </c>
      <c r="G38">
        <f t="shared" ref="G38:G67" si="98">41*D38</f>
        <v>167813</v>
      </c>
      <c r="H38">
        <f t="shared" ref="H38" si="99">SUM(G38:G40)</f>
        <v>5704597</v>
      </c>
      <c r="I38">
        <f t="shared" si="2"/>
        <v>2.9417152517522274</v>
      </c>
      <c r="J38" t="s">
        <v>19</v>
      </c>
    </row>
    <row r="39" spans="1:10" x14ac:dyDescent="0.4">
      <c r="A39" t="s">
        <v>23</v>
      </c>
      <c r="B39">
        <v>48.669026000000002</v>
      </c>
      <c r="C39">
        <v>19.699024000000001</v>
      </c>
      <c r="D39">
        <v>28616</v>
      </c>
      <c r="E39">
        <f t="shared" ref="E39" si="100">SUM(D38:D40)</f>
        <v>38896</v>
      </c>
      <c r="F39">
        <v>73.570547099958858</v>
      </c>
      <c r="G39">
        <f t="shared" ref="G39:G67" si="101">171*D39</f>
        <v>4893336</v>
      </c>
      <c r="H39">
        <f t="shared" ref="H39:H67" si="102">SUM(G38:G40)</f>
        <v>5704597</v>
      </c>
      <c r="I39">
        <f t="shared" si="2"/>
        <v>85.778820134007717</v>
      </c>
      <c r="J39" t="s">
        <v>20</v>
      </c>
    </row>
    <row r="40" spans="1:10" x14ac:dyDescent="0.4">
      <c r="A40" t="s">
        <v>23</v>
      </c>
      <c r="B40">
        <v>48.669026000000002</v>
      </c>
      <c r="C40">
        <v>19.699024000000001</v>
      </c>
      <c r="D40">
        <v>6187</v>
      </c>
      <c r="E40">
        <f t="shared" ref="E40" si="103">SUM(D38:D40)</f>
        <v>38896</v>
      </c>
      <c r="F40">
        <v>15.906519950637598</v>
      </c>
      <c r="G40">
        <f t="shared" ref="G40:G67" si="104">104*D40</f>
        <v>643448</v>
      </c>
      <c r="H40">
        <f t="shared" ref="H40" si="105">SUM(G38:G40)</f>
        <v>5704597</v>
      </c>
      <c r="I40">
        <f t="shared" si="2"/>
        <v>11.279464614240059</v>
      </c>
      <c r="J40" t="s">
        <v>21</v>
      </c>
    </row>
    <row r="41" spans="1:10" x14ac:dyDescent="0.4">
      <c r="A41" t="s">
        <v>11</v>
      </c>
      <c r="B41">
        <v>40.463667000000001</v>
      </c>
      <c r="C41">
        <v>-3.7492200000000002</v>
      </c>
      <c r="D41">
        <v>28835</v>
      </c>
      <c r="E41">
        <f t="shared" ref="E41" si="106">SUM(D41:D43)</f>
        <v>404090</v>
      </c>
      <c r="F41">
        <v>7.1357865821970359</v>
      </c>
      <c r="G41">
        <f t="shared" ref="G41:G67" si="107">41*D41</f>
        <v>1182235</v>
      </c>
      <c r="H41">
        <f t="shared" ref="H41" si="108">SUM(G41:G43)</f>
        <v>63123090</v>
      </c>
      <c r="I41">
        <f t="shared" si="2"/>
        <v>1.8729041940120488</v>
      </c>
      <c r="J41" t="s">
        <v>19</v>
      </c>
    </row>
    <row r="42" spans="1:10" x14ac:dyDescent="0.4">
      <c r="A42" t="s">
        <v>11</v>
      </c>
      <c r="B42">
        <v>40.463667000000001</v>
      </c>
      <c r="C42">
        <v>-3.7492200000000002</v>
      </c>
      <c r="D42">
        <v>342005</v>
      </c>
      <c r="E42">
        <f t="shared" ref="E42" si="109">SUM(D41:D43)</f>
        <v>404090</v>
      </c>
      <c r="F42">
        <v>84.635848449602818</v>
      </c>
      <c r="G42">
        <f t="shared" ref="G42:G67" si="110">171*D42</f>
        <v>58482855</v>
      </c>
      <c r="H42">
        <f t="shared" ref="H42:H67" si="111">SUM(G41:G43)</f>
        <v>63123090</v>
      </c>
      <c r="I42">
        <f t="shared" si="2"/>
        <v>92.648910248215032</v>
      </c>
      <c r="J42" t="s">
        <v>20</v>
      </c>
    </row>
    <row r="43" spans="1:10" x14ac:dyDescent="0.4">
      <c r="A43" t="s">
        <v>11</v>
      </c>
      <c r="B43">
        <v>40.463667000000001</v>
      </c>
      <c r="C43">
        <v>-3.7492200000000002</v>
      </c>
      <c r="D43">
        <v>33250</v>
      </c>
      <c r="E43">
        <f t="shared" ref="E43" si="112">SUM(D41:D43)</f>
        <v>404090</v>
      </c>
      <c r="F43">
        <v>8.2283649682001538</v>
      </c>
      <c r="G43">
        <f t="shared" ref="G43:G67" si="113">104*D43</f>
        <v>3458000</v>
      </c>
      <c r="H43">
        <f t="shared" ref="H43" si="114">SUM(G41:G43)</f>
        <v>63123090</v>
      </c>
      <c r="I43">
        <f t="shared" si="2"/>
        <v>5.4781855577729157</v>
      </c>
      <c r="J43" t="s">
        <v>21</v>
      </c>
    </row>
    <row r="44" spans="1:10" x14ac:dyDescent="0.4">
      <c r="A44" t="s">
        <v>12</v>
      </c>
      <c r="B44">
        <v>60.128160999999999</v>
      </c>
      <c r="C44">
        <v>18.643501000000001</v>
      </c>
      <c r="D44">
        <v>14617</v>
      </c>
      <c r="E44">
        <f t="shared" ref="E44" si="115">SUM(D44:D46)</f>
        <v>121109</v>
      </c>
      <c r="F44">
        <v>12.069292950978044</v>
      </c>
      <c r="G44">
        <f t="shared" ref="G44:G67" si="116">41*D44</f>
        <v>599297</v>
      </c>
      <c r="H44">
        <f t="shared" ref="H44" si="117">SUM(G44:G46)</f>
        <v>18081072</v>
      </c>
      <c r="I44">
        <f t="shared" si="2"/>
        <v>3.3144992730519518</v>
      </c>
      <c r="J44" t="s">
        <v>19</v>
      </c>
    </row>
    <row r="45" spans="1:10" x14ac:dyDescent="0.4">
      <c r="A45" t="s">
        <v>12</v>
      </c>
      <c r="B45">
        <v>60.128160999999999</v>
      </c>
      <c r="C45">
        <v>18.643501000000001</v>
      </c>
      <c r="D45">
        <v>95621</v>
      </c>
      <c r="E45">
        <f t="shared" ref="E45" si="118">SUM(D44:D46)</f>
        <v>121109</v>
      </c>
      <c r="F45">
        <v>78.954495537078174</v>
      </c>
      <c r="G45">
        <f t="shared" ref="G45:G67" si="119">171*D45</f>
        <v>16351191</v>
      </c>
      <c r="H45">
        <f t="shared" ref="H45:H67" si="120">SUM(G44:G46)</f>
        <v>18081072</v>
      </c>
      <c r="I45">
        <f t="shared" si="2"/>
        <v>90.432641383210026</v>
      </c>
      <c r="J45" t="s">
        <v>20</v>
      </c>
    </row>
    <row r="46" spans="1:10" x14ac:dyDescent="0.4">
      <c r="A46" t="s">
        <v>12</v>
      </c>
      <c r="B46">
        <v>60.128160999999999</v>
      </c>
      <c r="C46">
        <v>18.643501000000001</v>
      </c>
      <c r="D46">
        <v>10871</v>
      </c>
      <c r="E46">
        <f t="shared" ref="E46" si="121">SUM(D44:D46)</f>
        <v>121109</v>
      </c>
      <c r="F46">
        <v>8.9762115119437862</v>
      </c>
      <c r="G46">
        <f t="shared" ref="G46:G67" si="122">104*D46</f>
        <v>1130584</v>
      </c>
      <c r="H46">
        <f t="shared" ref="H46" si="123">SUM(G44:G46)</f>
        <v>18081072</v>
      </c>
      <c r="I46">
        <f t="shared" si="2"/>
        <v>6.2528593437380264</v>
      </c>
      <c r="J46" t="s">
        <v>21</v>
      </c>
    </row>
    <row r="47" spans="1:10" x14ac:dyDescent="0.4">
      <c r="A47" t="s">
        <v>13</v>
      </c>
      <c r="B47">
        <v>46.818187999999999</v>
      </c>
      <c r="C47">
        <v>8.2275120000000008</v>
      </c>
      <c r="D47">
        <v>21737</v>
      </c>
      <c r="E47">
        <f t="shared" ref="E47" si="124">SUM(D47:D49)</f>
        <v>127303</v>
      </c>
      <c r="F47">
        <v>17.075010015474888</v>
      </c>
      <c r="G47">
        <f t="shared" ref="G47:G67" si="125">41*D47</f>
        <v>891217</v>
      </c>
      <c r="H47">
        <f t="shared" ref="H47" si="126">SUM(G47:G49)</f>
        <v>18426165</v>
      </c>
      <c r="I47">
        <f t="shared" si="2"/>
        <v>4.8366928224077013</v>
      </c>
      <c r="J47" t="s">
        <v>19</v>
      </c>
    </row>
    <row r="48" spans="1:10" x14ac:dyDescent="0.4">
      <c r="A48" t="s">
        <v>13</v>
      </c>
      <c r="B48">
        <v>46.818187999999999</v>
      </c>
      <c r="C48">
        <v>8.2275120000000008</v>
      </c>
      <c r="D48">
        <v>97852</v>
      </c>
      <c r="E48">
        <f t="shared" ref="E48" si="127">SUM(D47:D49)</f>
        <v>127303</v>
      </c>
      <c r="F48">
        <v>76.865431293842249</v>
      </c>
      <c r="G48">
        <f t="shared" ref="G48:G67" si="128">171*D48</f>
        <v>16732692</v>
      </c>
      <c r="H48">
        <f t="shared" ref="H48:H67" si="129">SUM(G47:G49)</f>
        <v>18426165</v>
      </c>
      <c r="I48">
        <f t="shared" si="2"/>
        <v>90.809411508037613</v>
      </c>
      <c r="J48" t="s">
        <v>20</v>
      </c>
    </row>
    <row r="49" spans="1:10" x14ac:dyDescent="0.4">
      <c r="A49" t="s">
        <v>13</v>
      </c>
      <c r="B49">
        <v>46.818187999999999</v>
      </c>
      <c r="C49">
        <v>8.2275120000000008</v>
      </c>
      <c r="D49">
        <v>7714</v>
      </c>
      <c r="E49">
        <f t="shared" ref="E49" si="130">SUM(D47:D49)</f>
        <v>127303</v>
      </c>
      <c r="F49">
        <v>6.0595586906828593</v>
      </c>
      <c r="G49">
        <f t="shared" ref="G49:G67" si="131">104*D49</f>
        <v>802256</v>
      </c>
      <c r="H49">
        <f t="shared" ref="H49" si="132">SUM(G47:G49)</f>
        <v>18426165</v>
      </c>
      <c r="I49">
        <f t="shared" si="2"/>
        <v>4.3538956695546798</v>
      </c>
      <c r="J49" t="s">
        <v>21</v>
      </c>
    </row>
    <row r="50" spans="1:10" x14ac:dyDescent="0.4">
      <c r="A50" t="s">
        <v>14</v>
      </c>
      <c r="B50">
        <v>55.378050999999999</v>
      </c>
      <c r="C50">
        <v>-3.4359730000000002</v>
      </c>
      <c r="D50">
        <v>70959</v>
      </c>
      <c r="E50">
        <f t="shared" ref="E50" si="133">SUM(D50:D52)</f>
        <v>841153</v>
      </c>
      <c r="F50">
        <v>8.435920694570429</v>
      </c>
      <c r="G50">
        <f t="shared" ref="G50:G67" si="134">41*D50</f>
        <v>2909319</v>
      </c>
      <c r="H50">
        <f t="shared" ref="H50" si="135">SUM(G50:G52)</f>
        <v>132425680</v>
      </c>
      <c r="I50">
        <f t="shared" si="2"/>
        <v>2.1969447315656603</v>
      </c>
      <c r="J50" t="s">
        <v>19</v>
      </c>
    </row>
    <row r="51" spans="1:10" x14ac:dyDescent="0.4">
      <c r="A51" t="s">
        <v>14</v>
      </c>
      <c r="B51">
        <v>55.378050999999999</v>
      </c>
      <c r="C51">
        <v>-3.4359730000000002</v>
      </c>
      <c r="D51">
        <v>737555</v>
      </c>
      <c r="E51">
        <f t="shared" ref="E51" si="136">SUM(D50:D52)</f>
        <v>841153</v>
      </c>
      <c r="F51">
        <v>87.683810198620222</v>
      </c>
      <c r="G51">
        <f t="shared" ref="G51:G67" si="137">171*D51</f>
        <v>126121905</v>
      </c>
      <c r="H51">
        <f t="shared" ref="H51:H67" si="138">SUM(G50:G52)</f>
        <v>132425680</v>
      </c>
      <c r="I51">
        <f t="shared" si="2"/>
        <v>95.239763918901531</v>
      </c>
      <c r="J51" t="s">
        <v>20</v>
      </c>
    </row>
    <row r="52" spans="1:10" x14ac:dyDescent="0.4">
      <c r="A52" t="s">
        <v>14</v>
      </c>
      <c r="B52">
        <v>55.378050999999999</v>
      </c>
      <c r="C52">
        <v>-3.4359730000000002</v>
      </c>
      <c r="D52">
        <v>32639</v>
      </c>
      <c r="E52">
        <f t="shared" ref="E52" si="139">SUM(D50:D52)</f>
        <v>841153</v>
      </c>
      <c r="F52">
        <v>3.8802691068093442</v>
      </c>
      <c r="G52">
        <f t="shared" ref="G52:G67" si="140">104*D52</f>
        <v>3394456</v>
      </c>
      <c r="H52">
        <f t="shared" ref="H52" si="141">SUM(G50:G52)</f>
        <v>132425680</v>
      </c>
      <c r="I52">
        <f t="shared" si="2"/>
        <v>2.5632913495328098</v>
      </c>
      <c r="J52" t="s">
        <v>21</v>
      </c>
    </row>
    <row r="53" spans="1:10" x14ac:dyDescent="0.4">
      <c r="A53" t="s">
        <v>25</v>
      </c>
      <c r="B53">
        <v>37.090240000000001</v>
      </c>
      <c r="C53">
        <v>-95.712890999999999</v>
      </c>
      <c r="D53">
        <v>33151</v>
      </c>
      <c r="E53">
        <f t="shared" ref="E53" si="142">SUM(D53:D55)</f>
        <v>6707216</v>
      </c>
      <c r="F53">
        <v>0.49425872075686844</v>
      </c>
      <c r="G53">
        <f t="shared" ref="G53:G67" si="143">41*D53</f>
        <v>1359191</v>
      </c>
      <c r="H53">
        <f t="shared" ref="H53" si="144">SUM(G53:G55)</f>
        <v>1101523625</v>
      </c>
      <c r="I53">
        <f t="shared" si="2"/>
        <v>0.12339190636968864</v>
      </c>
      <c r="J53" t="s">
        <v>19</v>
      </c>
    </row>
    <row r="54" spans="1:10" x14ac:dyDescent="0.4">
      <c r="A54" t="s">
        <v>25</v>
      </c>
      <c r="B54">
        <v>37.090240000000001</v>
      </c>
      <c r="C54">
        <v>-95.712890999999999</v>
      </c>
      <c r="D54">
        <v>6060622</v>
      </c>
      <c r="E54">
        <f t="shared" ref="E54" si="145">SUM(D53:D55)</f>
        <v>6707216</v>
      </c>
      <c r="F54">
        <v>90.359726002562013</v>
      </c>
      <c r="G54">
        <f t="shared" ref="G54:G67" si="146">171*D54</f>
        <v>1036366362</v>
      </c>
      <c r="H54">
        <f t="shared" ref="H54:H67" si="147">SUM(G53:G55)</f>
        <v>1101523625</v>
      </c>
      <c r="I54">
        <f t="shared" si="2"/>
        <v>94.08480567087247</v>
      </c>
      <c r="J54" t="s">
        <v>20</v>
      </c>
    </row>
    <row r="55" spans="1:10" x14ac:dyDescent="0.4">
      <c r="A55" t="s">
        <v>25</v>
      </c>
      <c r="B55">
        <v>37.090240000000001</v>
      </c>
      <c r="C55">
        <v>-95.712890999999999</v>
      </c>
      <c r="D55">
        <v>613443</v>
      </c>
      <c r="E55">
        <f t="shared" ref="E55" si="148">SUM(D53:D55)</f>
        <v>6707216</v>
      </c>
      <c r="F55">
        <v>9.1460152766811138</v>
      </c>
      <c r="G55">
        <f t="shared" ref="G55:G67" si="149">104*D55</f>
        <v>63798072</v>
      </c>
      <c r="H55">
        <f t="shared" ref="H55" si="150">SUM(G53:G55)</f>
        <v>1101523625</v>
      </c>
      <c r="I55">
        <f t="shared" si="2"/>
        <v>5.7918024227578417</v>
      </c>
      <c r="J55" t="s">
        <v>21</v>
      </c>
    </row>
    <row r="56" spans="1:10" x14ac:dyDescent="0.4">
      <c r="A56" t="s">
        <v>15</v>
      </c>
      <c r="B56">
        <v>40.143104999999998</v>
      </c>
      <c r="C56">
        <v>47.576926999999998</v>
      </c>
      <c r="D56">
        <v>544</v>
      </c>
      <c r="E56">
        <f t="shared" ref="E56" si="151">SUM(D56:D58)</f>
        <v>26494</v>
      </c>
      <c r="F56">
        <v>2.0532950856797765</v>
      </c>
      <c r="G56">
        <f t="shared" ref="G56:G67" si="152">41*D56</f>
        <v>22304</v>
      </c>
      <c r="H56">
        <f t="shared" ref="H56" si="153">SUM(G56:G58)</f>
        <v>2824954</v>
      </c>
      <c r="I56">
        <f t="shared" si="2"/>
        <v>0.789534980038613</v>
      </c>
      <c r="J56" t="s">
        <v>19</v>
      </c>
    </row>
    <row r="57" spans="1:10" x14ac:dyDescent="0.4">
      <c r="A57" t="s">
        <v>15</v>
      </c>
      <c r="B57">
        <v>40.143104999999998</v>
      </c>
      <c r="C57">
        <v>47.576926999999998</v>
      </c>
      <c r="D57">
        <v>1550</v>
      </c>
      <c r="E57">
        <f t="shared" ref="E57" si="154">SUM(D56:D58)</f>
        <v>26494</v>
      </c>
      <c r="F57">
        <v>5.8503812183890691</v>
      </c>
      <c r="G57">
        <f t="shared" ref="G57:G67" si="155">171*D57</f>
        <v>265050</v>
      </c>
      <c r="H57">
        <f t="shared" ref="H57:H67" si="156">SUM(G56:G58)</f>
        <v>2824954</v>
      </c>
      <c r="I57">
        <f t="shared" si="2"/>
        <v>9.3824536611923595</v>
      </c>
      <c r="J57" t="s">
        <v>20</v>
      </c>
    </row>
    <row r="58" spans="1:10" x14ac:dyDescent="0.4">
      <c r="A58" t="s">
        <v>15</v>
      </c>
      <c r="B58">
        <v>40.143104999999998</v>
      </c>
      <c r="C58">
        <v>47.576926999999998</v>
      </c>
      <c r="D58">
        <v>24400</v>
      </c>
      <c r="E58">
        <f t="shared" ref="E58" si="157">SUM(D56:D58)</f>
        <v>26494</v>
      </c>
      <c r="F58">
        <v>92.096323695931162</v>
      </c>
      <c r="G58">
        <f t="shared" ref="G58:G67" si="158">104*D58</f>
        <v>2537600</v>
      </c>
      <c r="H58">
        <f t="shared" ref="H58" si="159">SUM(G56:G58)</f>
        <v>2824954</v>
      </c>
      <c r="I58">
        <f t="shared" si="2"/>
        <v>89.828011358769032</v>
      </c>
      <c r="J58" t="s">
        <v>21</v>
      </c>
    </row>
    <row r="59" spans="1:10" x14ac:dyDescent="0.4">
      <c r="A59" t="s">
        <v>16</v>
      </c>
      <c r="B59">
        <v>45.1</v>
      </c>
      <c r="C59">
        <v>15.2</v>
      </c>
      <c r="D59">
        <v>734</v>
      </c>
      <c r="E59">
        <f t="shared" ref="E59" si="160">SUM(D59:D61)</f>
        <v>30128</v>
      </c>
      <c r="F59">
        <v>2.4362719065321294</v>
      </c>
      <c r="G59">
        <f t="shared" ref="G59:G67" si="161">41*D59</f>
        <v>30094</v>
      </c>
      <c r="H59">
        <f t="shared" ref="H59" si="162">SUM(G59:G61)</f>
        <v>4786994</v>
      </c>
      <c r="I59">
        <f t="shared" si="2"/>
        <v>0.6286617447191285</v>
      </c>
      <c r="J59" t="s">
        <v>19</v>
      </c>
    </row>
    <row r="60" spans="1:10" x14ac:dyDescent="0.4">
      <c r="A60" t="s">
        <v>16</v>
      </c>
      <c r="B60">
        <v>45.1</v>
      </c>
      <c r="C60">
        <v>15.2</v>
      </c>
      <c r="D60">
        <v>25372</v>
      </c>
      <c r="E60">
        <f t="shared" ref="E60" si="163">SUM(D59:D61)</f>
        <v>30128</v>
      </c>
      <c r="F60">
        <v>84.214020180562926</v>
      </c>
      <c r="G60">
        <f t="shared" ref="G60:G67" si="164">171*D60</f>
        <v>4338612</v>
      </c>
      <c r="H60">
        <f t="shared" ref="H60:H67" si="165">SUM(G59:G61)</f>
        <v>4786994</v>
      </c>
      <c r="I60">
        <f t="shared" si="2"/>
        <v>90.633328556501226</v>
      </c>
      <c r="J60" t="s">
        <v>20</v>
      </c>
    </row>
    <row r="61" spans="1:10" x14ac:dyDescent="0.4">
      <c r="A61" t="s">
        <v>16</v>
      </c>
      <c r="B61">
        <v>45.1</v>
      </c>
      <c r="C61">
        <v>15.2</v>
      </c>
      <c r="D61">
        <v>4022</v>
      </c>
      <c r="E61">
        <f t="shared" ref="E61" si="166">SUM(D59:D61)</f>
        <v>30128</v>
      </c>
      <c r="F61">
        <v>13.34970791290494</v>
      </c>
      <c r="G61">
        <f t="shared" ref="G61:G67" si="167">104*D61</f>
        <v>418288</v>
      </c>
      <c r="H61">
        <f t="shared" ref="H61" si="168">SUM(G59:G61)</f>
        <v>4786994</v>
      </c>
      <c r="I61">
        <f t="shared" si="2"/>
        <v>8.7380096987796509</v>
      </c>
      <c r="J61" t="s">
        <v>21</v>
      </c>
    </row>
    <row r="62" spans="1:10" x14ac:dyDescent="0.4">
      <c r="A62" t="s">
        <v>17</v>
      </c>
      <c r="B62">
        <v>41.20438</v>
      </c>
      <c r="C62">
        <v>74.766098</v>
      </c>
      <c r="D62">
        <v>17700</v>
      </c>
      <c r="E62">
        <f t="shared" ref="E62" si="169">SUM(D62:D64)</f>
        <v>278281</v>
      </c>
      <c r="F62">
        <v>6.3604773592160448</v>
      </c>
      <c r="G62">
        <f t="shared" ref="G62:G67" si="170">41*D62</f>
        <v>725700</v>
      </c>
      <c r="H62">
        <f t="shared" ref="H62" si="171">SUM(G62:G64)</f>
        <v>33132859</v>
      </c>
      <c r="I62">
        <f t="shared" si="2"/>
        <v>2.1902728044084574</v>
      </c>
      <c r="J62" t="s">
        <v>19</v>
      </c>
    </row>
    <row r="63" spans="1:10" x14ac:dyDescent="0.4">
      <c r="A63" t="s">
        <v>17</v>
      </c>
      <c r="B63">
        <v>41.20438</v>
      </c>
      <c r="C63">
        <v>74.766098</v>
      </c>
      <c r="D63">
        <v>79205</v>
      </c>
      <c r="E63">
        <f t="shared" ref="E63" si="172">SUM(D62:D64)</f>
        <v>278281</v>
      </c>
      <c r="F63">
        <v>28.462237809983431</v>
      </c>
      <c r="G63">
        <f t="shared" ref="G63:G67" si="173">171*D63</f>
        <v>13544055</v>
      </c>
      <c r="H63">
        <f t="shared" ref="H63:H67" si="174">SUM(G62:G64)</f>
        <v>33132859</v>
      </c>
      <c r="I63">
        <f t="shared" si="2"/>
        <v>40.878014782847444</v>
      </c>
      <c r="J63" t="s">
        <v>20</v>
      </c>
    </row>
    <row r="64" spans="1:10" x14ac:dyDescent="0.4">
      <c r="A64" t="s">
        <v>17</v>
      </c>
      <c r="B64">
        <v>41.20438</v>
      </c>
      <c r="C64">
        <v>74.766098</v>
      </c>
      <c r="D64">
        <v>181376</v>
      </c>
      <c r="E64">
        <f t="shared" ref="E64" si="175">SUM(D62:D64)</f>
        <v>278281</v>
      </c>
      <c r="F64">
        <v>65.177284830800517</v>
      </c>
      <c r="G64">
        <f t="shared" ref="G64:G67" si="176">104*D64</f>
        <v>18863104</v>
      </c>
      <c r="H64">
        <f t="shared" ref="H64" si="177">SUM(G62:G64)</f>
        <v>33132859</v>
      </c>
      <c r="I64">
        <f t="shared" si="2"/>
        <v>56.931712412744098</v>
      </c>
      <c r="J64" t="s">
        <v>21</v>
      </c>
    </row>
    <row r="65" spans="1:10" x14ac:dyDescent="0.4">
      <c r="A65" t="s">
        <v>18</v>
      </c>
      <c r="B65">
        <v>41.608635</v>
      </c>
      <c r="C65">
        <v>21.745274999999999</v>
      </c>
      <c r="D65">
        <v>62</v>
      </c>
      <c r="E65">
        <f t="shared" ref="E65" si="178">SUM(D65:D67)</f>
        <v>11793</v>
      </c>
      <c r="F65">
        <v>0.5257356058678877</v>
      </c>
      <c r="G65">
        <f t="shared" ref="G65:G67" si="179">41*D65</f>
        <v>2542</v>
      </c>
      <c r="H65">
        <f t="shared" ref="H65" si="180">SUM(G65:G67)</f>
        <v>1872667</v>
      </c>
      <c r="I65">
        <f t="shared" si="2"/>
        <v>0.13574223286895107</v>
      </c>
      <c r="J65" t="s">
        <v>19</v>
      </c>
    </row>
    <row r="66" spans="1:10" x14ac:dyDescent="0.4">
      <c r="A66" t="s">
        <v>18</v>
      </c>
      <c r="B66">
        <v>41.608635</v>
      </c>
      <c r="C66">
        <v>21.745274999999999</v>
      </c>
      <c r="D66">
        <v>9703</v>
      </c>
      <c r="E66">
        <f t="shared" ref="E66" si="181">SUM(D65:D67)</f>
        <v>11793</v>
      </c>
      <c r="F66">
        <v>82.277622318324433</v>
      </c>
      <c r="G66">
        <f t="shared" ref="G66:G67" si="182">171*D66</f>
        <v>1659213</v>
      </c>
      <c r="H66">
        <f t="shared" ref="H66:H67" si="183">SUM(G65:G67)</f>
        <v>1872667</v>
      </c>
      <c r="I66">
        <f t="shared" si="2"/>
        <v>88.601604022498393</v>
      </c>
      <c r="J66" t="s">
        <v>20</v>
      </c>
    </row>
    <row r="67" spans="1:10" x14ac:dyDescent="0.4">
      <c r="A67" t="s">
        <v>18</v>
      </c>
      <c r="B67">
        <v>41.608635</v>
      </c>
      <c r="C67">
        <v>21.745274999999999</v>
      </c>
      <c r="D67">
        <v>2028</v>
      </c>
      <c r="E67">
        <f t="shared" ref="E67" si="184">SUM(D65:D67)</f>
        <v>11793</v>
      </c>
      <c r="F67">
        <v>17.196642075807684</v>
      </c>
      <c r="G67">
        <f t="shared" ref="G67" si="185">104*D67</f>
        <v>210912</v>
      </c>
      <c r="H67">
        <f t="shared" ref="H67" si="186">SUM(G65:G67)</f>
        <v>1872667</v>
      </c>
      <c r="I67">
        <f t="shared" si="2"/>
        <v>11.262653744632654</v>
      </c>
      <c r="J67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Spiers</dc:creator>
  <cp:lastModifiedBy>Bradley Spiers</cp:lastModifiedBy>
  <dcterms:created xsi:type="dcterms:W3CDTF">2025-09-28T03:56:13Z</dcterms:created>
  <dcterms:modified xsi:type="dcterms:W3CDTF">2025-10-11T03:05:21Z</dcterms:modified>
</cp:coreProperties>
</file>