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defaultThemeVersion="166925"/>
  <mc:AlternateContent xmlns:mc="http://schemas.openxmlformats.org/markup-compatibility/2006">
    <mc:Choice Requires="x15">
      <x15ac:absPath xmlns:x15ac="http://schemas.microsoft.com/office/spreadsheetml/2010/11/ac" url="/Users/carlottapenzo/Desktop/Data 2024 Carly/IS AQR KO/"/>
    </mc:Choice>
  </mc:AlternateContent>
  <xr:revisionPtr revIDLastSave="0" documentId="8_{DA1F9793-D9D6-1040-9317-F5F682661D8A}" xr6:coauthVersionLast="47" xr6:coauthVersionMax="47" xr10:uidLastSave="{00000000-0000-0000-0000-000000000000}"/>
  <bookViews>
    <workbookView xWindow="0" yWindow="500" windowWidth="28800" windowHeight="15380" tabRatio="500" activeTab="1" xr2:uid="{00000000-000D-0000-FFFF-FFFF00000000}"/>
  </bookViews>
  <sheets>
    <sheet name="Customer Info" sheetId="2" r:id="rId1"/>
    <sheet name="Samples" sheetId="3" r:id="rId2"/>
    <sheet name="Samples (Template)" sheetId="9" r:id="rId3"/>
    <sheet name="IMGAG" sheetId="7" state="hidden" r:id="rId4"/>
    <sheet name="MIBI" sheetId="10" state="hidden" r:id="rId5"/>
    <sheet name="INFO" sheetId="8" state="hidden" r:id="rId6"/>
    <sheet name="Zellen" sheetId="5" state="hidden" r:id="rId7"/>
  </sheets>
  <definedNames>
    <definedName name="Analyte">Tabelle4[Analyte]</definedName>
    <definedName name="Concen">Tabelle6[concentration]</definedName>
    <definedName name="FFPE">Tabelle8[FFPE]</definedName>
    <definedName name="Species">Tabelle1465[Species Code]</definedName>
    <definedName name="Table6">Tabelle6[concentration]</definedName>
    <definedName name="Technologie">Tabelle5[Technology]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X3" i="3" l="1"/>
  <c r="X4" i="3"/>
  <c r="X5" i="3"/>
  <c r="X6" i="3"/>
  <c r="X7" i="3"/>
  <c r="X8" i="3"/>
  <c r="X9" i="3"/>
  <c r="X10" i="3"/>
  <c r="X11" i="3"/>
  <c r="X12" i="3"/>
  <c r="X13" i="3"/>
  <c r="X14" i="3"/>
  <c r="X15" i="3"/>
  <c r="X16" i="3"/>
  <c r="X17" i="3"/>
  <c r="X18" i="3"/>
  <c r="X19" i="3"/>
  <c r="X20"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49" i="3"/>
  <c r="X50" i="3"/>
  <c r="X51" i="3"/>
  <c r="X52" i="3"/>
  <c r="X53" i="3"/>
  <c r="X54" i="3"/>
  <c r="X55" i="3"/>
  <c r="X56" i="3"/>
  <c r="X57" i="3"/>
  <c r="X58" i="3"/>
  <c r="X59" i="3"/>
  <c r="X60" i="3"/>
  <c r="X61" i="3"/>
  <c r="X62" i="3"/>
  <c r="X63" i="3"/>
  <c r="X64" i="3"/>
  <c r="X65" i="3"/>
  <c r="X66" i="3"/>
  <c r="X67" i="3"/>
  <c r="X68" i="3"/>
  <c r="X69" i="3"/>
  <c r="X70" i="3"/>
  <c r="X71" i="3"/>
  <c r="X72" i="3"/>
  <c r="X73" i="3"/>
  <c r="X74" i="3"/>
  <c r="X75" i="3"/>
  <c r="X76" i="3"/>
  <c r="X77" i="3"/>
  <c r="X78" i="3"/>
  <c r="X79" i="3"/>
  <c r="X80" i="3"/>
  <c r="X81" i="3"/>
  <c r="X82" i="3"/>
  <c r="X83" i="3"/>
  <c r="X84" i="3"/>
  <c r="X85" i="3"/>
  <c r="X86" i="3"/>
  <c r="X87" i="3"/>
  <c r="X88" i="3"/>
  <c r="X89" i="3"/>
  <c r="X90" i="3"/>
  <c r="X91" i="3"/>
  <c r="X92" i="3"/>
  <c r="X93" i="3"/>
  <c r="X94" i="3"/>
  <c r="X95" i="3"/>
  <c r="X96" i="3"/>
  <c r="X97" i="3"/>
  <c r="X98" i="3"/>
  <c r="X99" i="3"/>
  <c r="X100" i="3"/>
  <c r="X101" i="3"/>
  <c r="X102" i="3"/>
  <c r="L11" i="7"/>
  <c r="L10" i="7"/>
  <c r="L3" i="7" l="1"/>
  <c r="L4" i="7"/>
  <c r="L5" i="7"/>
  <c r="L6" i="7"/>
  <c r="L7" i="7"/>
  <c r="L8" i="7"/>
  <c r="L9"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A102" i="10" l="1"/>
  <c r="C102" i="10"/>
  <c r="E102" i="10"/>
  <c r="G102" i="10"/>
  <c r="H102" i="10"/>
  <c r="I102" i="10"/>
  <c r="K102" i="10"/>
  <c r="L102" i="10"/>
  <c r="M102" i="10"/>
  <c r="N102" i="10"/>
  <c r="O102" i="10"/>
  <c r="P102" i="10"/>
  <c r="Q102" i="10"/>
  <c r="R102" i="10"/>
  <c r="S102" i="10"/>
  <c r="C102" i="7"/>
  <c r="D102" i="7"/>
  <c r="J102" i="7"/>
  <c r="K102" i="7"/>
  <c r="N102" i="7"/>
  <c r="O102" i="7"/>
  <c r="P102" i="7"/>
  <c r="Q102" i="7"/>
  <c r="R102" i="7"/>
  <c r="S102" i="7"/>
  <c r="T102" i="7"/>
  <c r="U102" i="7"/>
  <c r="V102" i="7"/>
  <c r="W102" i="7"/>
  <c r="X102" i="7"/>
  <c r="Y102" i="7"/>
  <c r="Z102" i="7"/>
  <c r="AA102" i="7"/>
  <c r="A50" i="10" l="1"/>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01"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Q4" i="10" l="1"/>
  <c r="Q5" i="10"/>
  <c r="Q6" i="10"/>
  <c r="Q7" i="10"/>
  <c r="Q8" i="10"/>
  <c r="Q9" i="10"/>
  <c r="Q10" i="10"/>
  <c r="R4" i="10"/>
  <c r="R5" i="10"/>
  <c r="R6" i="10"/>
  <c r="R7" i="10"/>
  <c r="R8" i="10"/>
  <c r="R9" i="10"/>
  <c r="R10" i="10"/>
  <c r="S4" i="10"/>
  <c r="S5" i="10"/>
  <c r="S6" i="10"/>
  <c r="S7" i="10"/>
  <c r="S8" i="10"/>
  <c r="S9" i="10"/>
  <c r="S10" i="10"/>
  <c r="S3" i="10"/>
  <c r="R3" i="10"/>
  <c r="Q3" i="10"/>
  <c r="P3" i="10"/>
  <c r="P4" i="10"/>
  <c r="P5" i="10"/>
  <c r="P6" i="10"/>
  <c r="P7" i="10"/>
  <c r="P8" i="10"/>
  <c r="P9" i="10"/>
  <c r="P10" i="10"/>
  <c r="O3" i="10"/>
  <c r="O4" i="10"/>
  <c r="O5" i="10"/>
  <c r="O6" i="10"/>
  <c r="O7" i="10"/>
  <c r="O8" i="10"/>
  <c r="O9" i="10"/>
  <c r="O10" i="10"/>
  <c r="N3" i="10"/>
  <c r="N4" i="10"/>
  <c r="N5" i="10"/>
  <c r="N6" i="10"/>
  <c r="N7" i="10"/>
  <c r="N8" i="10"/>
  <c r="N9" i="10"/>
  <c r="N10" i="10"/>
  <c r="M4" i="10"/>
  <c r="M5" i="10"/>
  <c r="M6" i="10"/>
  <c r="M7" i="10"/>
  <c r="M8" i="10"/>
  <c r="M9" i="10"/>
  <c r="M10" i="10"/>
  <c r="M3" i="10"/>
  <c r="L4" i="10"/>
  <c r="L5" i="10"/>
  <c r="L6" i="10"/>
  <c r="L7" i="10"/>
  <c r="L8" i="10"/>
  <c r="L9" i="10"/>
  <c r="L10" i="10"/>
  <c r="L3" i="10"/>
  <c r="K3" i="10"/>
  <c r="K4" i="10"/>
  <c r="K5" i="10"/>
  <c r="K6" i="10"/>
  <c r="K7" i="10"/>
  <c r="K8" i="10"/>
  <c r="K9" i="10"/>
  <c r="K10" i="10"/>
  <c r="I3" i="10"/>
  <c r="I4" i="10"/>
  <c r="I5" i="10"/>
  <c r="I6" i="10"/>
  <c r="I7" i="10"/>
  <c r="I8" i="10"/>
  <c r="I9" i="10"/>
  <c r="I10" i="10"/>
  <c r="H3" i="10"/>
  <c r="H4" i="10"/>
  <c r="H5" i="10"/>
  <c r="H6" i="10"/>
  <c r="H7" i="10"/>
  <c r="H8" i="10"/>
  <c r="H9" i="10"/>
  <c r="H10" i="10"/>
  <c r="G3" i="10"/>
  <c r="G4" i="10"/>
  <c r="G5" i="10"/>
  <c r="G6" i="10"/>
  <c r="G7" i="10"/>
  <c r="G8" i="10"/>
  <c r="G9" i="10"/>
  <c r="G10" i="10"/>
  <c r="E3" i="10"/>
  <c r="E4" i="10"/>
  <c r="E5" i="10"/>
  <c r="E6" i="10"/>
  <c r="E7" i="10"/>
  <c r="E8" i="10"/>
  <c r="E9" i="10"/>
  <c r="E10" i="10"/>
  <c r="C3" i="10"/>
  <c r="C4" i="10"/>
  <c r="C5" i="10"/>
  <c r="C6" i="10"/>
  <c r="C7" i="10"/>
  <c r="C8" i="10"/>
  <c r="C9" i="10"/>
  <c r="C10" i="10"/>
  <c r="A6" i="10"/>
  <c r="A7" i="10"/>
  <c r="A8" i="10"/>
  <c r="A9" i="10"/>
  <c r="A10" i="10"/>
  <c r="A4" i="10"/>
  <c r="A5" i="10"/>
  <c r="A3" i="10"/>
  <c r="S3" i="7" l="1"/>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R3" i="7" l="1"/>
  <c r="AA3" i="7"/>
  <c r="AA4" i="7"/>
  <c r="AA5" i="7"/>
  <c r="AA6" i="7"/>
  <c r="AA7" i="7"/>
  <c r="AA8" i="7"/>
  <c r="AA9" i="7"/>
  <c r="AA10" i="7"/>
  <c r="AA11" i="7"/>
  <c r="AA12" i="7"/>
  <c r="AA13" i="7"/>
  <c r="AA14" i="7"/>
  <c r="AA15" i="7"/>
  <c r="AA16" i="7"/>
  <c r="AA17" i="7"/>
  <c r="AA18" i="7"/>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47" i="7"/>
  <c r="AA48" i="7"/>
  <c r="AA49" i="7"/>
  <c r="AA50" i="7"/>
  <c r="AA51" i="7"/>
  <c r="AA52" i="7"/>
  <c r="AA53" i="7"/>
  <c r="AA54" i="7"/>
  <c r="AA55" i="7"/>
  <c r="AA56" i="7"/>
  <c r="AA57" i="7"/>
  <c r="AA58" i="7"/>
  <c r="AA59" i="7"/>
  <c r="AA60" i="7"/>
  <c r="AA61" i="7"/>
  <c r="AA62" i="7"/>
  <c r="AA63" i="7"/>
  <c r="AA64" i="7"/>
  <c r="AA65" i="7"/>
  <c r="AA66"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Z3" i="7"/>
  <c r="Z4" i="7"/>
  <c r="Z5" i="7"/>
  <c r="Z6" i="7"/>
  <c r="Z7" i="7"/>
  <c r="Z8"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Z50" i="7"/>
  <c r="Z51" i="7"/>
  <c r="Z52" i="7"/>
  <c r="Z53" i="7"/>
  <c r="Z54" i="7"/>
  <c r="Z55" i="7"/>
  <c r="Z56" i="7"/>
  <c r="Z57" i="7"/>
  <c r="Z58" i="7"/>
  <c r="Z59" i="7"/>
  <c r="Z60" i="7"/>
  <c r="Z61" i="7"/>
  <c r="Z62" i="7"/>
  <c r="Z63" i="7"/>
  <c r="Z64" i="7"/>
  <c r="Z65" i="7"/>
  <c r="Z66" i="7"/>
  <c r="Z67" i="7"/>
  <c r="Z68" i="7"/>
  <c r="Z69" i="7"/>
  <c r="Z70" i="7"/>
  <c r="Z71" i="7"/>
  <c r="Z72" i="7"/>
  <c r="Z73" i="7"/>
  <c r="Z74" i="7"/>
  <c r="Z75" i="7"/>
  <c r="Z76" i="7"/>
  <c r="Z77" i="7"/>
  <c r="Z78" i="7"/>
  <c r="Z79" i="7"/>
  <c r="Z80" i="7"/>
  <c r="Z81" i="7"/>
  <c r="Z82" i="7"/>
  <c r="Z83" i="7"/>
  <c r="Z84" i="7"/>
  <c r="Z85" i="7"/>
  <c r="Z86" i="7"/>
  <c r="Z87" i="7"/>
  <c r="Z88" i="7"/>
  <c r="Z89" i="7"/>
  <c r="Z90" i="7"/>
  <c r="Z91" i="7"/>
  <c r="Z92" i="7"/>
  <c r="Z93" i="7"/>
  <c r="Z94" i="7"/>
  <c r="Z95" i="7"/>
  <c r="Z96" i="7"/>
  <c r="Z97" i="7"/>
  <c r="Z98" i="7"/>
  <c r="Z99" i="7"/>
  <c r="Z100" i="7"/>
  <c r="Z101" i="7"/>
  <c r="Y3" i="7"/>
  <c r="Y4" i="7"/>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X3" i="7"/>
  <c r="X4" i="7"/>
  <c r="X5" i="7"/>
  <c r="X6" i="7"/>
  <c r="X7" i="7"/>
  <c r="X8" i="7"/>
  <c r="X9" i="7"/>
  <c r="X10" i="7"/>
  <c r="X11" i="7"/>
  <c r="X12" i="7"/>
  <c r="X13" i="7"/>
  <c r="X14" i="7"/>
  <c r="X15" i="7"/>
  <c r="X16" i="7"/>
  <c r="X17"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W3"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W75" i="7"/>
  <c r="W76" i="7"/>
  <c r="W77" i="7"/>
  <c r="W78" i="7"/>
  <c r="W79" i="7"/>
  <c r="W80" i="7"/>
  <c r="W81" i="7"/>
  <c r="W82" i="7"/>
  <c r="W83" i="7"/>
  <c r="W84" i="7"/>
  <c r="W85" i="7"/>
  <c r="W86" i="7"/>
  <c r="W87" i="7"/>
  <c r="W88" i="7"/>
  <c r="W89" i="7"/>
  <c r="W90" i="7"/>
  <c r="W91" i="7"/>
  <c r="W92" i="7"/>
  <c r="W93" i="7"/>
  <c r="W94" i="7"/>
  <c r="W95" i="7"/>
  <c r="W96" i="7"/>
  <c r="W97" i="7"/>
  <c r="W98" i="7"/>
  <c r="W99" i="7"/>
  <c r="W100" i="7"/>
  <c r="W101" i="7"/>
  <c r="V3" i="7"/>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U3" i="7" l="1"/>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T3" i="7"/>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D3" i="7"/>
  <c r="C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8589A7A0-125C-421C-9031-EB4471DA0A5A}">
      <text>
        <r>
          <rPr>
            <sz val="12"/>
            <color rgb="FF000000"/>
            <rFont val="Arial"/>
            <family val="34"/>
          </rPr>
          <t>Enter the service description as indicated on the quote for each sample, separate when applicable, different services using semicolumn.</t>
        </r>
      </text>
    </comment>
    <comment ref="E2" authorId="0" shapeId="0" xr:uid="{114B1373-C259-47A6-A5B1-BF7C713A8C8C}">
      <text>
        <r>
          <rPr>
            <sz val="12"/>
            <color rgb="FF000000"/>
            <rFont val="Arial"/>
            <family val="34"/>
          </rPr>
          <t>Please ignore, if not applicable!</t>
        </r>
      </text>
    </comment>
    <comment ref="F2" authorId="0" shapeId="0" xr:uid="{1804FEFB-DE84-43B7-81E1-3F7ACC167D0F}">
      <text>
        <r>
          <rPr>
            <sz val="12"/>
            <color rgb="FF000000"/>
            <rFont val="Arial"/>
            <family val="34"/>
          </rPr>
          <t>Please ignore, if not applicable!</t>
        </r>
      </text>
    </comment>
    <comment ref="G2" authorId="0" shapeId="0" xr:uid="{88D54BD3-8D88-46DA-8E03-84B04135F8A1}">
      <text>
        <r>
          <rPr>
            <sz val="12"/>
            <color rgb="FF000000"/>
            <rFont val="Arial"/>
            <family val="34"/>
          </rPr>
          <t>The ID of the sample on the tube.</t>
        </r>
      </text>
    </comment>
    <comment ref="H2" authorId="1" shapeId="0" xr:uid="{4A94F4E5-80D5-45CB-BFDE-E7CFE32D9B2A}">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20058328-2956-4CB2-A3E9-FC1000780730}">
      <text>
        <r>
          <rPr>
            <sz val="12"/>
            <color rgb="FF000000"/>
            <rFont val="Arial"/>
            <family val="34"/>
          </rPr>
          <t>Use this column to identify whether the samples belong to the same source (e.g. the same patient (for human) or the same plant (for plants)).</t>
        </r>
      </text>
    </comment>
    <comment ref="J2" authorId="0" shapeId="0" xr:uid="{9372B4D6-F944-45E0-A9A5-955ED03F4ADD}">
      <text>
        <r>
          <rPr>
            <sz val="12"/>
            <color rgb="FF000000"/>
            <rFont val="Arial"/>
            <family val="34"/>
          </rPr>
          <t>Scientific name of organism(s) from which the biological material was derived.</t>
        </r>
      </text>
    </comment>
    <comment ref="K2" authorId="0" shapeId="0" xr:uid="{8F9B0646-C58A-4AAE-84AC-FB5237CB973E}">
      <text>
        <r>
          <rPr>
            <sz val="12"/>
            <color rgb="FF000000"/>
            <rFont val="Arial"/>
            <family val="34"/>
          </rPr>
          <t>Briefly identify the biological material (e.g. muscle or liver (for human) or root or plant leaf (for plants)).</t>
        </r>
      </text>
    </comment>
    <comment ref="M2" authorId="0" shapeId="0" xr:uid="{81CB51D6-023F-44B8-9B41-C47AEC3E262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8A88C890-A2DB-4206-B88F-733093D844A1}">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D039C4FB-D106-487D-99C9-1A678F580E3B}">
      <text>
        <r>
          <rPr>
            <sz val="12"/>
            <color rgb="FF000000"/>
            <rFont val="Arial"/>
            <family val="34"/>
          </rPr>
          <t>Type of molecule that was extracted from the biological material. Include one of the following: total RNA, genomic DNA, protein, or other.</t>
        </r>
      </text>
    </comment>
    <comment ref="P2" authorId="1" shapeId="0" xr:uid="{30825C5E-FF47-4939-B31D-FC071644D097}">
      <text>
        <r>
          <rPr>
            <sz val="12"/>
            <color rgb="FF000000"/>
            <rFont val="Arial"/>
            <family val="34"/>
          </rPr>
          <t>When samples were shiped from the user laboratory.</t>
        </r>
      </text>
    </comment>
    <comment ref="Q2" authorId="0" shapeId="0" xr:uid="{AE2AEB13-E921-4C54-A381-DB02426DD152}">
      <text>
        <r>
          <rPr>
            <sz val="12"/>
            <color rgb="FF000000"/>
            <rFont val="Arial"/>
            <family val="34"/>
          </rPr>
          <t>Add biosafety level (e.g. S1 or S2).</t>
        </r>
      </text>
    </comment>
    <comment ref="W2" authorId="0" shapeId="0" xr:uid="{22C01DD9-D89D-4290-86BE-3E00E0C762ED}">
      <text>
        <r>
          <rPr>
            <sz val="12"/>
            <color rgb="FF000000"/>
            <rFont val="Arial"/>
            <family val="34"/>
          </rPr>
          <t>Give the method that was used for concentration measurement, e.g. Nanodrop for RNA or Bradford for protein etc.</t>
        </r>
      </text>
    </comment>
    <comment ref="Z2" authorId="1" shapeId="0" xr:uid="{FBD5BDD0-DF1A-46AF-8FE8-7050E07B2CA8}">
      <text>
        <r>
          <rPr>
            <sz val="12"/>
            <color rgb="FF000000"/>
            <rFont val="Arial"/>
            <family val="34"/>
          </rPr>
          <t>Provide the name of the index as described in the kit documentation.</t>
        </r>
      </text>
    </comment>
    <comment ref="AA2" authorId="1" shapeId="0" xr:uid="{528CC059-78A6-472E-8AFF-7F649B8C4B83}">
      <text>
        <r>
          <rPr>
            <sz val="12"/>
            <color rgb="FF000000"/>
            <rFont val="Arial"/>
            <family val="34"/>
          </rPr>
          <t>Provide the name of the index as described in the kit documentation.</t>
        </r>
      </text>
    </comment>
    <comment ref="AB2" authorId="1" shapeId="0" xr:uid="{3A1E7B6E-2FCD-41B2-A96F-1269437E13F6}">
      <text>
        <r>
          <rPr>
            <sz val="12"/>
            <color rgb="FF000000"/>
            <rFont val="Arial"/>
            <family val="34"/>
          </rPr>
          <t>Use the format: read 1 + index 1 + index 2 + read 2.</t>
        </r>
      </text>
    </comment>
    <comment ref="AG2" authorId="1" shapeId="0" xr:uid="{A9BE217F-EFCE-46B7-9EBC-EB42D784B2AB}">
      <text>
        <r>
          <rPr>
            <sz val="12"/>
            <color rgb="FF000000"/>
            <rFont val="Arial"/>
            <family val="34"/>
          </rPr>
          <t>We do not advise to insert a spike-in prior sample shipment.</t>
        </r>
      </text>
    </comment>
    <comment ref="AH2" authorId="1" shapeId="0" xr:uid="{889A8C3E-8955-492E-AF69-F7C91A350F0A}">
      <text>
        <r>
          <rPr>
            <sz val="12"/>
            <color rgb="FF000000"/>
            <rFont val="Arial"/>
            <family val="34"/>
          </rPr>
          <t>We advise to avoid custom primer.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3F3223B8-D1F6-8F4C-BC03-51454D79DC78}">
      <text>
        <r>
          <rPr>
            <sz val="12"/>
            <color rgb="FF000000"/>
            <rFont val="Arial"/>
            <family val="34"/>
          </rPr>
          <t>Enter the service description as indicated on the quote for each sample, separate when applicable, different services using semicolumn.</t>
        </r>
      </text>
    </comment>
    <comment ref="E2" authorId="0" shapeId="0" xr:uid="{EBA9C915-04E0-B046-9334-C25D48E4C43E}">
      <text>
        <r>
          <rPr>
            <sz val="12"/>
            <color rgb="FF000000"/>
            <rFont val="Arial"/>
            <family val="34"/>
          </rPr>
          <t>Please ignore, if not applicable!</t>
        </r>
      </text>
    </comment>
    <comment ref="F2" authorId="0" shapeId="0" xr:uid="{394DB05E-FD8C-7342-9D54-5B60D24A0282}">
      <text>
        <r>
          <rPr>
            <sz val="12"/>
            <color rgb="FF000000"/>
            <rFont val="Arial"/>
            <family val="34"/>
          </rPr>
          <t>Please ignore, if not applicable!</t>
        </r>
      </text>
    </comment>
    <comment ref="G2" authorId="0" shapeId="0" xr:uid="{E5414098-FE6C-0A4A-97D7-B034F366A9AB}">
      <text>
        <r>
          <rPr>
            <sz val="12"/>
            <color rgb="FF000000"/>
            <rFont val="Arial"/>
            <family val="34"/>
          </rPr>
          <t>The ID of the sample on the tube.</t>
        </r>
      </text>
    </comment>
    <comment ref="H2" authorId="1" shapeId="0" xr:uid="{B1B2E9E5-1A77-6B41-80F7-CC5E75087CEC}">
      <text>
        <r>
          <rPr>
            <sz val="12"/>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BE06F885-739A-364E-8624-B29C9D0AEB22}">
      <text>
        <r>
          <rPr>
            <sz val="12"/>
            <color rgb="FF000000"/>
            <rFont val="Arial"/>
            <family val="34"/>
          </rPr>
          <t>Use this column to identify whether the samples belong to the same source (e.g. the same patient (for human) or the same plant (for plants)).</t>
        </r>
      </text>
    </comment>
    <comment ref="J2" authorId="0" shapeId="0" xr:uid="{FBAC120B-16F5-4D4E-B8DB-611E52DE2922}">
      <text>
        <r>
          <rPr>
            <sz val="12"/>
            <color rgb="FF000000"/>
            <rFont val="Arial"/>
            <family val="34"/>
          </rPr>
          <t>Scientific name of organism(s) from which the biological material was derived.</t>
        </r>
      </text>
    </comment>
    <comment ref="K2" authorId="0" shapeId="0" xr:uid="{8F6CAAC4-B3AA-B043-8422-EC52122A9000}">
      <text>
        <r>
          <rPr>
            <sz val="12"/>
            <color rgb="FF000000"/>
            <rFont val="Arial"/>
            <family val="34"/>
          </rPr>
          <t>Briefly identify the biological material (e.g. muscle or liver (for human) or root or plant leaf (for plants)).</t>
        </r>
      </text>
    </comment>
    <comment ref="M2" authorId="0" shapeId="0" xr:uid="{014515A2-C1B6-B649-B84C-3BF8DDD95B17}">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1A5D13FB-7417-3846-BABB-AB2BAE36EB0A}">
      <text>
        <r>
          <rPr>
            <sz val="12"/>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22D6E129-4907-7B4B-8AD3-1BEC5AADC9E8}">
      <text>
        <r>
          <rPr>
            <sz val="12"/>
            <color rgb="FF000000"/>
            <rFont val="Arial"/>
            <family val="34"/>
          </rPr>
          <t>Type of molecule that was extracted from the biological material. Include one of the following: total RNA, genomic DNA, protein, or other.</t>
        </r>
      </text>
    </comment>
    <comment ref="P2" authorId="1" shapeId="0" xr:uid="{765E2906-F93C-EB4E-925E-5FCC9B63BA36}">
      <text>
        <r>
          <rPr>
            <sz val="12"/>
            <color rgb="FF000000"/>
            <rFont val="Arial"/>
            <family val="34"/>
          </rPr>
          <t>When samples were shiped from the user laboratory.</t>
        </r>
      </text>
    </comment>
    <comment ref="Q2" authorId="0" shapeId="0" xr:uid="{1C2828F4-2E47-2847-8AE4-D5548C4544CA}">
      <text>
        <r>
          <rPr>
            <sz val="12"/>
            <color rgb="FF000000"/>
            <rFont val="Arial"/>
            <family val="34"/>
          </rPr>
          <t>Add biosafety level (e.g. S1 or S2).</t>
        </r>
      </text>
    </comment>
    <comment ref="W2" authorId="0" shapeId="0" xr:uid="{CD1718BA-43B7-2841-BF30-A531A59965EE}">
      <text>
        <r>
          <rPr>
            <sz val="12"/>
            <color rgb="FF000000"/>
            <rFont val="Arial"/>
            <family val="34"/>
          </rPr>
          <t>Give the method that was used for concentration measurement, e.g. Nanodrop for RNA or Bradford for protein etc.</t>
        </r>
      </text>
    </comment>
    <comment ref="Z2" authorId="1" shapeId="0" xr:uid="{9196BC83-B48E-974C-ADBD-B4F913D09D00}">
      <text>
        <r>
          <rPr>
            <sz val="12"/>
            <color rgb="FF000000"/>
            <rFont val="Arial"/>
            <family val="34"/>
          </rPr>
          <t>Provide the name of the index as described in the kit documentation.</t>
        </r>
      </text>
    </comment>
    <comment ref="AA2" authorId="1" shapeId="0" xr:uid="{49712A5E-50D0-514A-B83A-EB1BB5B739FE}">
      <text>
        <r>
          <rPr>
            <sz val="12"/>
            <color rgb="FF000000"/>
            <rFont val="Arial"/>
            <family val="34"/>
          </rPr>
          <t>Provide the name of the index as described in the kit documentation.</t>
        </r>
      </text>
    </comment>
    <comment ref="AB2" authorId="1" shapeId="0" xr:uid="{17E7F919-9C8D-9C46-87CB-7B0E70E801EA}">
      <text>
        <r>
          <rPr>
            <sz val="12"/>
            <color rgb="FF000000"/>
            <rFont val="Arial"/>
            <family val="34"/>
          </rPr>
          <t>Use the format: read 1 + index 1 + index 2 + read 2.</t>
        </r>
      </text>
    </comment>
    <comment ref="AG2" authorId="1" shapeId="0" xr:uid="{FA3A5576-CFAD-B94F-9832-307358616E95}">
      <text>
        <r>
          <rPr>
            <sz val="12"/>
            <color rgb="FF000000"/>
            <rFont val="Arial"/>
            <family val="34"/>
          </rPr>
          <t>We do not advise to insert a spike-in prior sample shipment.</t>
        </r>
      </text>
    </comment>
    <comment ref="AH2" authorId="1" shapeId="0" xr:uid="{F215F4D9-B694-B345-8737-A45DF7557EE7}">
      <text>
        <r>
          <rPr>
            <sz val="12"/>
            <color rgb="FF000000"/>
            <rFont val="Arial"/>
            <family val="34"/>
          </rPr>
          <t>We advise to avoid custom primer.</t>
        </r>
      </text>
    </comment>
  </commentList>
</comments>
</file>

<file path=xl/sharedStrings.xml><?xml version="1.0" encoding="utf-8"?>
<sst xmlns="http://schemas.openxmlformats.org/spreadsheetml/2006/main" count="514" uniqueCount="296">
  <si>
    <t>Cells</t>
  </si>
  <si>
    <t>Please send this form to:</t>
  </si>
  <si>
    <t>Contact details</t>
  </si>
  <si>
    <t>Institute</t>
  </si>
  <si>
    <t>Department</t>
  </si>
  <si>
    <t>City</t>
  </si>
  <si>
    <t>Country</t>
  </si>
  <si>
    <t>Project</t>
  </si>
  <si>
    <t>Project, acronym of the project (enter 3 to 8 characters or digits)</t>
  </si>
  <si>
    <t>Name of project</t>
  </si>
  <si>
    <t>Sample handling</t>
  </si>
  <si>
    <t>Please choose</t>
  </si>
  <si>
    <t>Explanation</t>
  </si>
  <si>
    <t>After 3 months, without further information.</t>
  </si>
  <si>
    <t>Samples will be sent back within 4 weeks after data transfer. We will contact you to find an appropriate shipping date.</t>
  </si>
  <si>
    <t>For internal use only</t>
  </si>
  <si>
    <t>Job Number/QBiC Barcode/DFG ID</t>
  </si>
  <si>
    <t>Customer Number</t>
  </si>
  <si>
    <t>Date/Location</t>
  </si>
  <si>
    <t>To be filled by the facility</t>
  </si>
  <si>
    <t>To be filled by the customer</t>
  </si>
  <si>
    <t>Optional: To be filled by the customer</t>
  </si>
  <si>
    <t>Sample Number</t>
  </si>
  <si>
    <t>Analyte</t>
  </si>
  <si>
    <t>Sample volume
[µL]</t>
  </si>
  <si>
    <t>Total amount [µg]</t>
  </si>
  <si>
    <t>RIN/DIN</t>
  </si>
  <si>
    <t>Condition</t>
  </si>
  <si>
    <t>Quantification</t>
  </si>
  <si>
    <t>isolated RNA</t>
  </si>
  <si>
    <t>isolated DNA</t>
  </si>
  <si>
    <t>photometry</t>
  </si>
  <si>
    <t>isolated long RNA</t>
  </si>
  <si>
    <t>n/a</t>
  </si>
  <si>
    <t>isolated long DNA</t>
  </si>
  <si>
    <t>Tissue</t>
  </si>
  <si>
    <t>Paxgene RNA tubes</t>
  </si>
  <si>
    <t>Paxgene cfDNA tubes</t>
  </si>
  <si>
    <t>EDTA</t>
  </si>
  <si>
    <t>blood other</t>
  </si>
  <si>
    <t>support@qbic.zendesk.com</t>
  </si>
  <si>
    <t>Analysis to be performed</t>
  </si>
  <si>
    <t>Data handling</t>
  </si>
  <si>
    <t>QBiC Portal</t>
  </si>
  <si>
    <t>Name of project leader</t>
  </si>
  <si>
    <t>Company name (if applicable)</t>
  </si>
  <si>
    <t>Name of contact person</t>
  </si>
  <si>
    <t>Phone of contact person</t>
  </si>
  <si>
    <t>Index i5</t>
  </si>
  <si>
    <t>Index i7</t>
  </si>
  <si>
    <t>Pool name</t>
  </si>
  <si>
    <t>Biosafety level</t>
  </si>
  <si>
    <t>Sequencing mode</t>
  </si>
  <si>
    <t>Lab ID</t>
  </si>
  <si>
    <t>Discard</t>
  </si>
  <si>
    <t>Pick up</t>
  </si>
  <si>
    <t>Send back</t>
  </si>
  <si>
    <t>Concentration [ng/µl]</t>
  </si>
  <si>
    <t>Batch to respect for sample preparation</t>
  </si>
  <si>
    <t>Purity OD 260nm/280nm</t>
  </si>
  <si>
    <t>Purity OD 260nm/230nm</t>
  </si>
  <si>
    <t>Comment</t>
  </si>
  <si>
    <t>Method to determine the concentration
(Nanodrop, qubit...)</t>
  </si>
  <si>
    <t>Concentration single library [ng/µl]</t>
  </si>
  <si>
    <t>If the samples are not collected within 4 weeks after data transfer or if we do not hear back from you, all samples, libraries, etc. will be discarded without further notice. We do not offer sample storage or biobanking.</t>
  </si>
  <si>
    <t>https://portal.qbic.uni-tuebingen.de/portal/web/ncct/downloads</t>
  </si>
  <si>
    <t>More information on sample requirements or shipment:</t>
  </si>
  <si>
    <t>Quote number or
DFG SEQ number</t>
  </si>
  <si>
    <t>Kostenstelle 
(only for UKT/University of Tübingen)</t>
  </si>
  <si>
    <t>Drittmittelnummer
(only for UKT/University of Tübingen)</t>
  </si>
  <si>
    <t>Please insert a printed copy in the sample shipment</t>
  </si>
  <si>
    <r>
      <t xml:space="preserve">Condition: </t>
    </r>
    <r>
      <rPr>
        <b/>
        <sz val="12"/>
        <color rgb="FFFF0000"/>
        <rFont val="Arial"/>
        <family val="2"/>
      </rPr>
      <t>tag1</t>
    </r>
  </si>
  <si>
    <r>
      <t xml:space="preserve">Condition: </t>
    </r>
    <r>
      <rPr>
        <b/>
        <sz val="12"/>
        <color rgb="FFFF0000"/>
        <rFont val="Arial"/>
        <family val="2"/>
      </rPr>
      <t>tag2</t>
    </r>
  </si>
  <si>
    <t>Accounting</t>
  </si>
  <si>
    <t>Spike in (like PhiX) already included? If yes, which content (in %)? If no, which spike in concentration is needed (in%)?</t>
  </si>
  <si>
    <t>Cloud or ftp</t>
  </si>
  <si>
    <t>Data will be available for download via web browser/command line for 14 days. Cloud is located on our server in Tübingen.</t>
  </si>
  <si>
    <t>If you will have more deliveries (batches of samples)  for one project, please use the same project name.</t>
  </si>
  <si>
    <t>QBiC barcode (filled by QBiC)</t>
  </si>
  <si>
    <t>Pool molarity [in nM]</t>
  </si>
  <si>
    <t>Custom sequencing primers (yes/no)</t>
  </si>
  <si>
    <t>Fragment size pool [bp] after indexing</t>
  </si>
  <si>
    <t>Elution buffer</t>
  </si>
  <si>
    <t>Sample shipment</t>
  </si>
  <si>
    <t>Sample tissue</t>
  </si>
  <si>
    <t>Sample source/
species</t>
  </si>
  <si>
    <t>Sample grouping</t>
  </si>
  <si>
    <t>Sample name</t>
  </si>
  <si>
    <t>Plate title</t>
  </si>
  <si>
    <t>Plate position (e.g. A1)</t>
  </si>
  <si>
    <r>
      <rPr>
        <sz val="12"/>
        <color theme="1"/>
        <rFont val="Arial"/>
        <family val="2"/>
      </rPr>
      <t xml:space="preserve">Data will be available for download via the QBiC Portal (web browser). The portal is located at </t>
    </r>
    <r>
      <rPr>
        <u/>
        <sz val="12"/>
        <color rgb="FF0000FF"/>
        <rFont val="Arial"/>
        <family val="2"/>
      </rPr>
      <t>qbic.life</t>
    </r>
    <r>
      <rPr>
        <sz val="12"/>
        <color theme="1"/>
        <rFont val="Arial"/>
        <family val="2"/>
      </rPr>
      <t>. You will receive an account for accessing your data if you select this option.</t>
    </r>
    <r>
      <rPr>
        <sz val="12"/>
        <color rgb="FFFF0000"/>
        <rFont val="Arial"/>
        <family val="2"/>
      </rPr>
      <t xml:space="preserve"> (Default for projects with QBiC)</t>
    </r>
  </si>
  <si>
    <t>Street, number</t>
  </si>
  <si>
    <t>ZIP code</t>
  </si>
  <si>
    <t>E-mail of project leader</t>
  </si>
  <si>
    <t>E-mail of contact person</t>
  </si>
  <si>
    <t>parents</t>
  </si>
  <si>
    <t>Platten Name intern</t>
  </si>
  <si>
    <t>Species Code</t>
  </si>
  <si>
    <t>Apfelbluete</t>
  </si>
  <si>
    <t>aptamere</t>
  </si>
  <si>
    <t>Arabidopsis</t>
  </si>
  <si>
    <t>Bacteria</t>
  </si>
  <si>
    <t>C_elegans</t>
  </si>
  <si>
    <t>Capsicum</t>
  </si>
  <si>
    <t>catshark</t>
  </si>
  <si>
    <t>Chinese_hamster</t>
  </si>
  <si>
    <t>Citrus</t>
  </si>
  <si>
    <t>Cytomegalievirus</t>
  </si>
  <si>
    <t>Drosophila_melanogaster</t>
  </si>
  <si>
    <t>Empedobacter_spec_ATCC_31962</t>
  </si>
  <si>
    <t>Ephestia_kuehniella</t>
  </si>
  <si>
    <t>Escherichia_coli</t>
  </si>
  <si>
    <t>Escherichia_virus_phiX174</t>
  </si>
  <si>
    <t>fungal_endophytes</t>
  </si>
  <si>
    <t>Galleria_mellonella</t>
  </si>
  <si>
    <t>Grapefruit</t>
  </si>
  <si>
    <t>HIV</t>
  </si>
  <si>
    <t>Hordaeum_vulgare</t>
  </si>
  <si>
    <t>human</t>
  </si>
  <si>
    <t>Human_herpesvirus_5_strain_3301</t>
  </si>
  <si>
    <t>Lotus_japonicus</t>
  </si>
  <si>
    <t>Maize</t>
  </si>
  <si>
    <t>Mansonella</t>
  </si>
  <si>
    <t>Mansonella_worm</t>
  </si>
  <si>
    <t>Marisa</t>
  </si>
  <si>
    <t>Morganella_galleria</t>
  </si>
  <si>
    <t>mouse</t>
  </si>
  <si>
    <t>na</t>
  </si>
  <si>
    <t>Pig</t>
  </si>
  <si>
    <t>Plasmid_pRK5</t>
  </si>
  <si>
    <t>Plasmodium_malariae</t>
  </si>
  <si>
    <t>rat</t>
  </si>
  <si>
    <t>Saccharomyces_cerevisiae</t>
  </si>
  <si>
    <t>Salmonella</t>
  </si>
  <si>
    <t>SARS-CoV-2</t>
  </si>
  <si>
    <t>Siebenschlaefer</t>
  </si>
  <si>
    <t>Solanum_lycopersicum_M82</t>
  </si>
  <si>
    <t>Staph_aureus_Phage_Sero_B</t>
  </si>
  <si>
    <t>staphylococcus_aureus</t>
  </si>
  <si>
    <t>Streptomyces_coelicolor</t>
  </si>
  <si>
    <t>Termite_Anacanthotermes</t>
  </si>
  <si>
    <t>Tomato</t>
  </si>
  <si>
    <t>Yeast</t>
  </si>
  <si>
    <t>DNA</t>
  </si>
  <si>
    <t>RNA</t>
  </si>
  <si>
    <t>Technology</t>
  </si>
  <si>
    <t>ILLUMINA_RRNA_DEPLETION_NEB</t>
  </si>
  <si>
    <t>ILLUMINA_POLYA_ENRICHMENT_NEB</t>
  </si>
  <si>
    <t>ILLUMINA_PCR-FREE_TAGMENTATION</t>
  </si>
  <si>
    <t>ILLUMINA_LOW_INPUT_POLYA_NEB</t>
  </si>
  <si>
    <t>ILLUMINA_QUANTSEQ</t>
  </si>
  <si>
    <t>ILLUMINA_RRNA_DEPLETION_QIAGEN</t>
  </si>
  <si>
    <t>NANOPORE_WGS_LIGATION_1D</t>
  </si>
  <si>
    <t>NANOPORE_CDNA-PCR_1D</t>
  </si>
  <si>
    <t>NANOPORE_CUSTOM_AMPLICON_LIGATION_1D</t>
  </si>
  <si>
    <t>PACBIO_WGS_HIFI</t>
  </si>
  <si>
    <t>PACBIO_WGS_CLR</t>
  </si>
  <si>
    <t>PACBIO_MICROBIAL_POOL_SEQUENCING</t>
  </si>
  <si>
    <t>PACBIO_ISOSEQ</t>
  </si>
  <si>
    <t>PACBIO_CUSTOM_AMPLICON</t>
  </si>
  <si>
    <t>PACBIO_ULTRALOW_INPUT</t>
  </si>
  <si>
    <t>PACBIO_NOAMP</t>
  </si>
  <si>
    <t>SINGLE_CELL_GENE_EXPRESSION_3_GEX</t>
  </si>
  <si>
    <t>SINGLE_CELL_GENE_EXPRESSION_3_GEX_CELLPLEX</t>
  </si>
  <si>
    <t>SINGLE_CELL_GENE_EXPRESSION_5_GEX</t>
  </si>
  <si>
    <t>SINGLE_CELL_IMMUNE_PROFILING_GBTF</t>
  </si>
  <si>
    <t>SINGLE_CELL_IMMUNE_PROFILING_GBT</t>
  </si>
  <si>
    <t>SINGLE_CELL_IMMUNE_PROFILING_GB</t>
  </si>
  <si>
    <t>SINGLE_CELL_IMMUNE_PROFILING_GT</t>
  </si>
  <si>
    <t>SINGLE_CELL_TCR</t>
  </si>
  <si>
    <t>SINGLE_CELL_BCR</t>
  </si>
  <si>
    <t>SINGLE_CELL_ATAC</t>
  </si>
  <si>
    <t>SINGLE_CELL_MULTIOME_GEX_ATAC</t>
  </si>
  <si>
    <t>TWIST_EXOME</t>
  </si>
  <si>
    <t>NA</t>
  </si>
  <si>
    <t>07. a Requested sequencing mode</t>
  </si>
  <si>
    <t>20. 260/280</t>
  </si>
  <si>
    <t>21. 260/230</t>
  </si>
  <si>
    <t>18. Kunde Konz. ng/µl</t>
  </si>
  <si>
    <t>17. Volumen [µl]</t>
  </si>
  <si>
    <t>12. Probeneingang</t>
  </si>
  <si>
    <t>11. Plate Well "Zahl"</t>
  </si>
  <si>
    <t>10. Plate Well "Buchstabe"</t>
  </si>
  <si>
    <t>08. Allgemeiner Kommentar</t>
  </si>
  <si>
    <t>04. Tissues</t>
  </si>
  <si>
    <t>03. QBiC Barcode Analyte</t>
  </si>
  <si>
    <t>01. Name internal</t>
  </si>
  <si>
    <t>02. External name</t>
  </si>
  <si>
    <t>00. Project notation</t>
  </si>
  <si>
    <t>03.a Jira batch</t>
  </si>
  <si>
    <t>05. Species</t>
  </si>
  <si>
    <t>06. Analyte</t>
  </si>
  <si>
    <t>07. Technologie aus Angebot</t>
  </si>
  <si>
    <t>17. a Elution buffer</t>
  </si>
  <si>
    <t>18. a Method to determine the concentration</t>
  </si>
  <si>
    <t>18. b RIN/DIN Customer</t>
  </si>
  <si>
    <t>18. c Customer library size</t>
  </si>
  <si>
    <t>37. MID1 i7</t>
  </si>
  <si>
    <t>38. MID2 i5</t>
  </si>
  <si>
    <t>concentration</t>
  </si>
  <si>
    <t>photometer</t>
  </si>
  <si>
    <t>fluorescence</t>
  </si>
  <si>
    <t>S1</t>
  </si>
  <si>
    <t>WGS</t>
  </si>
  <si>
    <t>sampleDNA01</t>
  </si>
  <si>
    <t>patient01</t>
  </si>
  <si>
    <t>Human</t>
  </si>
  <si>
    <t>liver</t>
  </si>
  <si>
    <t>tumour</t>
  </si>
  <si>
    <t>patient02</t>
  </si>
  <si>
    <t>blood</t>
  </si>
  <si>
    <t>normal</t>
  </si>
  <si>
    <t>RNA-Seq</t>
  </si>
  <si>
    <t>sampleRNA01</t>
  </si>
  <si>
    <t>YES</t>
  </si>
  <si>
    <t>NO</t>
  </si>
  <si>
    <t>FFPE</t>
  </si>
  <si>
    <t>FFPE material</t>
  </si>
  <si>
    <t>cfDNA</t>
  </si>
  <si>
    <t>Lims Codes</t>
  </si>
  <si>
    <t>CODE_QBIC</t>
  </si>
  <si>
    <t>SAMPLE_INTERNAL_NAME</t>
  </si>
  <si>
    <t>APPLICATION</t>
  </si>
  <si>
    <t>WELL_POSITION_SOURCE_PLATE</t>
  </si>
  <si>
    <t>SOURCE_PLATE_NAME</t>
  </si>
  <si>
    <t>SAMPLE-CUSTOMER_NAME</t>
  </si>
  <si>
    <t>NUMBER-OF-BATCHES</t>
  </si>
  <si>
    <t>SAMPLE_GROUPING</t>
  </si>
  <si>
    <t>INPUTSAMPLES-MATERIAL</t>
  </si>
  <si>
    <t>ELUTION-BUFFER</t>
  </si>
  <si>
    <t>TOTAL_VOL</t>
  </si>
  <si>
    <t>NANODROP_PURITY_260BY280</t>
  </si>
  <si>
    <t>NANODROP_PURITY_260BY230</t>
  </si>
  <si>
    <t>TOTAL_AMT</t>
  </si>
  <si>
    <t>RIN-VALUE</t>
  </si>
  <si>
    <t>POOLS_NAME</t>
  </si>
  <si>
    <t>QUBIT_QC2</t>
  </si>
  <si>
    <t>QC2-LIBRARY_SIZE-BP</t>
  </si>
  <si>
    <t>EB</t>
  </si>
  <si>
    <t>Water</t>
  </si>
  <si>
    <t>TGGACCTT</t>
  </si>
  <si>
    <t>GCGGTTAC</t>
  </si>
  <si>
    <t>100+10+10+100</t>
  </si>
  <si>
    <t>Pool1</t>
  </si>
  <si>
    <t>no</t>
  </si>
  <si>
    <t>APPLICATION-mibi</t>
  </si>
  <si>
    <t>16S</t>
  </si>
  <si>
    <t>AMPLICONCUSTOM</t>
  </si>
  <si>
    <t>METAGENOMICS</t>
  </si>
  <si>
    <t>METATRANSCRIPTOMICS</t>
  </si>
  <si>
    <t>RNASEQ</t>
  </si>
  <si>
    <t>Input sample material</t>
  </si>
  <si>
    <t>CELL</t>
  </si>
  <si>
    <t>LIBRARIES</t>
  </si>
  <si>
    <t>POOLS</t>
  </si>
  <si>
    <t>SWAB</t>
  </si>
  <si>
    <t>PCR</t>
  </si>
  <si>
    <t>QC_ONLY</t>
  </si>
  <si>
    <t>QC_AND_SEQUENCING_ONLY</t>
  </si>
  <si>
    <t>CLEANUP_AND_SEQUENCING</t>
  </si>
  <si>
    <t>ONLY_ISOLATION</t>
  </si>
  <si>
    <t>MiSeq</t>
  </si>
  <si>
    <t>Homo sapiens</t>
  </si>
  <si>
    <t>HEK293T</t>
  </si>
  <si>
    <t>H2O</t>
  </si>
  <si>
    <t xml:space="preserve">Due to low library complexity 30% PhiX DNA should be added </t>
  </si>
  <si>
    <t>Qubit</t>
  </si>
  <si>
    <t>i701-i501</t>
  </si>
  <si>
    <t>i702-i502</t>
  </si>
  <si>
    <t>i703-i503</t>
  </si>
  <si>
    <t>i704-i504</t>
  </si>
  <si>
    <t>i705-i505</t>
  </si>
  <si>
    <t>i706-i506</t>
  </si>
  <si>
    <t>TATAGCCT</t>
  </si>
  <si>
    <t>ATTACTCG</t>
  </si>
  <si>
    <t>ATAGAGGC</t>
  </si>
  <si>
    <t>TCCGGAGA</t>
  </si>
  <si>
    <t>CCTATCCT</t>
  </si>
  <si>
    <t>CGCTCATT</t>
  </si>
  <si>
    <t>GGCTCTGA</t>
  </si>
  <si>
    <t>GAGATTCC</t>
  </si>
  <si>
    <t>AGGCGAAG</t>
  </si>
  <si>
    <t xml:space="preserve">ATTCAGAA </t>
  </si>
  <si>
    <t>TAATCTTA</t>
  </si>
  <si>
    <t xml:space="preserve">GAATTCGT   </t>
  </si>
  <si>
    <r>
      <t xml:space="preserve"> </t>
    </r>
    <r>
      <rPr>
        <sz val="12"/>
        <color theme="4"/>
        <rFont val="Arial"/>
        <family val="2"/>
      </rPr>
      <t>CAGGACGT</t>
    </r>
    <r>
      <rPr>
        <sz val="12"/>
        <color theme="9"/>
        <rFont val="Arial"/>
        <family val="2"/>
      </rPr>
      <t xml:space="preserve"> </t>
    </r>
  </si>
  <si>
    <t>CTGAAGCT</t>
  </si>
  <si>
    <t>i707-i507</t>
  </si>
  <si>
    <t>R2 siCTRL</t>
  </si>
  <si>
    <t>R2 siAQR</t>
  </si>
  <si>
    <t>R2 siAQR+M</t>
  </si>
  <si>
    <t>R2 siAQR+MY</t>
  </si>
  <si>
    <t>D403 NTC mock</t>
  </si>
  <si>
    <t xml:space="preserve">D403 NTC inf </t>
  </si>
  <si>
    <t>D403 AQR inf</t>
  </si>
  <si>
    <t>CD4+ T cells Activ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</si>
</sst>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0" x14ac:knownFonts="1">
    <font>
      <sz val="11"/>
      <color rgb="FF000000"/>
      <name val="Calibri"/>
      <family val="2"/>
      <charset val="1"/>
    </font>
    <font>
      <u/>
      <sz val="11"/>
      <color rgb="FF0000FF"/>
      <name val="Calibri"/>
      <family val="2"/>
      <charset val="1"/>
    </font>
    <font>
      <sz val="11"/>
      <color rgb="FFFFFFFF"/>
      <name val="Calibri"/>
      <family val="2"/>
      <charset val="1"/>
    </font>
    <font>
      <sz val="12"/>
      <color rgb="FF000000"/>
      <name val="Arial"/>
      <family val="2"/>
    </font>
    <font>
      <sz val="12"/>
      <color rgb="FFFFFFFF"/>
      <name val="Arial"/>
      <family val="2"/>
    </font>
    <font>
      <sz val="8"/>
      <name val="Calibri"/>
      <family val="2"/>
      <charset val="1"/>
    </font>
    <font>
      <sz val="12"/>
      <color rgb="FFFF0000"/>
      <name val="Arial"/>
      <family val="2"/>
    </font>
    <font>
      <u/>
      <sz val="12"/>
      <color rgb="FF0000FF"/>
      <name val="Arial"/>
      <family val="2"/>
    </font>
    <font>
      <b/>
      <i/>
      <sz val="12"/>
      <color rgb="FF808080"/>
      <name val="Arial"/>
      <family val="2"/>
    </font>
    <font>
      <b/>
      <sz val="12"/>
      <color rgb="FF000000"/>
      <name val="Arial"/>
      <family val="2"/>
    </font>
    <font>
      <b/>
      <sz val="12"/>
      <name val="Arial"/>
      <family val="2"/>
    </font>
    <font>
      <sz val="12"/>
      <name val="Arial"/>
      <family val="2"/>
    </font>
    <font>
      <b/>
      <sz val="12"/>
      <color rgb="FFFF0000"/>
      <name val="Arial"/>
      <family val="2"/>
    </font>
    <font>
      <sz val="12"/>
      <color theme="1"/>
      <name val="Arial"/>
      <family val="2"/>
    </font>
    <font>
      <sz val="12"/>
      <color theme="0"/>
      <name val="Arial"/>
      <family val="2"/>
    </font>
    <font>
      <sz val="12"/>
      <color rgb="FF000000"/>
      <name val="Arial"/>
      <family val="34"/>
    </font>
    <font>
      <sz val="11"/>
      <color rgb="FF3F3F76"/>
      <name val="Calibri"/>
      <family val="2"/>
      <scheme val="minor"/>
    </font>
    <font>
      <b/>
      <sz val="11"/>
      <color theme="0"/>
      <name val="Calibri"/>
      <family val="2"/>
      <scheme val="minor"/>
    </font>
    <font>
      <sz val="11"/>
      <name val="Calibri"/>
      <family val="2"/>
      <scheme val="minor"/>
    </font>
    <font>
      <sz val="11"/>
      <name val="Calibri"/>
      <family val="2"/>
      <charset val="1"/>
    </font>
    <font>
      <sz val="12"/>
      <color rgb="FF000000"/>
      <name val="Arial"/>
      <family val="2"/>
      <charset val="1"/>
    </font>
    <font>
      <sz val="11"/>
      <color rgb="FF000000"/>
      <name val="Arial"/>
      <family val="2"/>
    </font>
    <font>
      <sz val="11"/>
      <color theme="1"/>
      <name val="Calibri"/>
      <family val="2"/>
      <charset val="1"/>
    </font>
    <font>
      <sz val="14"/>
      <color rgb="FF333333"/>
      <name val="Helvetica Neue"/>
      <family val="2"/>
    </font>
    <font>
      <sz val="12"/>
      <color rgb="FF000000"/>
      <name val="Calibri"/>
      <family val="2"/>
      <charset val="1"/>
    </font>
    <font>
      <sz val="12"/>
      <color rgb="FFFF0000"/>
      <name val="Calibri"/>
      <family val="2"/>
    </font>
    <font>
      <i/>
      <sz val="12"/>
      <color rgb="FF4472C4"/>
      <name val="Arial"/>
      <family val="2"/>
    </font>
    <font>
      <sz val="12"/>
      <color rgb="FF4472C4"/>
      <name val="Arial"/>
      <family val="2"/>
    </font>
    <font>
      <sz val="12"/>
      <color theme="4"/>
      <name val="Arial"/>
      <family val="2"/>
    </font>
    <font>
      <sz val="12"/>
      <color theme="9"/>
      <name val="Arial"/>
      <family val="2"/>
    </font>
  </fonts>
  <fills count="18">
    <fill>
      <patternFill patternType="none"/>
    </fill>
    <fill>
      <patternFill patternType="gray125"/>
    </fill>
    <fill>
      <patternFill patternType="solid">
        <fgColor rgb="FF95B3D7"/>
        <bgColor rgb="FF9999FF"/>
      </patternFill>
    </fill>
    <fill>
      <patternFill patternType="solid">
        <fgColor rgb="FFD9D9D9"/>
        <bgColor rgb="FFDEE6EF"/>
      </patternFill>
    </fill>
    <fill>
      <patternFill patternType="solid">
        <fgColor theme="0" tint="-0.14999847407452621"/>
        <bgColor rgb="FF808080"/>
      </patternFill>
    </fill>
    <fill>
      <patternFill patternType="solid">
        <fgColor theme="8" tint="0.59999389629810485"/>
        <bgColor rgb="FF0070C0"/>
      </patternFill>
    </fill>
    <fill>
      <patternFill patternType="solid">
        <fgColor theme="7" tint="0.39997558519241921"/>
        <bgColor rgb="FFFF9900"/>
      </patternFill>
    </fill>
    <fill>
      <patternFill patternType="solid">
        <fgColor rgb="FFD9D9D9"/>
        <bgColor rgb="FFDCE6F2"/>
      </patternFill>
    </fill>
    <fill>
      <patternFill patternType="solid">
        <fgColor rgb="FFD9D9D9"/>
        <bgColor rgb="FFD9D9D9"/>
      </patternFill>
    </fill>
    <fill>
      <patternFill patternType="solid">
        <fgColor rgb="FFD9D9D9"/>
        <bgColor indexed="64"/>
      </patternFill>
    </fill>
    <fill>
      <patternFill patternType="solid">
        <fgColor theme="0"/>
        <bgColor indexed="64"/>
      </patternFill>
    </fill>
    <fill>
      <patternFill patternType="solid">
        <fgColor rgb="FF95B3D8"/>
        <bgColor rgb="FF9999FF"/>
      </patternFill>
    </fill>
    <fill>
      <patternFill patternType="solid">
        <fgColor theme="0"/>
        <bgColor rgb="FFFF9900"/>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rgb="FF808080"/>
      </patternFill>
    </fill>
    <fill>
      <patternFill patternType="solid">
        <fgColor theme="0"/>
        <bgColor theme="4" tint="0.79998168889431442"/>
      </patternFill>
    </fill>
  </fills>
  <borders count="42">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thin">
        <color auto="1"/>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auto="1"/>
      </left>
      <right style="medium">
        <color auto="1"/>
      </right>
      <top style="medium">
        <color auto="1"/>
      </top>
      <bottom style="medium">
        <color auto="1"/>
      </bottom>
      <diagonal/>
    </border>
    <border>
      <left style="medium">
        <color indexed="64"/>
      </left>
      <right style="medium">
        <color indexed="64"/>
      </right>
      <top/>
      <bottom style="medium">
        <color indexed="64"/>
      </bottom>
      <diagonal/>
    </border>
  </borders>
  <cellStyleXfs count="4">
    <xf numFmtId="0" fontId="0" fillId="0" borderId="0"/>
    <xf numFmtId="0" fontId="1" fillId="0" borderId="0" applyBorder="0" applyProtection="0"/>
    <xf numFmtId="0" fontId="2" fillId="2" borderId="0" applyBorder="0" applyProtection="0"/>
    <xf numFmtId="0" fontId="16" fillId="13" borderId="34" applyNumberFormat="0" applyAlignment="0" applyProtection="0"/>
  </cellStyleXfs>
  <cellXfs count="164">
    <xf numFmtId="0" fontId="0" fillId="0" borderId="0" xfId="0"/>
    <xf numFmtId="0" fontId="3" fillId="8" borderId="11" xfId="0" applyFont="1" applyFill="1" applyBorder="1" applyAlignment="1">
      <alignment horizontal="left" vertical="top"/>
    </xf>
    <xf numFmtId="0" fontId="3" fillId="8" borderId="12" xfId="0" applyFont="1" applyFill="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6" fillId="10" borderId="0" xfId="0" applyFont="1" applyFill="1" applyAlignment="1">
      <alignment horizontal="left" vertical="top"/>
    </xf>
    <xf numFmtId="0" fontId="3" fillId="10" borderId="1" xfId="0" applyFont="1" applyFill="1" applyBorder="1" applyAlignment="1">
      <alignment horizontal="left" vertical="top"/>
    </xf>
    <xf numFmtId="0" fontId="3" fillId="10" borderId="6"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0" xfId="0" applyFont="1" applyFill="1" applyAlignment="1">
      <alignment horizontal="left" vertical="top"/>
    </xf>
    <xf numFmtId="0" fontId="3" fillId="10" borderId="10" xfId="0" applyFont="1" applyFill="1" applyBorder="1" applyAlignment="1">
      <alignment horizontal="left" vertical="top"/>
    </xf>
    <xf numFmtId="0" fontId="3" fillId="10" borderId="11" xfId="0" applyFont="1" applyFill="1" applyBorder="1" applyAlignment="1">
      <alignment horizontal="left" vertical="top"/>
    </xf>
    <xf numFmtId="0" fontId="8" fillId="10" borderId="0" xfId="0" applyFont="1" applyFill="1" applyAlignment="1">
      <alignment horizontal="left" vertical="top"/>
    </xf>
    <xf numFmtId="0" fontId="9" fillId="10" borderId="11" xfId="0" applyFont="1" applyFill="1" applyBorder="1" applyProtection="1">
      <protection locked="0"/>
    </xf>
    <xf numFmtId="0" fontId="3" fillId="10" borderId="11" xfId="0" applyFont="1" applyFill="1" applyBorder="1" applyProtection="1">
      <protection locked="0"/>
    </xf>
    <xf numFmtId="0" fontId="3" fillId="10" borderId="11" xfId="0" applyFont="1" applyFill="1" applyBorder="1" applyAlignment="1" applyProtection="1">
      <alignment vertical="top" wrapText="1"/>
      <protection locked="0"/>
    </xf>
    <xf numFmtId="0" fontId="3" fillId="10" borderId="0" xfId="0" applyFont="1" applyFill="1" applyProtection="1">
      <protection locked="0"/>
    </xf>
    <xf numFmtId="0" fontId="9" fillId="12" borderId="15" xfId="0" applyFont="1" applyFill="1" applyBorder="1" applyAlignment="1">
      <alignment horizontal="left" vertical="center" wrapText="1"/>
    </xf>
    <xf numFmtId="0" fontId="3" fillId="10" borderId="30" xfId="0" applyFont="1" applyFill="1" applyBorder="1" applyAlignment="1">
      <alignment horizontal="center" vertical="center" wrapText="1"/>
    </xf>
    <xf numFmtId="0" fontId="3" fillId="10" borderId="0" xfId="0" applyFont="1" applyFill="1" applyAlignment="1">
      <alignment horizontal="center" vertical="center"/>
    </xf>
    <xf numFmtId="0" fontId="9" fillId="10" borderId="15" xfId="0" applyFont="1" applyFill="1" applyBorder="1" applyAlignment="1">
      <alignment horizontal="center" vertical="center" wrapText="1"/>
    </xf>
    <xf numFmtId="0" fontId="9" fillId="4" borderId="14" xfId="0" applyFont="1" applyFill="1" applyBorder="1" applyAlignment="1">
      <alignment horizontal="center" vertical="center" wrapText="1"/>
    </xf>
    <xf numFmtId="0" fontId="10" fillId="4" borderId="14"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10" fillId="5" borderId="15"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9" fillId="6" borderId="15" xfId="0" applyFont="1" applyFill="1" applyBorder="1" applyAlignment="1">
      <alignment horizontal="center" vertical="center" wrapText="1"/>
    </xf>
    <xf numFmtId="2" fontId="9" fillId="6" borderId="15" xfId="0" applyNumberFormat="1" applyFont="1" applyFill="1" applyBorder="1" applyAlignment="1">
      <alignment horizontal="center" vertical="center" wrapText="1"/>
    </xf>
    <xf numFmtId="0" fontId="10" fillId="6" borderId="15" xfId="0" applyFont="1" applyFill="1" applyBorder="1" applyAlignment="1">
      <alignment horizontal="center" vertical="center" wrapText="1"/>
    </xf>
    <xf numFmtId="0" fontId="9" fillId="6" borderId="31" xfId="0" applyFont="1" applyFill="1" applyBorder="1" applyAlignment="1">
      <alignment horizontal="center" vertical="center" wrapText="1"/>
    </xf>
    <xf numFmtId="0" fontId="9" fillId="12" borderId="30" xfId="0" applyFont="1" applyFill="1" applyBorder="1" applyAlignment="1">
      <alignment horizontal="left" vertical="center"/>
    </xf>
    <xf numFmtId="0" fontId="3" fillId="10" borderId="11" xfId="0" applyFont="1" applyFill="1" applyBorder="1" applyAlignment="1" applyProtection="1">
      <alignment horizontal="left"/>
      <protection locked="0"/>
    </xf>
    <xf numFmtId="0" fontId="3" fillId="10" borderId="0" xfId="0" applyFont="1" applyFill="1" applyAlignment="1" applyProtection="1">
      <alignment horizontal="left"/>
      <protection locked="0"/>
    </xf>
    <xf numFmtId="0" fontId="7" fillId="10" borderId="0" xfId="1" applyFont="1" applyFill="1" applyBorder="1" applyAlignment="1" applyProtection="1">
      <alignment horizontal="left" vertical="top"/>
      <protection locked="0"/>
    </xf>
    <xf numFmtId="0" fontId="7" fillId="10" borderId="0" xfId="1" applyFont="1" applyFill="1" applyAlignment="1">
      <alignment horizontal="left" vertical="top"/>
    </xf>
    <xf numFmtId="0" fontId="7" fillId="10" borderId="0" xfId="1" applyFont="1" applyFill="1" applyBorder="1" applyAlignment="1" applyProtection="1">
      <alignment horizontal="left" vertical="top"/>
    </xf>
    <xf numFmtId="0" fontId="4" fillId="11" borderId="0" xfId="2" applyFont="1" applyFill="1" applyBorder="1" applyAlignment="1" applyProtection="1">
      <alignment horizontal="left" vertical="top"/>
    </xf>
    <xf numFmtId="0" fontId="14" fillId="11" borderId="0" xfId="2" applyFont="1" applyFill="1" applyBorder="1" applyAlignment="1" applyProtection="1">
      <alignment horizontal="left" vertical="top"/>
    </xf>
    <xf numFmtId="0" fontId="3" fillId="10" borderId="0" xfId="0" applyFont="1" applyFill="1" applyAlignment="1">
      <alignment horizontal="left" vertical="top" wrapText="1"/>
    </xf>
    <xf numFmtId="0" fontId="9" fillId="10" borderId="15" xfId="0" applyFont="1" applyFill="1" applyBorder="1" applyAlignment="1" applyProtection="1">
      <alignment horizontal="center"/>
      <protection locked="0"/>
    </xf>
    <xf numFmtId="0" fontId="9" fillId="10" borderId="11" xfId="0" applyFont="1" applyFill="1" applyBorder="1" applyAlignment="1" applyProtection="1">
      <alignment horizontal="center"/>
      <protection locked="0"/>
    </xf>
    <xf numFmtId="0" fontId="3" fillId="10" borderId="0" xfId="0" applyFont="1" applyFill="1" applyAlignment="1" applyProtection="1">
      <alignment horizontal="center"/>
      <protection locked="0"/>
    </xf>
    <xf numFmtId="0" fontId="16" fillId="13" borderId="34" xfId="3"/>
    <xf numFmtId="0" fontId="0" fillId="0" borderId="0" xfId="0" applyAlignment="1">
      <alignment horizontal="left" vertical="top"/>
    </xf>
    <xf numFmtId="0" fontId="0" fillId="0" borderId="11" xfId="0" applyBorder="1" applyAlignment="1">
      <alignment horizontal="left"/>
    </xf>
    <xf numFmtId="0" fontId="0" fillId="0" borderId="30" xfId="0" applyBorder="1" applyAlignment="1">
      <alignment horizontal="left"/>
    </xf>
    <xf numFmtId="164" fontId="0" fillId="0" borderId="0" xfId="0" applyNumberFormat="1"/>
    <xf numFmtId="14" fontId="3" fillId="10" borderId="11" xfId="0" applyNumberFormat="1" applyFont="1" applyFill="1" applyBorder="1" applyProtection="1">
      <protection locked="0"/>
    </xf>
    <xf numFmtId="0" fontId="0" fillId="15" borderId="35" xfId="0" applyFill="1" applyBorder="1"/>
    <xf numFmtId="0" fontId="0" fillId="0" borderId="35" xfId="0" applyBorder="1"/>
    <xf numFmtId="0" fontId="17" fillId="14" borderId="36" xfId="0" applyFont="1" applyFill="1" applyBorder="1" applyAlignment="1">
      <alignment horizontal="left" vertical="top"/>
    </xf>
    <xf numFmtId="0" fontId="0" fillId="0" borderId="37" xfId="0" applyBorder="1"/>
    <xf numFmtId="0" fontId="0" fillId="15" borderId="37" xfId="0" applyFill="1" applyBorder="1"/>
    <xf numFmtId="0" fontId="1" fillId="0" borderId="0" xfId="1"/>
    <xf numFmtId="0" fontId="18" fillId="13" borderId="34" xfId="3" applyFont="1"/>
    <xf numFmtId="0" fontId="19" fillId="0" borderId="0" xfId="1" applyFont="1"/>
    <xf numFmtId="0" fontId="3" fillId="10" borderId="15" xfId="0" applyFont="1" applyFill="1" applyBorder="1" applyProtection="1">
      <protection locked="0"/>
    </xf>
    <xf numFmtId="0" fontId="3" fillId="10" borderId="15" xfId="0" applyFont="1" applyFill="1" applyBorder="1" applyAlignment="1" applyProtection="1">
      <alignment vertical="top" wrapText="1"/>
      <protection locked="0"/>
    </xf>
    <xf numFmtId="0" fontId="20" fillId="0" borderId="11" xfId="0" applyFont="1" applyBorder="1" applyAlignment="1" applyProtection="1">
      <alignment horizontal="center"/>
      <protection locked="0"/>
    </xf>
    <xf numFmtId="0" fontId="20" fillId="0" borderId="11" xfId="0" applyFont="1" applyBorder="1"/>
    <xf numFmtId="0" fontId="0" fillId="15" borderId="38" xfId="0" applyFill="1" applyBorder="1"/>
    <xf numFmtId="0" fontId="10" fillId="10" borderId="15" xfId="0" applyFont="1" applyFill="1" applyBorder="1" applyAlignment="1" applyProtection="1">
      <alignment horizontal="center" vertical="center" wrapText="1"/>
      <protection locked="0"/>
    </xf>
    <xf numFmtId="0" fontId="10" fillId="16" borderId="15" xfId="0" applyFont="1" applyFill="1" applyBorder="1" applyAlignment="1" applyProtection="1">
      <alignment vertical="center" wrapText="1"/>
      <protection locked="0"/>
    </xf>
    <xf numFmtId="0" fontId="19" fillId="0" borderId="0" xfId="0" applyFont="1"/>
    <xf numFmtId="0" fontId="9" fillId="5" borderId="11" xfId="0" applyFont="1" applyFill="1" applyBorder="1" applyAlignment="1">
      <alignment horizontal="center" vertical="center" wrapText="1"/>
    </xf>
    <xf numFmtId="0" fontId="22" fillId="0" borderId="39" xfId="0" applyFont="1" applyBorder="1"/>
    <xf numFmtId="0" fontId="22" fillId="15" borderId="39" xfId="0" applyFont="1" applyFill="1" applyBorder="1"/>
    <xf numFmtId="0" fontId="23" fillId="0" borderId="0" xfId="0" applyFont="1"/>
    <xf numFmtId="0" fontId="17" fillId="14" borderId="39" xfId="0" applyFont="1" applyFill="1" applyBorder="1" applyAlignment="1">
      <alignment horizontal="left" vertical="top"/>
    </xf>
    <xf numFmtId="0" fontId="0" fillId="0" borderId="11" xfId="0" applyBorder="1"/>
    <xf numFmtId="0" fontId="3" fillId="7" borderId="17" xfId="0" applyFont="1" applyFill="1" applyBorder="1" applyAlignment="1" applyProtection="1">
      <alignment horizontal="left" vertical="top" wrapText="1" shrinkToFit="1"/>
      <protection locked="0"/>
    </xf>
    <xf numFmtId="0" fontId="3" fillId="7" borderId="16" xfId="0" applyFont="1" applyFill="1" applyBorder="1" applyAlignment="1" applyProtection="1">
      <alignment horizontal="left" vertical="top" wrapText="1" shrinkToFit="1"/>
      <protection locked="0"/>
    </xf>
    <xf numFmtId="0" fontId="3" fillId="7" borderId="18" xfId="0" applyFont="1" applyFill="1" applyBorder="1" applyAlignment="1" applyProtection="1">
      <alignment horizontal="left" vertical="top" wrapText="1" shrinkToFit="1"/>
      <protection locked="0"/>
    </xf>
    <xf numFmtId="0" fontId="3" fillId="0" borderId="11" xfId="0" applyFont="1" applyBorder="1" applyAlignment="1" applyProtection="1">
      <alignment horizontal="left" vertical="center"/>
      <protection locked="0"/>
    </xf>
    <xf numFmtId="0" fontId="9" fillId="0" borderId="11" xfId="0" applyFont="1" applyBorder="1" applyAlignment="1" applyProtection="1">
      <alignment horizontal="left"/>
      <protection locked="0"/>
    </xf>
    <xf numFmtId="0" fontId="3" fillId="0" borderId="11" xfId="0" applyFont="1" applyBorder="1" applyAlignment="1" applyProtection="1">
      <alignment horizontal="left"/>
      <protection locked="0"/>
    </xf>
    <xf numFmtId="0" fontId="3" fillId="0" borderId="11" xfId="0" applyFont="1" applyBorder="1" applyAlignment="1" applyProtection="1">
      <alignment horizontal="left" vertical="top" wrapText="1"/>
      <protection locked="0"/>
    </xf>
    <xf numFmtId="14" fontId="3" fillId="0" borderId="11" xfId="0" applyNumberFormat="1" applyFont="1" applyBorder="1" applyAlignment="1" applyProtection="1">
      <alignment horizontal="left" vertical="top" wrapText="1"/>
      <protection locked="0"/>
    </xf>
    <xf numFmtId="0" fontId="3" fillId="0" borderId="0" xfId="0" applyFont="1" applyAlignment="1" applyProtection="1">
      <alignment horizontal="left"/>
      <protection locked="0"/>
    </xf>
    <xf numFmtId="0" fontId="9" fillId="0" borderId="0" xfId="0" applyFont="1" applyAlignment="1" applyProtection="1">
      <alignment horizontal="left"/>
      <protection locked="0"/>
    </xf>
    <xf numFmtId="0" fontId="3" fillId="0" borderId="0" xfId="0" applyFont="1" applyAlignment="1" applyProtection="1">
      <alignment horizontal="left" vertical="top" wrapText="1"/>
      <protection locked="0"/>
    </xf>
    <xf numFmtId="0" fontId="21" fillId="0" borderId="0" xfId="0" applyFont="1" applyProtection="1">
      <protection locked="0"/>
    </xf>
    <xf numFmtId="0" fontId="9" fillId="0" borderId="11" xfId="0" applyFont="1" applyBorder="1" applyAlignment="1" applyProtection="1">
      <alignment horizontal="center" vertical="center"/>
      <protection locked="0"/>
    </xf>
    <xf numFmtId="0" fontId="9" fillId="0" borderId="0" xfId="0" applyFont="1" applyAlignment="1" applyProtection="1">
      <alignment horizontal="center" vertical="center"/>
      <protection locked="0"/>
    </xf>
    <xf numFmtId="0" fontId="21" fillId="0" borderId="0" xfId="0" applyFont="1" applyAlignment="1" applyProtection="1">
      <alignment horizontal="center" vertical="center"/>
      <protection locked="0"/>
    </xf>
    <xf numFmtId="0" fontId="0" fillId="17" borderId="35" xfId="0" applyFill="1" applyBorder="1"/>
    <xf numFmtId="0" fontId="20" fillId="0" borderId="15" xfId="0" applyFont="1" applyBorder="1" applyAlignment="1" applyProtection="1">
      <alignment horizontal="center"/>
      <protection locked="0"/>
    </xf>
    <xf numFmtId="0" fontId="24" fillId="0" borderId="11" xfId="0" applyFont="1" applyBorder="1" applyAlignment="1" applyProtection="1">
      <alignment horizontal="left" vertical="top" wrapText="1"/>
      <protection locked="0"/>
    </xf>
    <xf numFmtId="0" fontId="24" fillId="0" borderId="11" xfId="0" applyFont="1" applyBorder="1" applyAlignment="1" applyProtection="1">
      <alignment horizontal="center" vertical="top" wrapText="1"/>
      <protection locked="0"/>
    </xf>
    <xf numFmtId="14" fontId="24" fillId="0" borderId="11" xfId="0" applyNumberFormat="1" applyFont="1" applyBorder="1" applyAlignment="1" applyProtection="1">
      <alignment horizontal="left" vertical="top" wrapText="1"/>
      <protection locked="0"/>
    </xf>
    <xf numFmtId="0" fontId="9" fillId="0" borderId="11" xfId="0" applyFont="1" applyBorder="1" applyAlignment="1" applyProtection="1">
      <alignment horizontal="center"/>
      <protection locked="0"/>
    </xf>
    <xf numFmtId="0" fontId="25" fillId="0" borderId="40" xfId="0" applyFont="1" applyBorder="1" applyAlignment="1">
      <alignment horizontal="center" vertical="center" wrapText="1"/>
    </xf>
    <xf numFmtId="0" fontId="25" fillId="0" borderId="41" xfId="0" applyFont="1" applyBorder="1" applyAlignment="1">
      <alignment horizontal="center" vertical="center" wrapText="1"/>
    </xf>
    <xf numFmtId="0" fontId="26" fillId="0" borderId="40" xfId="0" applyFont="1" applyBorder="1" applyAlignment="1">
      <alignment vertical="center"/>
    </xf>
    <xf numFmtId="0" fontId="27" fillId="0" borderId="41" xfId="0" applyFont="1" applyBorder="1" applyAlignment="1">
      <alignment vertical="center"/>
    </xf>
    <xf numFmtId="0" fontId="28" fillId="0" borderId="0" xfId="0" applyFont="1"/>
    <xf numFmtId="0" fontId="29" fillId="0" borderId="0" xfId="0" applyFont="1"/>
    <xf numFmtId="0" fontId="3" fillId="0" borderId="0" xfId="0" applyFont="1"/>
    <xf numFmtId="0" fontId="3" fillId="3" borderId="21" xfId="0" applyFont="1" applyFill="1" applyBorder="1" applyAlignment="1">
      <alignment horizontal="left" vertical="top"/>
    </xf>
    <xf numFmtId="0" fontId="3" fillId="3" borderId="22" xfId="0" applyFont="1" applyFill="1" applyBorder="1" applyAlignment="1">
      <alignment horizontal="left" vertical="top"/>
    </xf>
    <xf numFmtId="0" fontId="3" fillId="3" borderId="23" xfId="0" applyFont="1" applyFill="1" applyBorder="1" applyAlignment="1">
      <alignment horizontal="left" vertical="top"/>
    </xf>
    <xf numFmtId="0" fontId="3" fillId="10" borderId="11" xfId="0" applyFont="1" applyFill="1" applyBorder="1" applyAlignment="1">
      <alignment horizontal="left" vertical="top"/>
    </xf>
    <xf numFmtId="0" fontId="3" fillId="7" borderId="24" xfId="0" applyFont="1" applyFill="1" applyBorder="1" applyAlignment="1" applyProtection="1">
      <alignment horizontal="left" vertical="top" wrapText="1" shrinkToFit="1"/>
      <protection locked="0"/>
    </xf>
    <xf numFmtId="0" fontId="3" fillId="7" borderId="12" xfId="0" applyFont="1" applyFill="1" applyBorder="1" applyAlignment="1" applyProtection="1">
      <alignment horizontal="left" vertical="top" wrapText="1" shrinkToFit="1"/>
      <protection locked="0"/>
    </xf>
    <xf numFmtId="0" fontId="3" fillId="7" borderId="11" xfId="0" applyFont="1" applyFill="1" applyBorder="1" applyAlignment="1" applyProtection="1">
      <alignment horizontal="left" vertical="top" wrapText="1" shrinkToFit="1"/>
      <protection locked="0"/>
    </xf>
    <xf numFmtId="0" fontId="3" fillId="7" borderId="25" xfId="0" applyFont="1" applyFill="1" applyBorder="1" applyAlignment="1" applyProtection="1">
      <alignment horizontal="left" vertical="top" wrapText="1" shrinkToFit="1"/>
      <protection locked="0"/>
    </xf>
    <xf numFmtId="0" fontId="3" fillId="7" borderId="26" xfId="0" applyFont="1" applyFill="1" applyBorder="1" applyAlignment="1" applyProtection="1">
      <alignment horizontal="left" vertical="top" wrapText="1" shrinkToFit="1"/>
      <protection locked="0"/>
    </xf>
    <xf numFmtId="0" fontId="3" fillId="7" borderId="33" xfId="0" applyFont="1" applyFill="1" applyBorder="1" applyAlignment="1" applyProtection="1">
      <alignment horizontal="left" vertical="top" wrapText="1" shrinkToFit="1"/>
      <protection locked="0"/>
    </xf>
    <xf numFmtId="0" fontId="3" fillId="7" borderId="27" xfId="0" applyFont="1" applyFill="1" applyBorder="1" applyAlignment="1" applyProtection="1">
      <alignment horizontal="left" vertical="top" wrapText="1" shrinkToFit="1"/>
      <protection locked="0"/>
    </xf>
    <xf numFmtId="0" fontId="3" fillId="7" borderId="28" xfId="0" applyFont="1" applyFill="1" applyBorder="1" applyAlignment="1" applyProtection="1">
      <alignment horizontal="left" vertical="top" wrapText="1" shrinkToFit="1"/>
      <protection locked="0"/>
    </xf>
    <xf numFmtId="0" fontId="3" fillId="7" borderId="3" xfId="0" applyFont="1" applyFill="1" applyBorder="1" applyAlignment="1" applyProtection="1">
      <alignment horizontal="left" vertical="top" wrapText="1" shrinkToFit="1"/>
      <protection locked="0"/>
    </xf>
    <xf numFmtId="0" fontId="3" fillId="10" borderId="11" xfId="0" applyFont="1" applyFill="1" applyBorder="1" applyAlignment="1">
      <alignment horizontal="left" vertical="top" wrapText="1"/>
    </xf>
    <xf numFmtId="0" fontId="7" fillId="0" borderId="1" xfId="1" applyFont="1" applyBorder="1" applyAlignment="1">
      <alignment horizontal="left" vertical="top" wrapText="1"/>
    </xf>
    <xf numFmtId="0" fontId="1" fillId="0" borderId="13" xfId="1" applyBorder="1" applyAlignment="1">
      <alignment horizontal="left" vertical="top" wrapText="1"/>
    </xf>
    <xf numFmtId="0" fontId="1" fillId="0" borderId="12" xfId="1" applyBorder="1" applyAlignment="1">
      <alignment horizontal="left" vertical="top" wrapText="1"/>
    </xf>
    <xf numFmtId="0" fontId="11" fillId="10" borderId="11" xfId="0" applyFont="1" applyFill="1" applyBorder="1" applyAlignment="1">
      <alignment horizontal="left" vertical="top" wrapText="1"/>
    </xf>
    <xf numFmtId="0" fontId="3" fillId="3" borderId="24" xfId="0" applyFont="1" applyFill="1" applyBorder="1" applyAlignment="1">
      <alignment horizontal="left" vertical="top"/>
    </xf>
    <xf numFmtId="0" fontId="3" fillId="3" borderId="11" xfId="0" applyFont="1" applyFill="1" applyBorder="1" applyAlignment="1">
      <alignment horizontal="left" vertical="top"/>
    </xf>
    <xf numFmtId="0" fontId="3" fillId="3" borderId="25" xfId="0" applyFont="1" applyFill="1" applyBorder="1" applyAlignment="1">
      <alignment horizontal="left" vertical="top"/>
    </xf>
    <xf numFmtId="0" fontId="3" fillId="3" borderId="26" xfId="0" applyFont="1" applyFill="1" applyBorder="1" applyAlignment="1">
      <alignment horizontal="left" vertical="top"/>
    </xf>
    <xf numFmtId="0" fontId="3" fillId="3" borderId="27" xfId="0" applyFont="1" applyFill="1" applyBorder="1" applyAlignment="1">
      <alignment horizontal="left" vertical="top"/>
    </xf>
    <xf numFmtId="0" fontId="3" fillId="3" borderId="28" xfId="0" applyFont="1" applyFill="1" applyBorder="1" applyAlignment="1">
      <alignment horizontal="left" vertical="top"/>
    </xf>
    <xf numFmtId="0" fontId="7" fillId="10" borderId="0" xfId="1" applyFont="1" applyFill="1" applyBorder="1" applyAlignment="1" applyProtection="1">
      <alignment horizontal="left" vertical="top"/>
      <protection locked="0"/>
    </xf>
    <xf numFmtId="0" fontId="3" fillId="7" borderId="21" xfId="0" applyFont="1" applyFill="1" applyBorder="1" applyAlignment="1" applyProtection="1">
      <alignment horizontal="left" vertical="top"/>
      <protection locked="0"/>
    </xf>
    <xf numFmtId="0" fontId="3" fillId="7" borderId="22" xfId="0" applyFont="1" applyFill="1" applyBorder="1" applyAlignment="1" applyProtection="1">
      <alignment horizontal="left" vertical="top"/>
      <protection locked="0"/>
    </xf>
    <xf numFmtId="0" fontId="3" fillId="7" borderId="23" xfId="0" applyFont="1" applyFill="1" applyBorder="1" applyAlignment="1" applyProtection="1">
      <alignment horizontal="left" vertical="top"/>
      <protection locked="0"/>
    </xf>
    <xf numFmtId="0" fontId="3" fillId="7" borderId="24" xfId="0" applyFont="1" applyFill="1" applyBorder="1" applyAlignment="1" applyProtection="1">
      <alignment horizontal="left" vertical="top" wrapText="1"/>
      <protection locked="0"/>
    </xf>
    <xf numFmtId="0" fontId="3" fillId="7" borderId="11" xfId="0" applyFont="1" applyFill="1" applyBorder="1" applyAlignment="1" applyProtection="1">
      <alignment horizontal="left" vertical="top" wrapText="1"/>
      <protection locked="0"/>
    </xf>
    <xf numFmtId="0" fontId="3" fillId="7" borderId="25" xfId="0" applyFont="1" applyFill="1" applyBorder="1" applyAlignment="1" applyProtection="1">
      <alignment horizontal="left" vertical="top" wrapText="1"/>
      <protection locked="0"/>
    </xf>
    <xf numFmtId="0" fontId="3" fillId="7" borderId="26" xfId="0" applyFont="1" applyFill="1" applyBorder="1" applyAlignment="1" applyProtection="1">
      <alignment horizontal="left" vertical="top" wrapText="1"/>
      <protection locked="0"/>
    </xf>
    <xf numFmtId="0" fontId="3" fillId="7" borderId="27" xfId="0" applyFont="1" applyFill="1" applyBorder="1" applyAlignment="1" applyProtection="1">
      <alignment horizontal="left" vertical="top" wrapText="1"/>
      <protection locked="0"/>
    </xf>
    <xf numFmtId="0" fontId="3" fillId="7" borderId="28" xfId="0" applyFont="1" applyFill="1" applyBorder="1" applyAlignment="1" applyProtection="1">
      <alignment horizontal="left" vertical="top" wrapText="1"/>
      <protection locked="0"/>
    </xf>
    <xf numFmtId="0" fontId="3" fillId="7" borderId="4" xfId="0" applyFont="1" applyFill="1" applyBorder="1" applyAlignment="1" applyProtection="1">
      <alignment horizontal="left" vertical="top" wrapText="1" shrinkToFit="1"/>
      <protection locked="0"/>
    </xf>
    <xf numFmtId="0" fontId="3" fillId="3" borderId="7" xfId="0" applyFont="1" applyFill="1" applyBorder="1" applyAlignment="1" applyProtection="1">
      <alignment horizontal="left" vertical="top" shrinkToFit="1"/>
      <protection locked="0"/>
    </xf>
    <xf numFmtId="0" fontId="3" fillId="3" borderId="8" xfId="0" applyFont="1" applyFill="1" applyBorder="1" applyAlignment="1" applyProtection="1">
      <alignment horizontal="left" vertical="top" shrinkToFit="1"/>
      <protection locked="0"/>
    </xf>
    <xf numFmtId="0" fontId="3" fillId="3" borderId="9" xfId="0" applyFont="1" applyFill="1" applyBorder="1" applyAlignment="1" applyProtection="1">
      <alignment horizontal="left" vertical="top" shrinkToFit="1"/>
      <protection locked="0"/>
    </xf>
    <xf numFmtId="0" fontId="3" fillId="9" borderId="7" xfId="0" applyFont="1" applyFill="1" applyBorder="1" applyAlignment="1">
      <alignment horizontal="left" vertical="top"/>
    </xf>
    <xf numFmtId="0" fontId="3" fillId="9" borderId="8" xfId="0" applyFont="1" applyFill="1" applyBorder="1" applyAlignment="1">
      <alignment horizontal="left" vertical="top"/>
    </xf>
    <xf numFmtId="0" fontId="3" fillId="9" borderId="9" xfId="0" applyFont="1" applyFill="1" applyBorder="1" applyAlignment="1">
      <alignment horizontal="left" vertical="top"/>
    </xf>
    <xf numFmtId="0" fontId="3" fillId="7" borderId="2" xfId="0" applyFont="1" applyFill="1" applyBorder="1" applyAlignment="1" applyProtection="1">
      <alignment horizontal="left" vertical="top" wrapText="1" shrinkToFit="1"/>
      <protection locked="0"/>
    </xf>
    <xf numFmtId="0" fontId="3" fillId="7" borderId="19" xfId="0" applyFont="1" applyFill="1" applyBorder="1" applyAlignment="1" applyProtection="1">
      <alignment horizontal="left" vertical="top" wrapText="1" shrinkToFit="1"/>
      <protection locked="0"/>
    </xf>
    <xf numFmtId="0" fontId="3" fillId="7" borderId="13" xfId="0" applyFont="1" applyFill="1" applyBorder="1" applyAlignment="1" applyProtection="1">
      <alignment horizontal="left" vertical="top" wrapText="1" shrinkToFit="1"/>
      <protection locked="0"/>
    </xf>
    <xf numFmtId="0" fontId="3" fillId="7" borderId="20" xfId="0" applyFont="1" applyFill="1" applyBorder="1" applyAlignment="1" applyProtection="1">
      <alignment horizontal="left" vertical="top" wrapText="1" shrinkToFit="1"/>
      <protection locked="0"/>
    </xf>
    <xf numFmtId="0" fontId="3" fillId="7" borderId="21" xfId="0" applyFont="1" applyFill="1" applyBorder="1" applyAlignment="1" applyProtection="1">
      <alignment horizontal="left" vertical="top" wrapText="1" shrinkToFit="1"/>
      <protection locked="0"/>
    </xf>
    <xf numFmtId="0" fontId="3" fillId="7" borderId="32" xfId="0" applyFont="1" applyFill="1" applyBorder="1" applyAlignment="1" applyProtection="1">
      <alignment horizontal="left" vertical="top" wrapText="1" shrinkToFit="1"/>
      <protection locked="0"/>
    </xf>
    <xf numFmtId="0" fontId="3" fillId="7" borderId="22" xfId="0" applyFont="1" applyFill="1" applyBorder="1" applyAlignment="1" applyProtection="1">
      <alignment horizontal="left" vertical="top" wrapText="1" shrinkToFit="1"/>
      <protection locked="0"/>
    </xf>
    <xf numFmtId="0" fontId="3" fillId="7" borderId="23" xfId="0" applyFont="1" applyFill="1" applyBorder="1" applyAlignment="1" applyProtection="1">
      <alignment horizontal="left" vertical="top" wrapText="1" shrinkToFit="1"/>
      <protection locked="0"/>
    </xf>
    <xf numFmtId="0" fontId="6" fillId="10" borderId="29" xfId="0" applyFont="1" applyFill="1" applyBorder="1" applyAlignment="1">
      <alignment horizontal="left" vertical="top"/>
    </xf>
    <xf numFmtId="0" fontId="3" fillId="10" borderId="5" xfId="0" applyFont="1" applyFill="1" applyBorder="1" applyAlignment="1">
      <alignment horizontal="left" vertical="top"/>
    </xf>
    <xf numFmtId="0" fontId="3" fillId="3" borderId="7" xfId="0" applyFont="1" applyFill="1" applyBorder="1" applyAlignment="1" applyProtection="1">
      <alignment horizontal="left" vertical="top"/>
      <protection locked="0"/>
    </xf>
    <xf numFmtId="0" fontId="3" fillId="3" borderId="8" xfId="0" applyFont="1" applyFill="1" applyBorder="1" applyAlignment="1" applyProtection="1">
      <alignment horizontal="left" vertical="top"/>
      <protection locked="0"/>
    </xf>
    <xf numFmtId="0" fontId="3" fillId="3" borderId="9" xfId="0" applyFont="1" applyFill="1" applyBorder="1" applyAlignment="1" applyProtection="1">
      <alignment horizontal="left" vertical="top"/>
      <protection locked="0"/>
    </xf>
    <xf numFmtId="0" fontId="10" fillId="5" borderId="1" xfId="0" applyFont="1" applyFill="1" applyBorder="1" applyAlignment="1">
      <alignment horizontal="center" vertical="center"/>
    </xf>
    <xf numFmtId="0" fontId="10" fillId="5" borderId="13" xfId="0" applyFont="1" applyFill="1" applyBorder="1" applyAlignment="1">
      <alignment horizontal="center" vertical="center"/>
    </xf>
    <xf numFmtId="0" fontId="10" fillId="5" borderId="12"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3" xfId="0" applyFont="1" applyFill="1" applyBorder="1" applyAlignment="1">
      <alignment horizontal="center" vertical="center"/>
    </xf>
    <xf numFmtId="0" fontId="9" fillId="4" borderId="1" xfId="0" applyFont="1" applyFill="1" applyBorder="1" applyAlignment="1">
      <alignment horizontal="center" vertical="center"/>
    </xf>
    <xf numFmtId="0" fontId="9" fillId="4" borderId="13" xfId="0" applyFont="1" applyFill="1" applyBorder="1" applyAlignment="1">
      <alignment horizontal="center" vertical="center"/>
    </xf>
    <xf numFmtId="2" fontId="3" fillId="10" borderId="11" xfId="0" applyNumberFormat="1" applyFont="1" applyFill="1" applyBorder="1" applyProtection="1">
      <protection locked="0"/>
    </xf>
    <xf numFmtId="0" fontId="3" fillId="10" borderId="11" xfId="0" applyFont="1" applyFill="1" applyBorder="1" applyAlignment="1" applyProtection="1">
      <protection locked="0"/>
    </xf>
    <xf numFmtId="0" fontId="3" fillId="10" borderId="15" xfId="0" applyFont="1" applyFill="1" applyBorder="1" applyAlignment="1" applyProtection="1">
      <protection locked="0"/>
    </xf>
  </cellXfs>
  <cellStyles count="4">
    <cellStyle name="Collegamento ipertestuale" xfId="1" builtinId="8"/>
    <cellStyle name="Excel Built-in 60% - Accent1" xfId="2" xr:uid="{00000000-0005-0000-0000-000000000000}"/>
    <cellStyle name="Input" xfId="3" builtinId="20"/>
    <cellStyle name="Normale" xfId="0" builtinId="0"/>
  </cellStyles>
  <dxfs count="131">
    <dxf>
      <font>
        <strike val="0"/>
        <outline val="0"/>
        <shadow val="0"/>
        <u val="none"/>
        <vertAlign val="baseline"/>
        <sz val="12"/>
        <color rgb="FF000000"/>
        <name val="Arial"/>
        <family val="2"/>
        <scheme val="none"/>
      </font>
      <numFmt numFmtId="0" formatCode="General"/>
      <fill>
        <patternFill>
          <bgColor theme="0"/>
        </patternFill>
      </fill>
      <alignment horizontal="general" textRotation="0" indent="0" justifyLastLine="0" shrinkToFit="0" readingOrder="0"/>
      <border diagonalUp="0" diagonalDown="0">
        <left style="thin">
          <color indexed="64"/>
        </left>
        <right style="thin">
          <color indexed="64"/>
        </right>
        <top style="thin">
          <color indexed="64"/>
        </top>
        <bottom style="thin">
          <color indexed="64"/>
        </bottom>
      </border>
      <protection locked="0" hidden="0"/>
    </dxf>
    <dxf>
      <font>
        <color rgb="FF9C0006"/>
      </font>
      <fill>
        <patternFill>
          <bgColor theme="0" tint="-0.24994659260841701"/>
        </patternFill>
      </fill>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alignment horizontal="left"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solid">
          <fgColor rgb="FF808080"/>
          <bgColor theme="0"/>
        </patternFill>
      </fill>
      <alignment horizontal="general" vertical="center" textRotation="0" wrapText="1" indent="0" justifyLastLine="0" shrinkToFit="0" readingOrder="0"/>
      <border diagonalUp="0" diagonalDown="0" outline="0">
        <left style="thin">
          <color auto="1"/>
        </left>
        <right style="thin">
          <color auto="1"/>
        </right>
        <top/>
        <bottom/>
      </border>
      <protection locked="0"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alignment horizontal="left"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7" tint="0.39997558519241921"/>
        </patternFill>
      </fill>
      <alignment horizontal="center" vertical="center" textRotation="0" wrapText="1" indent="0" justifyLastLine="0" shrinkToFit="0" readingOrder="0"/>
    </dxf>
    <dxf>
      <font>
        <strike val="0"/>
        <outline val="0"/>
        <shadow val="0"/>
        <u val="none"/>
        <vertAlign val="baseline"/>
        <sz val="12"/>
        <color rgb="FF000000"/>
        <name val="Arial"/>
        <family val="2"/>
        <scheme val="none"/>
      </font>
      <fill>
        <patternFill>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numFmt numFmtId="165" formatCode="yyyy/mm/dd"/>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border diagonalUp="0" diagonalDown="0">
        <left style="thin">
          <color auto="1"/>
        </left>
        <right style="thin">
          <color auto="1"/>
        </right>
        <top style="thin">
          <color auto="1"/>
        </top>
        <bottom style="thin">
          <color auto="1"/>
        </bottom>
        <vertical/>
        <horizontal/>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558ED5"/>
      <rgbColor rgb="FF33CCCC"/>
      <rgbColor rgb="FF99CC00"/>
      <rgbColor rgb="FFFFBF00"/>
      <rgbColor rgb="FFFF9900"/>
      <rgbColor rgb="FFFF6600"/>
      <rgbColor rgb="FF2A60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5B3D8"/>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2:AI102" totalsRowShown="0" headerRowDxfId="130" dataDxfId="128" headerRowBorderDxfId="129">
  <autoFilter ref="A2:AI102" xr:uid="{00000000-0009-0000-0100-000001000000}"/>
  <tableColumns count="35">
    <tableColumn id="1" xr3:uid="{00000000-0010-0000-0000-000001000000}" name="Sample Number" dataDxfId="127"/>
    <tableColumn id="2" xr3:uid="{00000000-0010-0000-0000-000002000000}" name="QBiC barcode (filled by QBiC)" dataDxfId="126"/>
    <tableColumn id="3" xr3:uid="{00000000-0010-0000-0000-000003000000}" name="Lab ID" dataDxfId="125"/>
    <tableColumn id="24" xr3:uid="{00000000-0010-0000-0000-000018000000}" name="Analysis to be performed" dataDxfId="124"/>
    <tableColumn id="22" xr3:uid="{00000000-0010-0000-0000-000016000000}" name="Plate position (e.g. A1)" dataDxfId="123"/>
    <tableColumn id="4" xr3:uid="{00000000-0010-0000-0000-000004000000}" name="Plate title" dataDxfId="122"/>
    <tableColumn id="5" xr3:uid="{00000000-0010-0000-0000-000005000000}" name="Sample name" dataDxfId="121"/>
    <tableColumn id="6" xr3:uid="{00000000-0010-0000-0000-000006000000}" name="Batch to respect for sample preparation" dataDxfId="120"/>
    <tableColumn id="7" xr3:uid="{00000000-0010-0000-0000-000007000000}" name="Sample grouping" dataDxfId="119"/>
    <tableColumn id="8" xr3:uid="{00000000-0010-0000-0000-000008000000}" name="Sample source/_x000a_species" dataDxfId="118"/>
    <tableColumn id="9" xr3:uid="{00000000-0010-0000-0000-000009000000}" name="Sample tissue" dataDxfId="117"/>
    <tableColumn id="17" xr3:uid="{BB655962-3FAE-4054-8BF7-5E5671D571B5}" name="FFPE material" dataDxfId="116"/>
    <tableColumn id="23" xr3:uid="{1E6F2D58-CE78-DA4A-93E0-711823FF3937}" name="Condition: tag1" dataDxfId="115"/>
    <tableColumn id="10" xr3:uid="{00000000-0010-0000-0000-00000A000000}" name="Condition: tag2" dataDxfId="114"/>
    <tableColumn id="11" xr3:uid="{00000000-0010-0000-0000-00000B000000}" name="Analyte" dataDxfId="113"/>
    <tableColumn id="37" xr3:uid="{B962FB3E-A58E-7E46-BD13-C34991DB9BA5}" name="Sample shipment" dataDxfId="112"/>
    <tableColumn id="35" xr3:uid="{B125CFE2-EBA8-A14D-9A74-FF1DDA131989}" name="Biosafety level" dataDxfId="111"/>
    <tableColumn id="12" xr3:uid="{00000000-0010-0000-0000-00000C000000}" name="Elution buffer" dataDxfId="110"/>
    <tableColumn id="13" xr3:uid="{00000000-0010-0000-0000-00000D000000}" name="Sample volume_x000a_[µL]" dataDxfId="109"/>
    <tableColumn id="14" xr3:uid="{00000000-0010-0000-0000-00000E000000}" name="Purity OD 260nm/280nm" dataDxfId="108"/>
    <tableColumn id="15" xr3:uid="{00000000-0010-0000-0000-00000F000000}" name="Purity OD 260nm/230nm" dataDxfId="107"/>
    <tableColumn id="16" xr3:uid="{00000000-0010-0000-0000-000010000000}" name="Concentration [ng/µl]" dataDxfId="106"/>
    <tableColumn id="21" xr3:uid="{8E381C12-6273-4F04-AF6B-742E1328BDD4}" name="Method to determine the concentration_x000a_(Nanodrop, qubit...)" dataDxfId="105"/>
    <tableColumn id="18" xr3:uid="{00000000-0010-0000-0000-000012000000}" name="Total amount [µg]" dataDxfId="0">
      <calculatedColumnFormula>19*Tabelle1[[#This Row],[Concentration '[ng/µl']]]/1000</calculatedColumnFormula>
    </tableColumn>
    <tableColumn id="20" xr3:uid="{00000000-0010-0000-0000-000014000000}" name="RIN/DIN" dataDxfId="104"/>
    <tableColumn id="25" xr3:uid="{7F4DE461-735F-A741-878F-E2A25E74EFA1}" name="Index i5" dataDxfId="103"/>
    <tableColumn id="27" xr3:uid="{40882AC6-40B6-924C-8F28-1336BDFD6738}" name="Index i7" dataDxfId="102"/>
    <tableColumn id="38" xr3:uid="{7C82B97D-7AF3-B14F-B226-9E08D7373063}" name="Sequencing mode" dataDxfId="101"/>
    <tableColumn id="28" xr3:uid="{B81C4F01-43ED-1A4E-AAC7-05A907D821B9}" name="Pool name" dataDxfId="100"/>
    <tableColumn id="29" xr3:uid="{4CC06181-3AD8-6D45-9AB7-59C36AF03BB2}" name="Concentration single library [ng/µl]" dataDxfId="99"/>
    <tableColumn id="30" xr3:uid="{6C8D178F-BFC7-F348-B5DD-611A73C5B0D7}" name="Fragment size pool [bp] after indexing" dataDxfId="98"/>
    <tableColumn id="31" xr3:uid="{A7E11239-F4BA-6C4F-BC4A-2A4BAF5F787B}" name="Pool molarity [in nM]" dataDxfId="97"/>
    <tableColumn id="32" xr3:uid="{C0A94366-1153-F440-84B2-CD38DDAF5779}" name="Spike in (like PhiX) already included? If yes, which content (in %)? If no, which spike in concentration is needed (in%)?" dataDxfId="96"/>
    <tableColumn id="33" xr3:uid="{1AC43D3E-3666-EF49-A46A-949C6298F63D}" name="Custom sequencing primers (yes/no)" dataDxfId="95"/>
    <tableColumn id="34" xr3:uid="{87622395-6571-C349-AD38-089EF64E7205}" name="Comment" dataDxfId="9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4B9317-9451-4D4F-A4E8-4A971078B9A7}" name="Tabelle13" displayName="Tabelle13" ref="A2:AI102" totalsRowShown="0" headerRowDxfId="93" dataDxfId="91" headerRowBorderDxfId="92">
  <autoFilter ref="A2:AI102" xr:uid="{48292922-8607-46D8-96C9-799093E46D10}"/>
  <tableColumns count="35">
    <tableColumn id="1" xr3:uid="{D6D7B973-82B4-46DF-A873-680A2F08BC22}" name="Sample Number" dataDxfId="90"/>
    <tableColumn id="2" xr3:uid="{20F7CE38-DA0A-490E-8B2B-D01745B25487}" name="QBiC barcode (filled by QBiC)" dataDxfId="89"/>
    <tableColumn id="3" xr3:uid="{F5683831-B871-4EA3-B053-5CDFF7D001C4}" name="Lab ID" dataDxfId="88"/>
    <tableColumn id="24" xr3:uid="{C43E5CCD-2B1A-40BD-8E05-1EBE5FD2361F}" name="Analysis to be performed" dataDxfId="87"/>
    <tableColumn id="22" xr3:uid="{8F39F83B-9CA1-4376-BAE1-E62556ECF9E2}" name="Plate position (e.g. A1)" dataDxfId="86"/>
    <tableColumn id="4" xr3:uid="{CF1B1F79-AA57-448F-84CD-1D75358D7EB9}" name="Plate title" dataDxfId="85"/>
    <tableColumn id="5" xr3:uid="{BD2C838E-C0E4-4B58-8A35-985FA0708A3E}" name="Sample name" dataDxfId="84"/>
    <tableColumn id="6" xr3:uid="{4D942A34-DF00-48BB-91C2-B4F9E63272F2}" name="Batch to respect for sample preparation" dataDxfId="83"/>
    <tableColumn id="7" xr3:uid="{804FEE3D-DE62-4D09-BA0D-219BFF8BA23B}" name="Sample grouping" dataDxfId="82"/>
    <tableColumn id="8" xr3:uid="{E749295D-8311-4ACA-8AE1-AFED30CC66D0}" name="Sample source/_x000a_species" dataDxfId="81"/>
    <tableColumn id="9" xr3:uid="{907AB2D0-F3CD-4F77-AFAB-94747D1F3F2C}" name="Sample tissue" dataDxfId="80"/>
    <tableColumn id="26" xr3:uid="{A5C23D75-DC30-40C8-A2EC-C3AF7CEA5A8E}" name="FFPE material" dataDxfId="79"/>
    <tableColumn id="23" xr3:uid="{67C37181-84AC-4C33-AD05-8E75D1B34C71}" name="Condition: tag1" dataDxfId="78"/>
    <tableColumn id="10" xr3:uid="{151B0B16-E9B6-4EFF-BBAD-44DFE7DC9A43}" name="Condition: tag2" dataDxfId="77"/>
    <tableColumn id="11" xr3:uid="{EC4A876C-3027-45AF-9D3B-4432AE9C86C1}" name="Analyte" dataDxfId="76"/>
    <tableColumn id="37" xr3:uid="{1BF6E663-A5CA-4E3B-A61C-341B47E6CCEC}" name="Sample shipment" dataDxfId="75"/>
    <tableColumn id="35" xr3:uid="{1F39DFE4-93D4-4EEC-9598-47282B7BB363}" name="Biosafety level" dataDxfId="74"/>
    <tableColumn id="12" xr3:uid="{AA17678D-CD8C-4433-A7A8-69F8D2A43F2E}" name="Elution buffer" dataDxfId="73"/>
    <tableColumn id="13" xr3:uid="{7BDFF58A-0545-483E-8ED2-8BAEC6F8C251}" name="Sample volume_x000a_[µL]" dataDxfId="72"/>
    <tableColumn id="14" xr3:uid="{A4CD6718-3FAB-47AB-BE46-1546E6130411}" name="Purity OD 260nm/280nm" dataDxfId="71"/>
    <tableColumn id="15" xr3:uid="{6599FBA2-00C0-44B6-8DFE-324C2477A162}" name="Purity OD 260nm/230nm" dataDxfId="70"/>
    <tableColumn id="16" xr3:uid="{2BACDCED-0874-4ABE-9581-6CF76876CAC6}" name="Concentration [ng/µl]" dataDxfId="69"/>
    <tableColumn id="36" xr3:uid="{BAFEE33F-1615-4CB0-B1DA-A229EDE7C116}" name="Method to determine the concentration_x000a_(Nanodrop, qubit...)" dataDxfId="68"/>
    <tableColumn id="18" xr3:uid="{8BF4F870-6A81-498F-9ACC-8F075135E213}" name="Total amount [µg]" dataDxfId="67"/>
    <tableColumn id="20" xr3:uid="{2628490C-9D08-4F67-94DE-B134B8D47419}" name="RIN/DIN" dataDxfId="66"/>
    <tableColumn id="25" xr3:uid="{42A826DC-04DD-48E4-89F1-D189E544C567}" name="Index i5" dataDxfId="65"/>
    <tableColumn id="27" xr3:uid="{BECCF77E-90CE-4960-897E-25547DE70DC9}" name="Index i7" dataDxfId="64"/>
    <tableColumn id="38" xr3:uid="{C8D0EC3B-A2F9-48C4-8C03-A4788C4BAE80}" name="Sequencing mode" dataDxfId="63"/>
    <tableColumn id="28" xr3:uid="{B12B6F82-D47F-4EFB-AF32-243342883F62}" name="Pool name" dataDxfId="62"/>
    <tableColumn id="29" xr3:uid="{260C1423-E163-4813-8337-E513E6420F32}" name="Concentration single library [ng/µl]" dataDxfId="61"/>
    <tableColumn id="30" xr3:uid="{C19F9846-6D1C-4F46-98E2-4240AA6F9BDC}" name="Fragment size pool [bp] after indexing" dataDxfId="60"/>
    <tableColumn id="31" xr3:uid="{52001153-718F-49E2-90DC-64240EF9EC2A}" name="Pool molarity [in nM]" dataDxfId="59"/>
    <tableColumn id="32" xr3:uid="{20AB5681-6582-4BE5-826B-FCC19F7D1554}" name="Spike in (like PhiX) already included? If yes, which content (in %)? If no, which spike in concentration is needed (in%)?" dataDxfId="58"/>
    <tableColumn id="33" xr3:uid="{F75FF76B-4F08-4D12-8CA5-B72412497FB9}" name="Custom sequencing primers (yes/no)" dataDxfId="57"/>
    <tableColumn id="34" xr3:uid="{C2AE2D00-6E8D-419E-BF7D-604EE466BA00}" name="Comment" dataDxfId="5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85B789-B4E5-4E86-B909-BE7E3CC6FD28}" name="Tabelle2" displayName="Tabelle2" ref="A2:AA102" totalsRowShown="0">
  <autoFilter ref="A2:AA102" xr:uid="{AFA22794-906D-402C-9928-3B07F3CB3098}"/>
  <tableColumns count="27">
    <tableColumn id="1" xr3:uid="{0B25621B-02D0-4C9F-80DB-0F30A1B2E2C7}" name="00. Project notation"/>
    <tableColumn id="2" xr3:uid="{27BB642C-AD64-407F-A6E0-869044815428}" name="03.a Jira batch"/>
    <tableColumn id="3" xr3:uid="{F54A256A-C712-4D4F-8CAA-79DCB25DF9A4}" name="01. Name internal" dataDxfId="55">
      <calculatedColumnFormula>IF(ISBLANK(Tabelle1[[#This Row],[Lab ID]]),"",Tabelle1[[#This Row],[Lab ID]])</calculatedColumnFormula>
    </tableColumn>
    <tableColumn id="4" xr3:uid="{525A5AC8-E5CA-46A6-81A4-245F94C1AF14}" name="02. External name" dataDxfId="54">
      <calculatedColumnFormula>IF(ISBLANK(Tabelle1[[#This Row],[Sample name]]),"",Tabelle1[[#This Row],[Sample name]])</calculatedColumnFormula>
    </tableColumn>
    <tableColumn id="7" xr3:uid="{407E3F0B-0369-4EFE-9827-D7D4B9948BBE}" name="05. Species"/>
    <tableColumn id="8" xr3:uid="{9850691F-83B6-439D-BD3B-71324716D01F}" name="06. Analyte"/>
    <tableColumn id="9" xr3:uid="{1163C5E8-A109-4849-9CD8-5E3B65B266F4}" name="07. Technologie aus Angebot"/>
    <tableColumn id="19" xr3:uid="{FD0A8B9B-9AD0-4AB8-A4E1-FD6A6CD18CF2}" name="parents"/>
    <tableColumn id="20" xr3:uid="{AB1060A7-244F-47D5-B344-27BA0D67871D}" name="18. a Method to determine the concentration"/>
    <tableColumn id="5" xr3:uid="{91EA83D2-44BE-44B4-937F-A3975A71ADFD}" name="03. QBiC Barcode Analyte" dataDxfId="53">
      <calculatedColumnFormula>IF(ISBLANK(Tabelle1[[#This Row],[QBiC barcode (filled by QBiC)]]),"",Tabelle1[[#This Row],[QBiC barcode (filled by QBiC)]])</calculatedColumnFormula>
    </tableColumn>
    <tableColumn id="6" xr3:uid="{13ABCD76-F341-4E74-A77C-DE29F6E9D3E8}" name="04. Tissues" dataDxfId="52">
      <calculatedColumnFormula>IF(ISBLANK(Tabelle1[[#This Row],[Sample tissue]]),"",Tabelle1[[#This Row],[Sample tissue]])</calculatedColumnFormula>
    </tableColumn>
    <tableColumn id="21" xr3:uid="{2E1187DA-4FD6-4A84-A9A0-8352065059F7}" name="FFPE" dataDxfId="51">
      <calculatedColumnFormula>IF(ISBLANK(Tabelle1[[#This Row],[FFPE material]]),"",IF(Tabelle1[[#This Row],[FFPE material]]="Yes", 1,  IF(Tabelle1[[#This Row],[FFPE material]]="No",0,1)))</calculatedColumnFormula>
    </tableColumn>
    <tableColumn id="10" xr3:uid="{99E0A2AD-4257-4F79-B10F-168BF12F1F3C}" name="08. Allgemeiner Kommentar"/>
    <tableColumn id="11" xr3:uid="{E5A5E594-D4D3-46F9-AEA8-DBF3FC3E2A03}" name="Platten Name intern" dataDxfId="50">
      <calculatedColumnFormula>IF(ISBLANK(Tabelle1[[#This Row],[Plate title]]),"",Tabelle1[[#This Row],[Plate title]])</calculatedColumnFormula>
    </tableColumn>
    <tableColumn id="12" xr3:uid="{4EE7CB3B-2CA0-4134-A9D8-415B14E35CBC}" name="10. Plate Well &quot;Buchstabe&quot;" dataDxfId="49">
      <calculatedColumnFormula>IF(ISBLANK(Tabelle1[[#This Row],[Plate position (e.g. A1)]]),"",LEFT(Samples!E3,1))</calculatedColumnFormula>
    </tableColumn>
    <tableColumn id="13" xr3:uid="{7DC9E535-2E86-4340-BA85-F049649ACD62}" name="11. Plate Well &quot;Zahl&quot;" dataDxfId="48">
      <calculatedColumnFormula>IF(ISBLANK(Tabelle1[[#This Row],[Plate position (e.g. A1)]]),"",RIGHT(Samples!E3,2))</calculatedColumnFormula>
    </tableColumn>
    <tableColumn id="14" xr3:uid="{B78321D2-A967-42C6-965B-9496AD2423EA}" name="12. Probeneingang" dataDxfId="47">
      <calculatedColumnFormula>IF(ISBLANK(Tabelle1[[#This Row],[Sample shipment]]),"",Tabelle1[[#This Row],[Sample shipment]])</calculatedColumnFormula>
    </tableColumn>
    <tableColumn id="15" xr3:uid="{9AFA36A3-BC03-4270-9961-75EF307F8C45}" name="17. Volumen [µl]" dataDxfId="46">
      <calculatedColumnFormula>IF(ISBLANK(Tabelle1[[#This Row],[Sample volume
'[µL']]]),"",Tabelle1[[#This Row],[Sample volume
'[µL']]])</calculatedColumnFormula>
    </tableColumn>
    <tableColumn id="16" xr3:uid="{7FF25CBC-A1B4-4AFF-B83F-04FF7747923B}" name="18. Kunde Konz. ng/µl" dataDxfId="45">
      <calculatedColumnFormula>IF(ISBLANK(Tabelle1[[#This Row],[Concentration '[ng/µl']]]),IF(ISBLANK(Tabelle1[[#This Row],[Concentration single library '[ng/µl']]]),"",Tabelle1[[#This Row],[Concentration single library '[ng/µl']]]),Tabelle1[[#This Row],[Concentration '[ng/µl']]])</calculatedColumnFormula>
    </tableColumn>
    <tableColumn id="17" xr3:uid="{E19C7CCA-EB60-4AE8-BF8A-17822E405AF6}" name="20. 260/280" dataDxfId="44">
      <calculatedColumnFormula>IF(ISBLANK(Tabelle1[[#This Row],[Purity OD 260nm/280nm]]),"",Tabelle1[[#This Row],[Purity OD 260nm/280nm]])</calculatedColumnFormula>
    </tableColumn>
    <tableColumn id="18" xr3:uid="{7BF2A9A4-FBAB-4C5C-80CE-328A4699014C}" name="21. 260/230" dataDxfId="43">
      <calculatedColumnFormula>IF(ISBLANK(Tabelle1[[#This Row],[Purity OD 260nm/230nm]]),"",Tabelle1[[#This Row],[Purity OD 260nm/230nm]])</calculatedColumnFormula>
    </tableColumn>
    <tableColumn id="24" xr3:uid="{65CB007C-C579-4B65-9BF3-AFE90B8E659B}" name="07. a Requested sequencing mode" dataDxfId="42">
      <calculatedColumnFormula>IF(ISBLANK(Tabelle1[[#This Row],[Sequencing mode]]),"",Tabelle1[[#This Row],[Sequencing mode]])</calculatedColumnFormula>
    </tableColumn>
    <tableColumn id="25" xr3:uid="{AA4D7E46-21B4-4750-BFB6-B41FFEDA7BB5}" name="17. a Elution buffer" dataDxfId="41">
      <calculatedColumnFormula>IF(ISBLANK(Tabelle1[[#This Row],[Elution buffer]]),"",Tabelle1[[#This Row],[Elution buffer]])</calculatedColumnFormula>
    </tableColumn>
    <tableColumn id="27" xr3:uid="{91E34F51-A02A-4FD1-ACA9-FFB98DCE9E3F}" name="18. b RIN/DIN Customer" dataDxfId="40">
      <calculatedColumnFormula>IF(ISBLANK(Tabelle1[[#This Row],[RIN/DIN]]),"",Tabelle1[[#This Row],[RIN/DIN]])</calculatedColumnFormula>
    </tableColumn>
    <tableColumn id="28" xr3:uid="{9F4E19D4-7C79-4F3D-8069-7A72602D390C}" name="18. c Customer library size" dataDxfId="39">
      <calculatedColumnFormula>IF(ISBLANK(Tabelle1[[#This Row],[Fragment size pool '[bp'] after indexing]]),"",Tabelle1[[#This Row],[Fragment size pool '[bp'] after indexing]])</calculatedColumnFormula>
    </tableColumn>
    <tableColumn id="29" xr3:uid="{21C5217D-834B-43C6-82F9-E7D0B06727A0}" name="37. MID1 i7" dataDxfId="38">
      <calculatedColumnFormula>IF(ISBLANK(Tabelle1[[#This Row],[Index i5]]),"",Tabelle1[[#This Row],[Index i5]])</calculatedColumnFormula>
    </tableColumn>
    <tableColumn id="30" xr3:uid="{A4A49773-9421-4276-AD17-CB4D0BD3A4FE}" name="38. MID2 i5" dataDxfId="37">
      <calculatedColumnFormula>IF(ISBLANK(Tabelle1[[#This Row],[Index i7]]),"",Tabelle1[[#This Row],[Index i7]])</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D040FE7-FBC2-4C58-A034-6088AE2ED51F}" name="Tabelle10" displayName="Tabelle10" ref="A2:S102" totalsRowShown="0" headerRowDxfId="36" headerRowBorderDxfId="35" tableBorderDxfId="34">
  <autoFilter ref="A2:S102" xr:uid="{005495B7-7422-4C3B-9721-0EF856CEB9CB}"/>
  <tableColumns count="19">
    <tableColumn id="1" xr3:uid="{5BD2717B-544C-43C0-B34D-1CF7DBD302FC}" name="Lims Codes">
      <calculatedColumnFormula>IF(ISBLANK(Tabelle1[[#This Row],[Sample Number]]),"",Tabelle1[[#This Row],[Sample Number]])</calculatedColumnFormula>
    </tableColumn>
    <tableColumn id="2" xr3:uid="{143AD19A-078A-4952-A1F6-4E637AE9B0B5}" name="CODE_QBIC" dataDxfId="33">
      <calculatedColumnFormula>IF(ISBLANK(Tabelle1[[#This Row],[QBiC barcode (filled by QBiC)]]),"",Tabelle1[[#This Row],[QBiC barcode (filled by QBiC)]])</calculatedColumnFormula>
    </tableColumn>
    <tableColumn id="3" xr3:uid="{DC2E3F6A-417D-4C8C-8CF4-27E7EEA4D79A}" name="SAMPLE_INTERNAL_NAME" dataDxfId="32">
      <calculatedColumnFormula>IF(ISBLANK(Tabelle1[[#This Row],[Lab ID]]),"",Tabelle1[[#This Row],[Lab ID]])</calculatedColumnFormula>
    </tableColumn>
    <tableColumn id="4" xr3:uid="{F8A32DD4-E1CF-446E-817F-8F0F1439E083}" name="APPLICATION" dataDxfId="31">
      <calculatedColumnFormula>IF(ISBLANK(Tabelle1[[#This Row],[Analysis to be performed]]),"",Tabelle1[[#This Row],[Analysis to be performed]])</calculatedColumnFormula>
    </tableColumn>
    <tableColumn id="5" xr3:uid="{F2E3CDA6-D048-4A94-B6DA-6BF3CB3E2EAB}" name="WELL_POSITION_SOURCE_PLATE" dataDxfId="30">
      <calculatedColumnFormula>IF(ISBLANK(Tabelle1[[#This Row],[Plate position (e.g. A1)]]),"",Tabelle1[[#This Row],[Plate position (e.g. A1)]])</calculatedColumnFormula>
    </tableColumn>
    <tableColumn id="6" xr3:uid="{386DB2CD-8198-4349-A5E6-BA42513EEB20}" name="SOURCE_PLATE_NAME" dataDxfId="29">
      <calculatedColumnFormula>IF(ISBLANK(Tabelle1[[#This Row],[Plate title]]),"",Tabelle1[[#This Row],[Plate title]])</calculatedColumnFormula>
    </tableColumn>
    <tableColumn id="7" xr3:uid="{A7B2FD3F-3236-4920-B6BF-860CEB031422}" name="SAMPLE-CUSTOMER_NAME" dataDxfId="28">
      <calculatedColumnFormula>IF(ISBLANK(Tabelle1[[#This Row],[Sample name]]),"",Tabelle1[[#This Row],[Sample name]])</calculatedColumnFormula>
    </tableColumn>
    <tableColumn id="8" xr3:uid="{9992525C-7486-4887-80E5-943E788B6F6A}" name="NUMBER-OF-BATCHES" dataDxfId="27">
      <calculatedColumnFormula>IF(ISBLANK(Tabelle1[[#This Row],[Batch to respect for sample preparation]]),"",Tabelle1[[#This Row],[Batch to respect for sample preparation]])</calculatedColumnFormula>
    </tableColumn>
    <tableColumn id="9" xr3:uid="{9C3FFEA3-47A0-4B39-A8A0-614DDA9C8CD1}" name="SAMPLE_GROUPING" dataDxfId="26">
      <calculatedColumnFormula>IF(ISBLANK(Tabelle1[[#This Row],[Sample grouping]]),"",Tabelle1[[#This Row],[Sample grouping]])</calculatedColumnFormula>
    </tableColumn>
    <tableColumn id="10" xr3:uid="{CED72880-38D8-4ECD-9B69-41740E74E3C6}" name="INPUTSAMPLES-MATERIAL" dataDxfId="25">
      <calculatedColumnFormula>IF(ISBLANK(Tabelle1[[#This Row],[Sample tissue]]),"",Tabelle1[[#This Row],[Sample tissue]])</calculatedColumnFormula>
    </tableColumn>
    <tableColumn id="11" xr3:uid="{B4677E4C-B0D6-442A-8400-EDC08D56A04A}" name="ELUTION-BUFFER" dataDxfId="24">
      <calculatedColumnFormula>IF(ISBLANK(Tabelle1[[#This Row],[Elution buffer]]),"",Tabelle1[[#This Row],[Elution buffer]])</calculatedColumnFormula>
    </tableColumn>
    <tableColumn id="12" xr3:uid="{DA8C5805-D653-4732-886D-6C50EBBA34A6}" name="TOTAL_VOL" dataDxfId="23">
      <calculatedColumnFormula>IF(ISBLANK(Tabelle1[[#This Row],[Sample volume
'[µL']]]),"",Tabelle1[[#This Row],[Sample volume
'[µL']]])</calculatedColumnFormula>
    </tableColumn>
    <tableColumn id="13" xr3:uid="{B3D12007-C803-44A8-BDA2-959C7746884A}" name="NANODROP_PURITY_260BY280" dataDxfId="22">
      <calculatedColumnFormula>IF(ISBLANK(Tabelle1[[#This Row],[Purity OD 260nm/280nm]]),"",Tabelle1[[#This Row],[Purity OD 260nm/280nm]])</calculatedColumnFormula>
    </tableColumn>
    <tableColumn id="14" xr3:uid="{3E2268B9-3651-49C0-85F4-14727E33606E}" name="NANODROP_PURITY_260BY230" dataDxfId="21">
      <calculatedColumnFormula>IF(ISBLANK(Tabelle1[[#This Row],[Purity OD 260nm/230nm]]),"",Tabelle1[[#This Row],[Purity OD 260nm/230nm]])</calculatedColumnFormula>
    </tableColumn>
    <tableColumn id="15" xr3:uid="{8E76E735-B838-4CE3-9F3F-D991F5CE4390}" name="TOTAL_AMT" dataDxfId="20">
      <calculatedColumnFormula>IF(ISBLANK(Tabelle1[[#This Row],[Total amount '[µg']]]),"",Tabelle1[[#This Row],[Total amount '[µg']]])</calculatedColumnFormula>
    </tableColumn>
    <tableColumn id="16" xr3:uid="{F5F29933-C4E2-4C8E-A2F7-E94C2E996C10}" name="RIN-VALUE" dataDxfId="19">
      <calculatedColumnFormula>IF(ISBLANK(Tabelle1[[#This Row],[RIN/DIN]]),"",Tabelle1[[#This Row],[RIN/DIN]])</calculatedColumnFormula>
    </tableColumn>
    <tableColumn id="17" xr3:uid="{F18840DE-5D33-4213-A92A-D2D17486C8BD}" name="POOLS_NAME" dataDxfId="18">
      <calculatedColumnFormula>IF(ISBLANK(Tabelle1[[#This Row],[Pool name]]),"",Tabelle1[[#This Row],[Pool name]])</calculatedColumnFormula>
    </tableColumn>
    <tableColumn id="18" xr3:uid="{4BF29966-5A6A-4803-A5BB-2776F76072B5}" name="QUBIT_QC2" dataDxfId="17">
      <calculatedColumnFormula>IF(ISBLANK(Tabelle1[[#This Row],[Concentration single library '[ng/µl']]]),"",Tabelle1[[#This Row],[Concentration single library '[ng/µl']]])</calculatedColumnFormula>
    </tableColumn>
    <tableColumn id="19" xr3:uid="{AED7DD82-0592-4EAF-A761-2E29ABCA7A47}" name="QC2-LIBRARY_SIZE-BP" dataDxfId="16">
      <calculatedColumnFormula>IF(ISBLANK(Tabelle1[[#This Row],[Fragment size pool '[bp'] after indexing]]),"",Tabelle1[[#This Row],[Fragment size pool '[bp'] after indexing]])</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08D395-F68E-4420-8CF6-1D1DDF29D639}" name="Tabelle1465" displayName="Tabelle1465" ref="A1:A46" totalsRowShown="0" headerRowDxfId="15" dataDxfId="14" tableBorderDxfId="13">
  <autoFilter ref="A1:A46" xr:uid="{4F5981C0-0AC2-4330-9A2B-F678469A82D7}"/>
  <tableColumns count="1">
    <tableColumn id="2" xr3:uid="{A50305E9-E2C0-4B7E-BF41-B2F562E04D91}" name="Species Code" dataDxfId="1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19D1A5-C0E6-41F8-9EC5-DCBC5C4D4684}" name="Tabelle4" displayName="Tabelle4" ref="C1:C5" totalsRowShown="0" headerRowDxfId="11" headerRowBorderDxfId="10" tableBorderDxfId="9" totalsRowBorderDxfId="8">
  <autoFilter ref="C1:C5" xr:uid="{1BB8F45A-7807-4BC1-BD83-76FE659438BF}"/>
  <tableColumns count="1">
    <tableColumn id="1" xr3:uid="{3AEED633-1A72-4A47-BB56-D3DB86FC41AA}" name="Analyt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AF1137-1CC2-4EC3-8E1D-0C8B0A441899}" name="Tabelle5" displayName="Tabelle5" ref="E1:E34" totalsRowShown="0" headerRowDxfId="7" dataDxfId="5" headerRowBorderDxfId="6" tableBorderDxfId="4" totalsRowBorderDxfId="3">
  <autoFilter ref="E1:E34" xr:uid="{C88B5ECE-1D14-42A3-877C-B1740DF23874}"/>
  <tableColumns count="1">
    <tableColumn id="1" xr3:uid="{1762C7EE-4231-46A9-9A1F-D0DD2B42C037}" name="Technology" dataDxfId="2"/>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BA4B91-A5B2-4A9A-9B93-7EFFBE2E7A1E}" name="Tabelle6" displayName="Tabelle6" ref="G1:G4" totalsRowShown="0">
  <autoFilter ref="G1:G4" xr:uid="{8500BF67-DE48-49C8-B48D-8CA22482CACB}"/>
  <tableColumns count="1">
    <tableColumn id="1" xr3:uid="{B0CBAD55-00AA-4D4E-9D62-CAB2EE594B3C}" name="concentra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75FD85-3D2A-4EC1-A2E5-F71C2C270F38}" name="Tabelle8" displayName="Tabelle8" ref="I1:I4" totalsRowShown="0">
  <autoFilter ref="I1:I4" xr:uid="{134FCF2B-64DF-444C-BCE8-31466ABD0F20}"/>
  <tableColumns count="1">
    <tableColumn id="1" xr3:uid="{0002D654-028A-4F66-8DB5-AC1719BF799B}" name="FFPE"/>
  </tableColumns>
  <tableStyleInfo name="TableStyleMedium2"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qbic.uni-tuebingen.de/portal/web/qbic/home" TargetMode="External"/><Relationship Id="rId1" Type="http://schemas.openxmlformats.org/officeDocument/2006/relationships/hyperlink" Target="https://portal.qbic.uni-tuebingen.de/portal/web/ncct/downloa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J41"/>
  <sheetViews>
    <sheetView zoomScaleNormal="100" workbookViewId="0">
      <selection activeCell="B8" sqref="B8:D8"/>
    </sheetView>
  </sheetViews>
  <sheetFormatPr baseColWidth="10" defaultColWidth="11" defaultRowHeight="16" x14ac:dyDescent="0.2"/>
  <cols>
    <col min="1" max="1" width="51.83203125" style="9" bestFit="1" customWidth="1"/>
    <col min="2" max="2" width="39.83203125" style="9" customWidth="1"/>
    <col min="3" max="4" width="11" style="9"/>
    <col min="5" max="5" width="10.6640625" style="9" customWidth="1"/>
    <col min="6" max="6" width="25.83203125" style="9" bestFit="1" customWidth="1"/>
    <col min="7" max="16384" width="11" style="9"/>
  </cols>
  <sheetData>
    <row r="1" spans="1:10" x14ac:dyDescent="0.2">
      <c r="A1" s="5" t="s">
        <v>1</v>
      </c>
      <c r="B1" s="124" t="s">
        <v>40</v>
      </c>
      <c r="C1" s="124"/>
      <c r="D1" s="124"/>
      <c r="E1" s="35"/>
      <c r="F1" s="35"/>
      <c r="G1" s="35"/>
      <c r="H1" s="35"/>
    </row>
    <row r="2" spans="1:10" x14ac:dyDescent="0.2">
      <c r="A2" s="5" t="s">
        <v>66</v>
      </c>
      <c r="B2" s="36" t="s">
        <v>65</v>
      </c>
      <c r="C2" s="37"/>
    </row>
    <row r="3" spans="1:10" x14ac:dyDescent="0.2">
      <c r="A3" s="5" t="s">
        <v>70</v>
      </c>
      <c r="B3" s="5"/>
    </row>
    <row r="4" spans="1:10" x14ac:dyDescent="0.2">
      <c r="A4" s="5"/>
      <c r="C4" s="37"/>
    </row>
    <row r="5" spans="1:10" ht="17" thickBot="1" x14ac:dyDescent="0.25">
      <c r="A5" s="38" t="s">
        <v>2</v>
      </c>
    </row>
    <row r="6" spans="1:10" x14ac:dyDescent="0.2">
      <c r="A6" s="6" t="s">
        <v>3</v>
      </c>
      <c r="B6" s="141"/>
      <c r="C6" s="141"/>
      <c r="D6" s="141"/>
      <c r="F6" s="6" t="s">
        <v>44</v>
      </c>
      <c r="G6" s="145"/>
      <c r="H6" s="146"/>
      <c r="I6" s="147"/>
      <c r="J6" s="148"/>
    </row>
    <row r="7" spans="1:10" x14ac:dyDescent="0.2">
      <c r="A7" s="6" t="s">
        <v>45</v>
      </c>
      <c r="B7" s="72"/>
      <c r="C7" s="73"/>
      <c r="D7" s="74"/>
      <c r="F7" s="6" t="s">
        <v>93</v>
      </c>
      <c r="G7" s="104"/>
      <c r="H7" s="105"/>
      <c r="I7" s="106"/>
      <c r="J7" s="107"/>
    </row>
    <row r="8" spans="1:10" x14ac:dyDescent="0.2">
      <c r="A8" s="6" t="s">
        <v>4</v>
      </c>
      <c r="B8" s="142"/>
      <c r="C8" s="143"/>
      <c r="D8" s="144"/>
      <c r="F8" s="6" t="s">
        <v>46</v>
      </c>
      <c r="G8" s="104"/>
      <c r="H8" s="105"/>
      <c r="I8" s="106"/>
      <c r="J8" s="107"/>
    </row>
    <row r="9" spans="1:10" x14ac:dyDescent="0.2">
      <c r="A9" s="6" t="s">
        <v>91</v>
      </c>
      <c r="B9" s="112"/>
      <c r="C9" s="112"/>
      <c r="D9" s="112"/>
      <c r="F9" s="6" t="s">
        <v>94</v>
      </c>
      <c r="G9" s="104"/>
      <c r="H9" s="105"/>
      <c r="I9" s="106"/>
      <c r="J9" s="107"/>
    </row>
    <row r="10" spans="1:10" ht="17" thickBot="1" x14ac:dyDescent="0.25">
      <c r="A10" s="6" t="s">
        <v>92</v>
      </c>
      <c r="B10" s="112"/>
      <c r="C10" s="112"/>
      <c r="D10" s="112"/>
      <c r="F10" s="6" t="s">
        <v>47</v>
      </c>
      <c r="G10" s="108"/>
      <c r="H10" s="109"/>
      <c r="I10" s="110"/>
      <c r="J10" s="111"/>
    </row>
    <row r="11" spans="1:10" x14ac:dyDescent="0.2">
      <c r="A11" s="6" t="s">
        <v>5</v>
      </c>
      <c r="B11" s="112"/>
      <c r="C11" s="112"/>
      <c r="D11" s="112"/>
    </row>
    <row r="12" spans="1:10" ht="17" thickBot="1" x14ac:dyDescent="0.25">
      <c r="A12" s="6" t="s">
        <v>6</v>
      </c>
      <c r="B12" s="134"/>
      <c r="C12" s="134"/>
      <c r="D12" s="134"/>
    </row>
    <row r="14" spans="1:10" ht="17" thickBot="1" x14ac:dyDescent="0.25">
      <c r="A14" s="38" t="s">
        <v>7</v>
      </c>
      <c r="B14" s="150" t="s">
        <v>8</v>
      </c>
      <c r="C14" s="150"/>
      <c r="D14" s="150"/>
      <c r="E14" s="150"/>
      <c r="F14" s="150"/>
      <c r="G14" s="150"/>
      <c r="H14" s="150"/>
      <c r="I14" s="150"/>
      <c r="J14" s="150"/>
    </row>
    <row r="15" spans="1:10" ht="17" thickBot="1" x14ac:dyDescent="0.25">
      <c r="A15" s="6" t="s">
        <v>9</v>
      </c>
      <c r="B15" s="135"/>
      <c r="C15" s="136"/>
      <c r="D15" s="136"/>
      <c r="E15" s="136"/>
      <c r="F15" s="136"/>
      <c r="G15" s="136"/>
      <c r="H15" s="136"/>
      <c r="I15" s="136"/>
      <c r="J15" s="137"/>
    </row>
    <row r="16" spans="1:10" x14ac:dyDescent="0.2">
      <c r="B16" s="149" t="s">
        <v>77</v>
      </c>
      <c r="C16" s="149"/>
      <c r="D16" s="149"/>
      <c r="E16" s="149"/>
      <c r="F16" s="149"/>
      <c r="G16" s="149"/>
      <c r="H16" s="149"/>
      <c r="I16" s="149"/>
      <c r="J16" s="149"/>
    </row>
    <row r="17" spans="1:10" x14ac:dyDescent="0.2">
      <c r="B17" s="5"/>
      <c r="C17" s="5"/>
      <c r="D17" s="5"/>
      <c r="E17" s="5"/>
      <c r="F17" s="5"/>
      <c r="G17" s="5"/>
      <c r="H17" s="5"/>
      <c r="I17" s="5"/>
      <c r="J17" s="5"/>
    </row>
    <row r="18" spans="1:10" ht="17" thickBot="1" x14ac:dyDescent="0.25">
      <c r="A18" s="39" t="s">
        <v>73</v>
      </c>
    </row>
    <row r="19" spans="1:10" ht="34" x14ac:dyDescent="0.2">
      <c r="A19" s="7" t="s">
        <v>67</v>
      </c>
      <c r="B19" s="125"/>
      <c r="C19" s="126"/>
      <c r="D19" s="127"/>
    </row>
    <row r="20" spans="1:10" s="40" customFormat="1" ht="34" x14ac:dyDescent="0.2">
      <c r="A20" s="8" t="s">
        <v>68</v>
      </c>
      <c r="B20" s="128"/>
      <c r="C20" s="129"/>
      <c r="D20" s="130"/>
    </row>
    <row r="21" spans="1:10" s="40" customFormat="1" ht="35" thickBot="1" x14ac:dyDescent="0.25">
      <c r="A21" s="8" t="s">
        <v>69</v>
      </c>
      <c r="B21" s="131"/>
      <c r="C21" s="132"/>
      <c r="D21" s="133"/>
    </row>
    <row r="23" spans="1:10" ht="17" thickBot="1" x14ac:dyDescent="0.25">
      <c r="A23" s="38" t="s">
        <v>10</v>
      </c>
    </row>
    <row r="24" spans="1:10" ht="17" thickBot="1" x14ac:dyDescent="0.25">
      <c r="A24" s="10" t="s">
        <v>11</v>
      </c>
      <c r="B24" s="151"/>
      <c r="C24" s="152"/>
      <c r="D24" s="153"/>
    </row>
    <row r="26" spans="1:10" x14ac:dyDescent="0.2">
      <c r="A26" s="9" t="s">
        <v>12</v>
      </c>
    </row>
    <row r="27" spans="1:10" x14ac:dyDescent="0.2">
      <c r="A27" s="1" t="s">
        <v>54</v>
      </c>
      <c r="B27" s="103" t="s">
        <v>13</v>
      </c>
      <c r="C27" s="103"/>
      <c r="D27" s="103"/>
      <c r="E27" s="103"/>
      <c r="F27" s="103"/>
      <c r="G27" s="103"/>
      <c r="H27" s="103"/>
      <c r="I27" s="103"/>
      <c r="J27" s="103"/>
    </row>
    <row r="28" spans="1:10" ht="34" customHeight="1" x14ac:dyDescent="0.2">
      <c r="A28" s="1" t="s">
        <v>55</v>
      </c>
      <c r="B28" s="117" t="s">
        <v>64</v>
      </c>
      <c r="C28" s="117"/>
      <c r="D28" s="117"/>
      <c r="E28" s="117"/>
      <c r="F28" s="117"/>
      <c r="G28" s="117"/>
      <c r="H28" s="117"/>
      <c r="I28" s="117"/>
      <c r="J28" s="117"/>
    </row>
    <row r="29" spans="1:10" x14ac:dyDescent="0.2">
      <c r="A29" s="2" t="s">
        <v>56</v>
      </c>
      <c r="B29" s="113" t="s">
        <v>14</v>
      </c>
      <c r="C29" s="113"/>
      <c r="D29" s="113"/>
      <c r="E29" s="113"/>
      <c r="F29" s="113"/>
      <c r="G29" s="113"/>
      <c r="H29" s="113"/>
      <c r="I29" s="113"/>
      <c r="J29" s="113"/>
    </row>
    <row r="31" spans="1:10" ht="17" thickBot="1" x14ac:dyDescent="0.25">
      <c r="A31" s="38" t="s">
        <v>42</v>
      </c>
    </row>
    <row r="32" spans="1:10" ht="17" thickBot="1" x14ac:dyDescent="0.25">
      <c r="A32" s="11" t="s">
        <v>11</v>
      </c>
      <c r="B32" s="138"/>
      <c r="C32" s="139"/>
      <c r="D32" s="140"/>
    </row>
    <row r="34" spans="1:10" x14ac:dyDescent="0.2">
      <c r="A34" s="9" t="s">
        <v>12</v>
      </c>
    </row>
    <row r="35" spans="1:10" ht="34" customHeight="1" x14ac:dyDescent="0.2">
      <c r="A35" s="1" t="s">
        <v>43</v>
      </c>
      <c r="B35" s="114" t="s">
        <v>90</v>
      </c>
      <c r="C35" s="115"/>
      <c r="D35" s="115"/>
      <c r="E35" s="115"/>
      <c r="F35" s="115"/>
      <c r="G35" s="115"/>
      <c r="H35" s="115"/>
      <c r="I35" s="115"/>
      <c r="J35" s="116"/>
    </row>
    <row r="36" spans="1:10" x14ac:dyDescent="0.2">
      <c r="A36" s="1" t="s">
        <v>75</v>
      </c>
      <c r="B36" s="113" t="s">
        <v>76</v>
      </c>
      <c r="C36" s="113"/>
      <c r="D36" s="113"/>
      <c r="E36" s="113"/>
      <c r="F36" s="113"/>
      <c r="G36" s="113"/>
      <c r="H36" s="113"/>
      <c r="I36" s="113"/>
      <c r="J36" s="113"/>
    </row>
    <row r="38" spans="1:10" ht="17" thickBot="1" x14ac:dyDescent="0.25">
      <c r="A38" s="12" t="s">
        <v>15</v>
      </c>
    </row>
    <row r="39" spans="1:10" ht="17" x14ac:dyDescent="0.2">
      <c r="A39" s="3" t="s">
        <v>16</v>
      </c>
      <c r="B39" s="100"/>
      <c r="C39" s="101"/>
      <c r="D39" s="101"/>
      <c r="E39" s="101"/>
      <c r="F39" s="101"/>
      <c r="G39" s="101"/>
      <c r="H39" s="101"/>
      <c r="I39" s="101"/>
      <c r="J39" s="102"/>
    </row>
    <row r="40" spans="1:10" x14ac:dyDescent="0.2">
      <c r="A40" s="4" t="s">
        <v>17</v>
      </c>
      <c r="B40" s="118"/>
      <c r="C40" s="119"/>
      <c r="D40" s="119"/>
      <c r="E40" s="119"/>
      <c r="F40" s="119"/>
      <c r="G40" s="119"/>
      <c r="H40" s="119"/>
      <c r="I40" s="119"/>
      <c r="J40" s="120"/>
    </row>
    <row r="41" spans="1:10" ht="17" thickBot="1" x14ac:dyDescent="0.25">
      <c r="A41" s="4" t="s">
        <v>18</v>
      </c>
      <c r="B41" s="121"/>
      <c r="C41" s="122"/>
      <c r="D41" s="122"/>
      <c r="E41" s="122"/>
      <c r="F41" s="122"/>
      <c r="G41" s="122"/>
      <c r="H41" s="122"/>
      <c r="I41" s="122"/>
      <c r="J41" s="123"/>
    </row>
  </sheetData>
  <mergeCells count="28">
    <mergeCell ref="B40:J40"/>
    <mergeCell ref="B41:J41"/>
    <mergeCell ref="B1:D1"/>
    <mergeCell ref="B19:D19"/>
    <mergeCell ref="B20:D20"/>
    <mergeCell ref="B21:D21"/>
    <mergeCell ref="B12:D12"/>
    <mergeCell ref="B15:J15"/>
    <mergeCell ref="B32:D32"/>
    <mergeCell ref="B6:D6"/>
    <mergeCell ref="B8:D8"/>
    <mergeCell ref="B9:D9"/>
    <mergeCell ref="G6:J6"/>
    <mergeCell ref="B16:J16"/>
    <mergeCell ref="B14:J14"/>
    <mergeCell ref="B24:D24"/>
    <mergeCell ref="B39:J39"/>
    <mergeCell ref="B27:J27"/>
    <mergeCell ref="G7:J7"/>
    <mergeCell ref="G8:J8"/>
    <mergeCell ref="G9:J9"/>
    <mergeCell ref="G10:J10"/>
    <mergeCell ref="B10:D10"/>
    <mergeCell ref="B11:D11"/>
    <mergeCell ref="B29:J29"/>
    <mergeCell ref="B35:J35"/>
    <mergeCell ref="B36:J36"/>
    <mergeCell ref="B28:J28"/>
  </mergeCells>
  <dataValidations count="2">
    <dataValidation type="list" allowBlank="1" showInputMessage="1" showErrorMessage="1" sqref="B24" xr:uid="{00000000-0002-0000-0100-000000000000}">
      <formula1>"Discard,Pick up,Send back"</formula1>
    </dataValidation>
    <dataValidation type="list" allowBlank="1" showInputMessage="1" showErrorMessage="1" sqref="B32:D32" xr:uid="{00000000-0002-0000-0100-000001000000}">
      <formula1>"QBiC Portal, Cloud or ftp"</formula1>
    </dataValidation>
  </dataValidations>
  <hyperlinks>
    <hyperlink ref="B2" r:id="rId1" xr:uid="{BB27086B-2433-4F5C-BE39-2E0FC89E189A}"/>
    <hyperlink ref="B35:J35" r:id="rId2" display="Data will be available for download via the QBiC Portal (web browser). The portal is located at https://portal.qbic.uni-tuebingen.de/portal/web/qbic/home. You will receive an account for accessing your data if you select this option. (Default for projects" xr:uid="{1352CBAC-EC73-5B49-B7C5-8AA85BDF2D30}"/>
  </hyperlinks>
  <pageMargins left="0.25" right="0.25" top="0.83333333333333304" bottom="0.75" header="0.3" footer="0.51180555555555496"/>
  <pageSetup paperSize="9" firstPageNumber="0" orientation="portrait" horizontalDpi="300" verticalDpi="300" r:id="rId3"/>
  <headerFooter>
    <oddHeader>&amp;LSample Sheet RNA-Seq.
Customer and sample details</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I102"/>
  <sheetViews>
    <sheetView tabSelected="1" zoomScaleNormal="100" workbookViewId="0">
      <selection activeCell="K11" sqref="K11"/>
    </sheetView>
  </sheetViews>
  <sheetFormatPr baseColWidth="10" defaultColWidth="11" defaultRowHeight="16" x14ac:dyDescent="0.2"/>
  <cols>
    <col min="1" max="1" width="15.83203125" style="43" customWidth="1"/>
    <col min="2" max="29" width="15.83203125" style="16" customWidth="1"/>
    <col min="30" max="30" width="14.83203125" style="16" customWidth="1"/>
    <col min="31" max="32" width="15.83203125" style="16" customWidth="1"/>
    <col min="33" max="33" width="30.83203125" style="16" customWidth="1"/>
    <col min="34" max="34" width="15.83203125" style="16" customWidth="1"/>
    <col min="35" max="35" width="15.83203125" style="34" customWidth="1"/>
    <col min="36" max="16384" width="11" style="16"/>
  </cols>
  <sheetData>
    <row r="1" spans="1:35" s="19" customFormat="1" ht="21" customHeight="1" x14ac:dyDescent="0.2">
      <c r="A1" s="18"/>
      <c r="B1" s="159" t="s">
        <v>19</v>
      </c>
      <c r="C1" s="160"/>
      <c r="D1" s="154" t="s">
        <v>20</v>
      </c>
      <c r="E1" s="155"/>
      <c r="F1" s="155"/>
      <c r="G1" s="155"/>
      <c r="H1" s="155"/>
      <c r="I1" s="155"/>
      <c r="J1" s="155"/>
      <c r="K1" s="155"/>
      <c r="L1" s="155"/>
      <c r="M1" s="155"/>
      <c r="N1" s="155"/>
      <c r="O1" s="155"/>
      <c r="P1" s="155"/>
      <c r="Q1" s="156"/>
      <c r="R1" s="157" t="s">
        <v>21</v>
      </c>
      <c r="S1" s="158"/>
      <c r="T1" s="158"/>
      <c r="U1" s="158"/>
      <c r="V1" s="158"/>
      <c r="W1" s="158"/>
      <c r="X1" s="158"/>
      <c r="Y1" s="158"/>
      <c r="Z1" s="158"/>
      <c r="AA1" s="158"/>
      <c r="AB1" s="158"/>
      <c r="AC1" s="158"/>
      <c r="AD1" s="158"/>
      <c r="AE1" s="158"/>
      <c r="AF1" s="158"/>
      <c r="AG1" s="158"/>
      <c r="AH1" s="158"/>
      <c r="AI1" s="32"/>
    </row>
    <row r="2" spans="1:35" s="19" customFormat="1" ht="96.75" customHeight="1" thickBot="1" x14ac:dyDescent="0.25">
      <c r="A2" s="20" t="s">
        <v>22</v>
      </c>
      <c r="B2" s="21" t="s">
        <v>78</v>
      </c>
      <c r="C2" s="22" t="s">
        <v>53</v>
      </c>
      <c r="D2" s="23" t="s">
        <v>41</v>
      </c>
      <c r="E2" s="24" t="s">
        <v>89</v>
      </c>
      <c r="F2" s="24" t="s">
        <v>88</v>
      </c>
      <c r="G2" s="24" t="s">
        <v>87</v>
      </c>
      <c r="H2" s="24" t="s">
        <v>58</v>
      </c>
      <c r="I2" s="25" t="s">
        <v>86</v>
      </c>
      <c r="J2" s="24" t="s">
        <v>85</v>
      </c>
      <c r="K2" s="24" t="s">
        <v>84</v>
      </c>
      <c r="L2" s="66" t="s">
        <v>217</v>
      </c>
      <c r="M2" s="26" t="s">
        <v>71</v>
      </c>
      <c r="N2" s="27" t="s">
        <v>72</v>
      </c>
      <c r="O2" s="24" t="s">
        <v>23</v>
      </c>
      <c r="P2" s="24" t="s">
        <v>83</v>
      </c>
      <c r="Q2" s="24" t="s">
        <v>51</v>
      </c>
      <c r="R2" s="28" t="s">
        <v>82</v>
      </c>
      <c r="S2" s="28" t="s">
        <v>24</v>
      </c>
      <c r="T2" s="29" t="s">
        <v>59</v>
      </c>
      <c r="U2" s="29" t="s">
        <v>60</v>
      </c>
      <c r="V2" s="28" t="s">
        <v>57</v>
      </c>
      <c r="W2" s="28" t="s">
        <v>62</v>
      </c>
      <c r="X2" s="28" t="s">
        <v>25</v>
      </c>
      <c r="Y2" s="30" t="s">
        <v>26</v>
      </c>
      <c r="Z2" s="28" t="s">
        <v>48</v>
      </c>
      <c r="AA2" s="28" t="s">
        <v>49</v>
      </c>
      <c r="AB2" s="28" t="s">
        <v>52</v>
      </c>
      <c r="AC2" s="28" t="s">
        <v>50</v>
      </c>
      <c r="AD2" s="28" t="s">
        <v>63</v>
      </c>
      <c r="AE2" s="28" t="s">
        <v>81</v>
      </c>
      <c r="AF2" s="28" t="s">
        <v>79</v>
      </c>
      <c r="AG2" s="28" t="s">
        <v>74</v>
      </c>
      <c r="AH2" s="31" t="s">
        <v>80</v>
      </c>
      <c r="AI2" s="17" t="s">
        <v>61</v>
      </c>
    </row>
    <row r="3" spans="1:35" ht="18" customHeight="1" thickBot="1" x14ac:dyDescent="0.25">
      <c r="A3" s="41">
        <v>1</v>
      </c>
      <c r="B3" s="13"/>
      <c r="C3" s="13"/>
      <c r="D3" s="60" t="s">
        <v>261</v>
      </c>
      <c r="E3" s="14"/>
      <c r="F3" s="14"/>
      <c r="G3" s="14" t="s">
        <v>288</v>
      </c>
      <c r="H3" s="15"/>
      <c r="I3" s="15"/>
      <c r="J3" s="89" t="s">
        <v>262</v>
      </c>
      <c r="K3" s="89" t="s">
        <v>263</v>
      </c>
      <c r="L3" s="15"/>
      <c r="M3" s="15"/>
      <c r="N3" s="15"/>
      <c r="O3" s="90" t="s">
        <v>143</v>
      </c>
      <c r="P3" s="91">
        <v>45356</v>
      </c>
      <c r="Q3" s="58"/>
      <c r="R3" s="89" t="s">
        <v>264</v>
      </c>
      <c r="S3" s="89">
        <v>19</v>
      </c>
      <c r="T3" s="59"/>
      <c r="U3" s="59"/>
      <c r="V3" s="161">
        <v>1.61</v>
      </c>
      <c r="W3" s="60" t="s">
        <v>266</v>
      </c>
      <c r="X3" s="58">
        <f>19*Tabelle1[[#This Row],[Concentration '[ng/µl']]]/1000</f>
        <v>3.0590000000000003E-2</v>
      </c>
      <c r="Y3" s="58"/>
      <c r="Z3" s="95" t="s">
        <v>273</v>
      </c>
      <c r="AA3" s="60" t="s">
        <v>274</v>
      </c>
      <c r="AB3" s="14"/>
      <c r="AC3" s="163"/>
      <c r="AD3" s="163"/>
      <c r="AE3" s="14">
        <v>464</v>
      </c>
      <c r="AF3" s="14"/>
      <c r="AG3" s="14"/>
      <c r="AH3" s="14"/>
      <c r="AI3" s="93" t="s">
        <v>267</v>
      </c>
    </row>
    <row r="4" spans="1:35" ht="18" thickBot="1" x14ac:dyDescent="0.25">
      <c r="A4" s="42">
        <v>2</v>
      </c>
      <c r="B4" s="13"/>
      <c r="C4" s="13"/>
      <c r="D4" s="88" t="s">
        <v>261</v>
      </c>
      <c r="E4" s="14"/>
      <c r="F4" s="14"/>
      <c r="G4" s="14" t="s">
        <v>289</v>
      </c>
      <c r="H4" s="15"/>
      <c r="I4" s="14"/>
      <c r="J4" s="89" t="s">
        <v>262</v>
      </c>
      <c r="K4" s="89" t="s">
        <v>263</v>
      </c>
      <c r="L4" s="15"/>
      <c r="M4" s="14"/>
      <c r="N4" s="14"/>
      <c r="O4" s="60" t="s">
        <v>143</v>
      </c>
      <c r="P4" s="91">
        <v>45356</v>
      </c>
      <c r="Q4" s="58"/>
      <c r="R4" s="89" t="s">
        <v>264</v>
      </c>
      <c r="S4" s="89">
        <v>19</v>
      </c>
      <c r="T4" s="14"/>
      <c r="U4" s="14"/>
      <c r="V4" s="161">
        <v>3.06</v>
      </c>
      <c r="W4" s="60" t="s">
        <v>266</v>
      </c>
      <c r="X4" s="14">
        <f>19*Tabelle1[[#This Row],[Concentration '[ng/µl']]]/1000</f>
        <v>5.8139999999999997E-2</v>
      </c>
      <c r="Y4" s="14"/>
      <c r="Z4" s="96" t="s">
        <v>275</v>
      </c>
      <c r="AA4" s="60" t="s">
        <v>276</v>
      </c>
      <c r="AB4" s="14"/>
      <c r="AC4" s="162"/>
      <c r="AD4" s="162"/>
      <c r="AE4" s="14">
        <v>485</v>
      </c>
      <c r="AF4" s="14"/>
      <c r="AG4" s="14"/>
      <c r="AH4" s="14"/>
      <c r="AI4" s="94" t="s">
        <v>268</v>
      </c>
    </row>
    <row r="5" spans="1:35" ht="18" thickBot="1" x14ac:dyDescent="0.25">
      <c r="A5" s="42">
        <v>3</v>
      </c>
      <c r="B5" s="13"/>
      <c r="C5" s="13"/>
      <c r="D5" s="88" t="s">
        <v>261</v>
      </c>
      <c r="E5" s="14"/>
      <c r="F5" s="14"/>
      <c r="G5" s="14" t="s">
        <v>290</v>
      </c>
      <c r="H5" s="15"/>
      <c r="I5" s="14"/>
      <c r="J5" s="89" t="s">
        <v>262</v>
      </c>
      <c r="K5" s="89" t="s">
        <v>263</v>
      </c>
      <c r="L5" s="14"/>
      <c r="M5" s="14"/>
      <c r="N5" s="14"/>
      <c r="O5" s="60" t="s">
        <v>143</v>
      </c>
      <c r="P5" s="91">
        <v>45356</v>
      </c>
      <c r="Q5" s="58"/>
      <c r="R5" s="89" t="s">
        <v>264</v>
      </c>
      <c r="S5" s="89">
        <v>19</v>
      </c>
      <c r="T5" s="14"/>
      <c r="U5" s="14"/>
      <c r="V5" s="161">
        <v>7.22</v>
      </c>
      <c r="W5" s="60" t="s">
        <v>266</v>
      </c>
      <c r="X5" s="14">
        <f>19*Tabelle1[[#This Row],[Concentration '[ng/µl']]]/1000</f>
        <v>0.13718</v>
      </c>
      <c r="Y5" s="14"/>
      <c r="Z5" s="96" t="s">
        <v>277</v>
      </c>
      <c r="AA5" s="60" t="s">
        <v>278</v>
      </c>
      <c r="AB5" s="14"/>
      <c r="AC5" s="162"/>
      <c r="AD5" s="162"/>
      <c r="AE5" s="14">
        <v>470</v>
      </c>
      <c r="AF5" s="14"/>
      <c r="AG5" s="14"/>
      <c r="AH5" s="14"/>
      <c r="AI5" s="94" t="s">
        <v>269</v>
      </c>
    </row>
    <row r="6" spans="1:35" ht="18" thickBot="1" x14ac:dyDescent="0.25">
      <c r="A6" s="42">
        <v>4</v>
      </c>
      <c r="B6" s="13"/>
      <c r="C6" s="13"/>
      <c r="D6" s="88" t="s">
        <v>261</v>
      </c>
      <c r="E6" s="14"/>
      <c r="F6" s="14"/>
      <c r="G6" s="14" t="s">
        <v>291</v>
      </c>
      <c r="H6" s="15"/>
      <c r="I6" s="14"/>
      <c r="J6" s="89" t="s">
        <v>262</v>
      </c>
      <c r="K6" s="89" t="s">
        <v>263</v>
      </c>
      <c r="L6" s="14"/>
      <c r="M6" s="14"/>
      <c r="N6" s="14"/>
      <c r="O6" s="60" t="s">
        <v>143</v>
      </c>
      <c r="P6" s="91">
        <v>45356</v>
      </c>
      <c r="Q6" s="58"/>
      <c r="R6" s="89" t="s">
        <v>264</v>
      </c>
      <c r="S6" s="89">
        <v>19</v>
      </c>
      <c r="T6" s="14"/>
      <c r="U6" s="14"/>
      <c r="V6" s="161">
        <v>3.8</v>
      </c>
      <c r="W6" s="60" t="s">
        <v>266</v>
      </c>
      <c r="X6" s="14">
        <f>19*Tabelle1[[#This Row],[Concentration '[ng/µl']]]/1000</f>
        <v>7.22E-2</v>
      </c>
      <c r="Y6" s="14"/>
      <c r="Z6" s="97" t="s">
        <v>279</v>
      </c>
      <c r="AA6" s="60" t="s">
        <v>280</v>
      </c>
      <c r="AB6" s="14"/>
      <c r="AC6" s="162"/>
      <c r="AD6" s="162"/>
      <c r="AE6" s="14">
        <v>485</v>
      </c>
      <c r="AF6" s="14"/>
      <c r="AG6" s="14"/>
      <c r="AH6" s="14"/>
      <c r="AI6" s="94" t="s">
        <v>270</v>
      </c>
    </row>
    <row r="7" spans="1:35" ht="18" thickBot="1" x14ac:dyDescent="0.25">
      <c r="A7" s="42">
        <v>5</v>
      </c>
      <c r="B7" s="13"/>
      <c r="C7" s="13"/>
      <c r="D7" s="88" t="s">
        <v>261</v>
      </c>
      <c r="E7" s="14"/>
      <c r="F7" s="14"/>
      <c r="G7" s="14" t="s">
        <v>292</v>
      </c>
      <c r="H7" s="15"/>
      <c r="I7" s="14"/>
      <c r="J7" s="89" t="s">
        <v>262</v>
      </c>
      <c r="K7" s="89" t="s">
        <v>295</v>
      </c>
      <c r="L7" s="15"/>
      <c r="M7" s="14"/>
      <c r="N7" s="14"/>
      <c r="O7" s="60" t="s">
        <v>143</v>
      </c>
      <c r="P7" s="91">
        <v>45356</v>
      </c>
      <c r="Q7" s="58"/>
      <c r="R7" s="89" t="s">
        <v>264</v>
      </c>
      <c r="S7" s="89">
        <v>19</v>
      </c>
      <c r="T7" s="14"/>
      <c r="U7" s="14"/>
      <c r="V7" s="161">
        <v>2.36</v>
      </c>
      <c r="W7" s="60" t="s">
        <v>266</v>
      </c>
      <c r="X7" s="14">
        <f>19*Tabelle1[[#This Row],[Concentration '[ng/µl']]]/1000</f>
        <v>4.4839999999999998E-2</v>
      </c>
      <c r="Y7" s="14"/>
      <c r="Z7" s="96" t="s">
        <v>281</v>
      </c>
      <c r="AA7" s="60" t="s">
        <v>282</v>
      </c>
      <c r="AB7" s="14"/>
      <c r="AC7" s="162"/>
      <c r="AD7" s="162"/>
      <c r="AE7" s="14">
        <v>472</v>
      </c>
      <c r="AF7" s="14"/>
      <c r="AG7" s="14"/>
      <c r="AH7" s="14"/>
      <c r="AI7" s="94" t="s">
        <v>271</v>
      </c>
    </row>
    <row r="8" spans="1:35" ht="18" thickBot="1" x14ac:dyDescent="0.25">
      <c r="A8" s="42">
        <v>6</v>
      </c>
      <c r="B8" s="13"/>
      <c r="C8" s="13"/>
      <c r="D8" s="88" t="s">
        <v>261</v>
      </c>
      <c r="E8" s="14"/>
      <c r="F8" s="14"/>
      <c r="G8" s="14" t="s">
        <v>293</v>
      </c>
      <c r="H8" s="15"/>
      <c r="I8" s="14"/>
      <c r="J8" s="89" t="s">
        <v>262</v>
      </c>
      <c r="K8" s="89" t="s">
        <v>295</v>
      </c>
      <c r="L8" s="15"/>
      <c r="M8" s="14"/>
      <c r="N8" s="14"/>
      <c r="O8" s="60" t="s">
        <v>143</v>
      </c>
      <c r="P8" s="91">
        <v>45356</v>
      </c>
      <c r="Q8" s="58"/>
      <c r="R8" s="89" t="s">
        <v>264</v>
      </c>
      <c r="S8" s="89">
        <v>19</v>
      </c>
      <c r="T8" s="14"/>
      <c r="U8" s="14"/>
      <c r="V8" s="161">
        <v>3.66</v>
      </c>
      <c r="W8" s="60" t="s">
        <v>266</v>
      </c>
      <c r="X8" s="14">
        <f>19*Tabelle1[[#This Row],[Concentration '[ng/µl']]]/1000</f>
        <v>6.9540000000000005E-2</v>
      </c>
      <c r="Y8" s="14"/>
      <c r="Z8" s="96" t="s">
        <v>283</v>
      </c>
      <c r="AA8" s="60" t="s">
        <v>284</v>
      </c>
      <c r="AB8" s="14"/>
      <c r="AC8" s="162"/>
      <c r="AD8" s="162"/>
      <c r="AE8" s="14">
        <v>457</v>
      </c>
      <c r="AF8" s="14"/>
      <c r="AG8" s="14"/>
      <c r="AH8" s="14"/>
      <c r="AI8" s="94" t="s">
        <v>272</v>
      </c>
    </row>
    <row r="9" spans="1:35" ht="18" thickBot="1" x14ac:dyDescent="0.25">
      <c r="A9" s="42">
        <v>7</v>
      </c>
      <c r="B9" s="13"/>
      <c r="C9" s="13"/>
      <c r="D9" s="88" t="s">
        <v>261</v>
      </c>
      <c r="E9" s="14"/>
      <c r="F9" s="14"/>
      <c r="G9" s="14" t="s">
        <v>294</v>
      </c>
      <c r="H9" s="15"/>
      <c r="I9" s="14"/>
      <c r="J9" s="89" t="s">
        <v>262</v>
      </c>
      <c r="K9" s="89" t="s">
        <v>295</v>
      </c>
      <c r="L9" s="15"/>
      <c r="M9" s="14"/>
      <c r="N9" s="14"/>
      <c r="O9" s="60" t="s">
        <v>143</v>
      </c>
      <c r="P9" s="91">
        <v>45356</v>
      </c>
      <c r="Q9" s="58"/>
      <c r="R9" s="89" t="s">
        <v>264</v>
      </c>
      <c r="S9" s="89">
        <v>19</v>
      </c>
      <c r="T9" s="14"/>
      <c r="U9" s="14"/>
      <c r="V9" s="161">
        <v>2.44</v>
      </c>
      <c r="W9" s="60" t="s">
        <v>266</v>
      </c>
      <c r="X9" s="14">
        <f>19*Tabelle1[[#This Row],[Concentration '[ng/µl']]]/1000</f>
        <v>4.6359999999999998E-2</v>
      </c>
      <c r="Y9" s="14"/>
      <c r="Z9" s="98" t="s">
        <v>285</v>
      </c>
      <c r="AA9" s="99" t="s">
        <v>286</v>
      </c>
      <c r="AB9" s="14"/>
      <c r="AC9" s="162"/>
      <c r="AD9" s="162"/>
      <c r="AE9" s="14">
        <v>479</v>
      </c>
      <c r="AF9" s="14"/>
      <c r="AG9" s="14"/>
      <c r="AH9" s="14"/>
      <c r="AI9" s="94" t="s">
        <v>287</v>
      </c>
    </row>
    <row r="10" spans="1:35" ht="17" thickBot="1" x14ac:dyDescent="0.25">
      <c r="A10" s="42"/>
      <c r="B10" s="13"/>
      <c r="C10" s="13"/>
      <c r="D10" s="88"/>
      <c r="E10" s="14"/>
      <c r="F10" s="14"/>
      <c r="G10" s="14"/>
      <c r="H10" s="15"/>
      <c r="I10" s="14"/>
      <c r="J10" s="89"/>
      <c r="K10" s="89"/>
      <c r="L10" s="15"/>
      <c r="M10" s="14"/>
      <c r="N10" s="14"/>
      <c r="O10" s="60"/>
      <c r="P10" s="91"/>
      <c r="Q10" s="58"/>
      <c r="R10" s="89"/>
      <c r="S10" s="89"/>
      <c r="T10" s="14"/>
      <c r="U10" s="14"/>
      <c r="V10" s="60"/>
      <c r="W10" s="60"/>
      <c r="X10" s="14">
        <f>19*Tabelle1[[#This Row],[Concentration '[ng/µl']]]/1000</f>
        <v>0</v>
      </c>
      <c r="Y10" s="14"/>
      <c r="Z10" s="98"/>
      <c r="AA10" s="99"/>
      <c r="AB10" s="14"/>
      <c r="AC10" s="14"/>
      <c r="AD10" s="14"/>
      <c r="AE10" s="14"/>
      <c r="AF10" s="14"/>
      <c r="AG10" s="14"/>
      <c r="AH10" s="14"/>
      <c r="AI10" s="94"/>
    </row>
    <row r="11" spans="1:35" x14ac:dyDescent="0.2">
      <c r="A11" s="42">
        <v>9</v>
      </c>
      <c r="B11" s="13"/>
      <c r="C11" s="13"/>
      <c r="D11" s="14"/>
      <c r="E11" s="14"/>
      <c r="F11" s="14"/>
      <c r="G11" s="14"/>
      <c r="H11" s="15"/>
      <c r="I11" s="14"/>
      <c r="J11" s="14"/>
      <c r="K11" s="14"/>
      <c r="L11" s="15"/>
      <c r="M11" s="14"/>
      <c r="N11" s="14"/>
      <c r="O11" s="14"/>
      <c r="P11" s="14"/>
      <c r="Q11" s="58"/>
      <c r="R11" s="14"/>
      <c r="S11" s="14"/>
      <c r="T11" s="14"/>
      <c r="U11" s="14"/>
      <c r="V11" s="60"/>
      <c r="W11" s="58"/>
      <c r="X11" s="14">
        <f>19*Tabelle1[[#This Row],[Concentration '[ng/µl']]]/1000</f>
        <v>0</v>
      </c>
      <c r="Y11" s="14"/>
      <c r="Z11" s="14"/>
      <c r="AA11" s="14"/>
      <c r="AB11" s="14"/>
      <c r="AC11" s="14"/>
      <c r="AD11" s="14"/>
      <c r="AE11" s="14"/>
      <c r="AF11" s="14"/>
      <c r="AG11" s="14"/>
      <c r="AH11" s="14"/>
      <c r="AI11" s="33"/>
    </row>
    <row r="12" spans="1:35" x14ac:dyDescent="0.2">
      <c r="A12" s="42">
        <v>10</v>
      </c>
      <c r="B12" s="13"/>
      <c r="C12" s="13"/>
      <c r="D12" s="14"/>
      <c r="E12" s="14"/>
      <c r="F12" s="14"/>
      <c r="G12" s="14"/>
      <c r="H12" s="15"/>
      <c r="I12" s="14"/>
      <c r="J12" s="14"/>
      <c r="K12" s="14"/>
      <c r="L12" s="15"/>
      <c r="M12" s="14"/>
      <c r="N12" s="14"/>
      <c r="O12" s="14"/>
      <c r="P12" s="14"/>
      <c r="Q12" s="58"/>
      <c r="R12" s="14"/>
      <c r="S12" s="14"/>
      <c r="T12" s="14"/>
      <c r="U12" s="14"/>
      <c r="V12" s="60"/>
      <c r="W12" s="58"/>
      <c r="X12" s="14">
        <f>19*Tabelle1[[#This Row],[Concentration '[ng/µl']]]/1000</f>
        <v>0</v>
      </c>
      <c r="Y12" s="14"/>
      <c r="Z12" s="14"/>
      <c r="AA12" s="14"/>
      <c r="AB12" s="14"/>
      <c r="AC12" s="14"/>
      <c r="AD12" s="14"/>
      <c r="AE12" s="14"/>
      <c r="AF12" s="14"/>
      <c r="AG12" s="14"/>
      <c r="AH12" s="14"/>
      <c r="AI12" s="33"/>
    </row>
    <row r="13" spans="1:35" x14ac:dyDescent="0.2">
      <c r="A13" s="42">
        <v>11</v>
      </c>
      <c r="B13" s="13"/>
      <c r="C13" s="13"/>
      <c r="D13" s="14"/>
      <c r="E13" s="14"/>
      <c r="F13" s="14"/>
      <c r="G13" s="14"/>
      <c r="H13" s="15"/>
      <c r="I13" s="14"/>
      <c r="J13" s="14"/>
      <c r="K13" s="14"/>
      <c r="L13" s="15"/>
      <c r="M13" s="14"/>
      <c r="N13" s="14"/>
      <c r="O13" s="14"/>
      <c r="P13" s="14"/>
      <c r="Q13" s="58"/>
      <c r="R13" s="60"/>
      <c r="S13" s="14"/>
      <c r="T13" s="14"/>
      <c r="U13" s="14"/>
      <c r="V13" s="60"/>
      <c r="W13" s="58"/>
      <c r="X13" s="14">
        <f>19*Tabelle1[[#This Row],[Concentration '[ng/µl']]]/1000</f>
        <v>0</v>
      </c>
      <c r="Y13" s="14"/>
      <c r="Z13" s="14"/>
      <c r="AA13" s="14"/>
      <c r="AB13" s="14"/>
      <c r="AC13" s="14"/>
      <c r="AD13" s="14"/>
      <c r="AE13" s="14"/>
      <c r="AF13" s="14"/>
      <c r="AG13" s="14"/>
      <c r="AH13" s="14"/>
      <c r="AI13" s="61"/>
    </row>
    <row r="14" spans="1:35" x14ac:dyDescent="0.2">
      <c r="A14" s="42">
        <v>12</v>
      </c>
      <c r="B14" s="13"/>
      <c r="C14" s="13"/>
      <c r="D14" s="14"/>
      <c r="E14" s="14"/>
      <c r="F14" s="14"/>
      <c r="G14" s="14"/>
      <c r="H14" s="15"/>
      <c r="I14" s="14"/>
      <c r="J14" s="14"/>
      <c r="K14" s="14"/>
      <c r="L14" s="15"/>
      <c r="M14" s="14"/>
      <c r="N14" s="14"/>
      <c r="O14" s="14"/>
      <c r="P14" s="14"/>
      <c r="Q14" s="60"/>
      <c r="R14" s="60"/>
      <c r="S14" s="92" t="s">
        <v>265</v>
      </c>
      <c r="T14" s="60"/>
      <c r="U14" s="60"/>
      <c r="V14" s="60"/>
      <c r="W14" s="58"/>
      <c r="X14" s="14">
        <f>19*Tabelle1[[#This Row],[Concentration '[ng/µl']]]/1000</f>
        <v>0</v>
      </c>
      <c r="Y14" s="14"/>
      <c r="Z14" s="14"/>
      <c r="AA14" s="14"/>
      <c r="AB14" s="14"/>
      <c r="AC14" s="14"/>
      <c r="AD14" s="14"/>
      <c r="AE14" s="14"/>
      <c r="AF14" s="14"/>
      <c r="AG14" s="14"/>
      <c r="AH14" s="14"/>
      <c r="AI14" s="61"/>
    </row>
    <row r="15" spans="1:35" x14ac:dyDescent="0.2">
      <c r="A15" s="42">
        <v>13</v>
      </c>
      <c r="B15" s="13"/>
      <c r="C15" s="13"/>
      <c r="D15" s="14"/>
      <c r="E15" s="14"/>
      <c r="F15" s="14"/>
      <c r="G15" s="14"/>
      <c r="H15" s="15"/>
      <c r="I15" s="14"/>
      <c r="J15" s="14"/>
      <c r="K15" s="14"/>
      <c r="L15" s="15"/>
      <c r="M15" s="14"/>
      <c r="N15" s="14"/>
      <c r="O15" s="14"/>
      <c r="P15" s="14"/>
      <c r="Q15" s="58"/>
      <c r="R15" s="14"/>
      <c r="S15" s="14"/>
      <c r="T15" s="14"/>
      <c r="U15" s="14"/>
      <c r="V15" s="60"/>
      <c r="W15" s="58"/>
      <c r="X15" s="14">
        <f>19*Tabelle1[[#This Row],[Concentration '[ng/µl']]]/1000</f>
        <v>0</v>
      </c>
      <c r="Y15" s="14"/>
      <c r="Z15" s="14"/>
      <c r="AA15" s="14"/>
      <c r="AB15" s="14"/>
      <c r="AC15" s="14"/>
      <c r="AD15" s="14"/>
      <c r="AE15" s="14"/>
      <c r="AF15" s="14"/>
      <c r="AG15" s="14"/>
      <c r="AH15" s="14"/>
      <c r="AI15" s="61"/>
    </row>
    <row r="16" spans="1:35" x14ac:dyDescent="0.2">
      <c r="A16" s="42">
        <v>14</v>
      </c>
      <c r="B16" s="13"/>
      <c r="C16" s="13"/>
      <c r="D16" s="14"/>
      <c r="E16" s="14"/>
      <c r="F16" s="14"/>
      <c r="G16" s="14"/>
      <c r="H16" s="15"/>
      <c r="I16" s="14"/>
      <c r="J16" s="14"/>
      <c r="K16" s="14"/>
      <c r="L16" s="14"/>
      <c r="M16" s="14"/>
      <c r="N16" s="14"/>
      <c r="O16" s="14"/>
      <c r="P16" s="14"/>
      <c r="Q16" s="58"/>
      <c r="R16" s="14"/>
      <c r="S16" s="14"/>
      <c r="T16" s="14"/>
      <c r="U16" s="14"/>
      <c r="V16" s="60"/>
      <c r="W16" s="58"/>
      <c r="X16" s="14">
        <f>19*Tabelle1[[#This Row],[Concentration '[ng/µl']]]/1000</f>
        <v>0</v>
      </c>
      <c r="Y16" s="14"/>
      <c r="Z16" s="14"/>
      <c r="AA16" s="14"/>
      <c r="AB16" s="14"/>
      <c r="AC16" s="14"/>
      <c r="AD16" s="14"/>
      <c r="AE16" s="14"/>
      <c r="AF16" s="14"/>
      <c r="AG16" s="14"/>
      <c r="AH16" s="14"/>
      <c r="AI16" s="61"/>
    </row>
    <row r="17" spans="1:35" x14ac:dyDescent="0.2">
      <c r="A17" s="42">
        <v>15</v>
      </c>
      <c r="B17" s="13"/>
      <c r="C17" s="13"/>
      <c r="D17" s="14"/>
      <c r="E17" s="14"/>
      <c r="F17" s="14"/>
      <c r="G17" s="14"/>
      <c r="H17" s="15"/>
      <c r="I17" s="14"/>
      <c r="J17" s="14"/>
      <c r="K17" s="14"/>
      <c r="L17" s="14"/>
      <c r="M17" s="14"/>
      <c r="N17" s="14"/>
      <c r="O17" s="14"/>
      <c r="P17" s="14"/>
      <c r="Q17" s="58"/>
      <c r="R17" s="14"/>
      <c r="S17" s="14"/>
      <c r="T17" s="14"/>
      <c r="U17" s="14"/>
      <c r="V17" s="60"/>
      <c r="W17" s="58"/>
      <c r="X17" s="14">
        <f>19*Tabelle1[[#This Row],[Concentration '[ng/µl']]]/1000</f>
        <v>0</v>
      </c>
      <c r="Y17" s="14"/>
      <c r="Z17" s="14"/>
      <c r="AA17" s="14"/>
      <c r="AB17" s="14"/>
      <c r="AC17" s="14"/>
      <c r="AD17" s="14"/>
      <c r="AE17" s="14"/>
      <c r="AF17" s="14"/>
      <c r="AG17" s="14"/>
      <c r="AH17" s="14"/>
      <c r="AI17" s="61"/>
    </row>
    <row r="18" spans="1:35" x14ac:dyDescent="0.2">
      <c r="A18" s="42">
        <v>16</v>
      </c>
      <c r="B18" s="13"/>
      <c r="C18" s="13"/>
      <c r="D18" s="14"/>
      <c r="E18" s="14"/>
      <c r="F18" s="14"/>
      <c r="G18" s="14"/>
      <c r="H18" s="15"/>
      <c r="I18" s="14"/>
      <c r="J18" s="14"/>
      <c r="K18" s="14"/>
      <c r="L18" s="14"/>
      <c r="M18" s="14"/>
      <c r="N18" s="14"/>
      <c r="O18" s="14"/>
      <c r="P18" s="14"/>
      <c r="Q18" s="58"/>
      <c r="R18" s="14"/>
      <c r="S18" s="14"/>
      <c r="T18" s="14"/>
      <c r="U18" s="14"/>
      <c r="V18" s="60"/>
      <c r="W18" s="58"/>
      <c r="X18" s="14">
        <f>19*Tabelle1[[#This Row],[Concentration '[ng/µl']]]/1000</f>
        <v>0</v>
      </c>
      <c r="Y18" s="14"/>
      <c r="Z18" s="14"/>
      <c r="AA18" s="14"/>
      <c r="AB18" s="14"/>
      <c r="AC18" s="14"/>
      <c r="AD18" s="14"/>
      <c r="AE18" s="14"/>
      <c r="AF18" s="14"/>
      <c r="AG18" s="14"/>
      <c r="AH18" s="14"/>
      <c r="AI18" s="61"/>
    </row>
    <row r="19" spans="1:35" x14ac:dyDescent="0.2">
      <c r="A19" s="42">
        <v>17</v>
      </c>
      <c r="B19" s="13"/>
      <c r="C19" s="13"/>
      <c r="D19" s="14"/>
      <c r="E19" s="14"/>
      <c r="F19" s="14"/>
      <c r="G19" s="14"/>
      <c r="H19" s="15"/>
      <c r="I19" s="14"/>
      <c r="J19" s="14"/>
      <c r="K19" s="14"/>
      <c r="L19" s="14"/>
      <c r="M19" s="14"/>
      <c r="N19" s="14"/>
      <c r="O19" s="14"/>
      <c r="P19" s="14"/>
      <c r="Q19" s="58"/>
      <c r="R19" s="14"/>
      <c r="S19" s="14"/>
      <c r="T19" s="14"/>
      <c r="U19" s="14"/>
      <c r="V19" s="60"/>
      <c r="W19" s="58"/>
      <c r="X19" s="14">
        <f>19*Tabelle1[[#This Row],[Concentration '[ng/µl']]]/1000</f>
        <v>0</v>
      </c>
      <c r="Y19" s="14"/>
      <c r="Z19" s="14"/>
      <c r="AA19" s="14"/>
      <c r="AB19" s="14"/>
      <c r="AC19" s="14"/>
      <c r="AD19" s="14"/>
      <c r="AE19" s="14"/>
      <c r="AF19" s="14"/>
      <c r="AG19" s="14"/>
      <c r="AH19" s="14"/>
      <c r="AI19" s="61"/>
    </row>
    <row r="20" spans="1:35" x14ac:dyDescent="0.2">
      <c r="A20" s="42">
        <v>18</v>
      </c>
      <c r="B20" s="13"/>
      <c r="C20" s="13"/>
      <c r="D20" s="14"/>
      <c r="E20" s="14"/>
      <c r="F20" s="14"/>
      <c r="G20" s="14"/>
      <c r="H20" s="15"/>
      <c r="I20" s="14"/>
      <c r="J20" s="14"/>
      <c r="K20" s="14"/>
      <c r="L20" s="14"/>
      <c r="M20" s="14"/>
      <c r="N20" s="14"/>
      <c r="O20" s="14"/>
      <c r="P20" s="14"/>
      <c r="Q20" s="58"/>
      <c r="R20" s="14"/>
      <c r="S20" s="14"/>
      <c r="T20" s="14"/>
      <c r="U20" s="14"/>
      <c r="V20" s="60"/>
      <c r="W20" s="58"/>
      <c r="X20" s="14">
        <f>19*Tabelle1[[#This Row],[Concentration '[ng/µl']]]/1000</f>
        <v>0</v>
      </c>
      <c r="Y20" s="14"/>
      <c r="Z20" s="14"/>
      <c r="AA20" s="14"/>
      <c r="AB20" s="14"/>
      <c r="AC20" s="14"/>
      <c r="AD20" s="14"/>
      <c r="AE20" s="14"/>
      <c r="AF20" s="14"/>
      <c r="AG20" s="14"/>
      <c r="AH20" s="14"/>
      <c r="AI20" s="61"/>
    </row>
    <row r="21" spans="1:35" x14ac:dyDescent="0.2">
      <c r="A21" s="42">
        <v>19</v>
      </c>
      <c r="B21" s="13"/>
      <c r="C21" s="13"/>
      <c r="D21" s="14"/>
      <c r="E21" s="14"/>
      <c r="F21" s="14"/>
      <c r="G21" s="14"/>
      <c r="H21" s="15"/>
      <c r="I21" s="14"/>
      <c r="J21" s="14"/>
      <c r="K21" s="14"/>
      <c r="L21" s="14"/>
      <c r="M21" s="14"/>
      <c r="N21" s="14"/>
      <c r="O21" s="14"/>
      <c r="P21" s="14"/>
      <c r="Q21" s="58"/>
      <c r="R21" s="14"/>
      <c r="S21" s="14"/>
      <c r="T21" s="14"/>
      <c r="U21" s="14"/>
      <c r="V21" s="60"/>
      <c r="W21" s="58"/>
      <c r="X21" s="14">
        <f>19*Tabelle1[[#This Row],[Concentration '[ng/µl']]]/1000</f>
        <v>0</v>
      </c>
      <c r="Y21" s="14"/>
      <c r="Z21" s="14"/>
      <c r="AA21" s="14"/>
      <c r="AB21" s="14"/>
      <c r="AC21" s="14"/>
      <c r="AD21" s="14"/>
      <c r="AE21" s="14"/>
      <c r="AF21" s="14"/>
      <c r="AG21" s="14"/>
      <c r="AH21" s="14"/>
      <c r="AI21" s="61"/>
    </row>
    <row r="22" spans="1:35" x14ac:dyDescent="0.2">
      <c r="A22" s="42">
        <v>20</v>
      </c>
      <c r="B22" s="13"/>
      <c r="C22" s="13"/>
      <c r="D22" s="14"/>
      <c r="E22" s="14"/>
      <c r="F22" s="14"/>
      <c r="G22" s="14"/>
      <c r="H22" s="15"/>
      <c r="I22" s="14"/>
      <c r="J22" s="14"/>
      <c r="K22" s="14"/>
      <c r="L22" s="14"/>
      <c r="M22" s="14"/>
      <c r="N22" s="14"/>
      <c r="O22" s="14"/>
      <c r="P22" s="14"/>
      <c r="Q22" s="58"/>
      <c r="R22" s="14"/>
      <c r="S22" s="14"/>
      <c r="T22" s="14"/>
      <c r="U22" s="14"/>
      <c r="V22" s="60"/>
      <c r="W22" s="58"/>
      <c r="X22" s="14">
        <f>19*Tabelle1[[#This Row],[Concentration '[ng/µl']]]/1000</f>
        <v>0</v>
      </c>
      <c r="Y22" s="14"/>
      <c r="Z22" s="14"/>
      <c r="AA22" s="14"/>
      <c r="AB22" s="14"/>
      <c r="AC22" s="14"/>
      <c r="AD22" s="14"/>
      <c r="AE22" s="14"/>
      <c r="AF22" s="14"/>
      <c r="AG22" s="14"/>
      <c r="AH22" s="14"/>
      <c r="AI22" s="61"/>
    </row>
    <row r="23" spans="1:35" x14ac:dyDescent="0.2">
      <c r="A23" s="42">
        <v>21</v>
      </c>
      <c r="B23" s="13"/>
      <c r="C23" s="13"/>
      <c r="D23" s="14"/>
      <c r="E23" s="14"/>
      <c r="F23" s="14"/>
      <c r="G23" s="14"/>
      <c r="H23" s="14"/>
      <c r="I23" s="14"/>
      <c r="J23" s="14"/>
      <c r="K23" s="14"/>
      <c r="L23" s="14"/>
      <c r="M23" s="14"/>
      <c r="N23" s="14"/>
      <c r="O23" s="14"/>
      <c r="P23" s="14"/>
      <c r="Q23" s="58"/>
      <c r="R23" s="14"/>
      <c r="S23" s="14"/>
      <c r="T23" s="14"/>
      <c r="U23" s="14"/>
      <c r="V23" s="60"/>
      <c r="W23" s="58"/>
      <c r="X23" s="14">
        <f>19*Tabelle1[[#This Row],[Concentration '[ng/µl']]]/1000</f>
        <v>0</v>
      </c>
      <c r="Y23" s="14"/>
      <c r="Z23" s="14"/>
      <c r="AA23" s="14"/>
      <c r="AB23" s="14"/>
      <c r="AC23" s="14"/>
      <c r="AD23" s="14"/>
      <c r="AE23" s="14"/>
      <c r="AF23" s="14"/>
      <c r="AG23" s="14"/>
      <c r="AH23" s="14"/>
      <c r="AI23" s="61"/>
    </row>
    <row r="24" spans="1:35" x14ac:dyDescent="0.2">
      <c r="A24" s="42">
        <v>22</v>
      </c>
      <c r="B24" s="13"/>
      <c r="C24" s="13"/>
      <c r="D24" s="14"/>
      <c r="E24" s="14"/>
      <c r="F24" s="14"/>
      <c r="G24" s="14"/>
      <c r="H24" s="14"/>
      <c r="I24" s="14"/>
      <c r="J24" s="14"/>
      <c r="K24" s="14"/>
      <c r="L24" s="15"/>
      <c r="M24" s="14"/>
      <c r="N24" s="14"/>
      <c r="O24" s="14"/>
      <c r="P24" s="14"/>
      <c r="Q24" s="58"/>
      <c r="R24" s="14"/>
      <c r="S24" s="14"/>
      <c r="T24" s="14"/>
      <c r="U24" s="14"/>
      <c r="V24" s="60"/>
      <c r="W24" s="58"/>
      <c r="X24" s="14">
        <f>19*Tabelle1[[#This Row],[Concentration '[ng/µl']]]/1000</f>
        <v>0</v>
      </c>
      <c r="Y24" s="14"/>
      <c r="Z24" s="14"/>
      <c r="AA24" s="14"/>
      <c r="AB24" s="14"/>
      <c r="AC24" s="14"/>
      <c r="AD24" s="14"/>
      <c r="AE24" s="14"/>
      <c r="AF24" s="14"/>
      <c r="AG24" s="14"/>
      <c r="AH24" s="14"/>
      <c r="AI24" s="61"/>
    </row>
    <row r="25" spans="1:35" x14ac:dyDescent="0.2">
      <c r="A25" s="42">
        <v>23</v>
      </c>
      <c r="B25" s="13"/>
      <c r="C25" s="13"/>
      <c r="D25" s="14"/>
      <c r="E25" s="14"/>
      <c r="F25" s="14"/>
      <c r="G25" s="14"/>
      <c r="H25" s="14"/>
      <c r="I25" s="14"/>
      <c r="J25" s="14"/>
      <c r="K25" s="14"/>
      <c r="L25" s="15"/>
      <c r="M25" s="14"/>
      <c r="N25" s="14"/>
      <c r="O25" s="14"/>
      <c r="P25" s="14"/>
      <c r="Q25" s="58"/>
      <c r="R25" s="14"/>
      <c r="S25" s="14"/>
      <c r="T25" s="14"/>
      <c r="U25" s="14"/>
      <c r="V25" s="60"/>
      <c r="W25" s="58"/>
      <c r="X25" s="14">
        <f>19*Tabelle1[[#This Row],[Concentration '[ng/µl']]]/1000</f>
        <v>0</v>
      </c>
      <c r="Y25" s="14"/>
      <c r="Z25" s="14"/>
      <c r="AA25" s="14"/>
      <c r="AB25" s="14"/>
      <c r="AC25" s="14"/>
      <c r="AD25" s="14"/>
      <c r="AE25" s="14"/>
      <c r="AF25" s="14"/>
      <c r="AG25" s="14"/>
      <c r="AH25" s="14"/>
      <c r="AI25" s="61"/>
    </row>
    <row r="26" spans="1:35" x14ac:dyDescent="0.2">
      <c r="A26" s="42">
        <v>24</v>
      </c>
      <c r="B26" s="13"/>
      <c r="C26" s="13"/>
      <c r="D26" s="14"/>
      <c r="E26" s="14"/>
      <c r="F26" s="14"/>
      <c r="G26" s="14"/>
      <c r="H26" s="14"/>
      <c r="I26" s="14"/>
      <c r="J26" s="14"/>
      <c r="K26" s="14"/>
      <c r="L26" s="15"/>
      <c r="M26" s="14"/>
      <c r="N26" s="14"/>
      <c r="O26" s="14"/>
      <c r="P26" s="14"/>
      <c r="Q26" s="58"/>
      <c r="R26" s="14"/>
      <c r="S26" s="14"/>
      <c r="T26" s="14"/>
      <c r="U26" s="14"/>
      <c r="V26" s="60"/>
      <c r="W26" s="58"/>
      <c r="X26" s="14">
        <f>19*Tabelle1[[#This Row],[Concentration '[ng/µl']]]/1000</f>
        <v>0</v>
      </c>
      <c r="Y26" s="14"/>
      <c r="Z26" s="14"/>
      <c r="AA26" s="14"/>
      <c r="AB26" s="14"/>
      <c r="AC26" s="14"/>
      <c r="AD26" s="14"/>
      <c r="AE26" s="14"/>
      <c r="AF26" s="14"/>
      <c r="AG26" s="14"/>
      <c r="AH26" s="14"/>
      <c r="AI26" s="61"/>
    </row>
    <row r="27" spans="1:35" x14ac:dyDescent="0.2">
      <c r="A27" s="42">
        <v>25</v>
      </c>
      <c r="B27" s="13"/>
      <c r="C27" s="13"/>
      <c r="D27" s="14"/>
      <c r="E27" s="14"/>
      <c r="F27" s="14"/>
      <c r="G27" s="14"/>
      <c r="H27" s="14"/>
      <c r="I27" s="14"/>
      <c r="J27" s="14"/>
      <c r="K27" s="14"/>
      <c r="L27" s="15"/>
      <c r="M27" s="14"/>
      <c r="N27" s="14"/>
      <c r="O27" s="14"/>
      <c r="P27" s="14"/>
      <c r="Q27" s="58"/>
      <c r="R27" s="14"/>
      <c r="S27" s="14"/>
      <c r="T27" s="14"/>
      <c r="U27" s="14"/>
      <c r="V27" s="60"/>
      <c r="W27" s="58"/>
      <c r="X27" s="14">
        <f>19*Tabelle1[[#This Row],[Concentration '[ng/µl']]]/1000</f>
        <v>0</v>
      </c>
      <c r="Y27" s="14"/>
      <c r="Z27" s="14"/>
      <c r="AA27" s="14"/>
      <c r="AB27" s="14"/>
      <c r="AC27" s="14"/>
      <c r="AD27" s="14"/>
      <c r="AE27" s="14"/>
      <c r="AF27" s="14"/>
      <c r="AG27" s="14"/>
      <c r="AH27" s="14"/>
      <c r="AI27" s="61"/>
    </row>
    <row r="28" spans="1:35" x14ac:dyDescent="0.2">
      <c r="A28" s="42">
        <v>26</v>
      </c>
      <c r="B28" s="13"/>
      <c r="C28" s="13"/>
      <c r="D28" s="14"/>
      <c r="E28" s="14"/>
      <c r="F28" s="14"/>
      <c r="G28" s="14"/>
      <c r="H28" s="14"/>
      <c r="I28" s="14"/>
      <c r="J28" s="14"/>
      <c r="K28" s="14"/>
      <c r="L28" s="15"/>
      <c r="M28" s="14"/>
      <c r="N28" s="14"/>
      <c r="O28" s="14"/>
      <c r="P28" s="14"/>
      <c r="Q28" s="58"/>
      <c r="R28" s="14"/>
      <c r="S28" s="14"/>
      <c r="T28" s="14"/>
      <c r="U28" s="14"/>
      <c r="V28" s="60"/>
      <c r="W28" s="58"/>
      <c r="X28" s="14">
        <f>19*Tabelle1[[#This Row],[Concentration '[ng/µl']]]/1000</f>
        <v>0</v>
      </c>
      <c r="Y28" s="14"/>
      <c r="Z28" s="14"/>
      <c r="AA28" s="14"/>
      <c r="AB28" s="14"/>
      <c r="AC28" s="14"/>
      <c r="AD28" s="14"/>
      <c r="AE28" s="14"/>
      <c r="AF28" s="14"/>
      <c r="AG28" s="14"/>
      <c r="AH28" s="14"/>
      <c r="AI28" s="61"/>
    </row>
    <row r="29" spans="1:35" x14ac:dyDescent="0.2">
      <c r="A29" s="42">
        <v>27</v>
      </c>
      <c r="B29" s="13"/>
      <c r="C29" s="13"/>
      <c r="D29" s="14"/>
      <c r="E29" s="14"/>
      <c r="F29" s="14"/>
      <c r="G29" s="14"/>
      <c r="H29" s="14"/>
      <c r="I29" s="14"/>
      <c r="J29" s="14"/>
      <c r="K29" s="14"/>
      <c r="L29" s="15"/>
      <c r="M29" s="14"/>
      <c r="N29" s="14"/>
      <c r="O29" s="14"/>
      <c r="P29" s="14"/>
      <c r="Q29" s="58"/>
      <c r="R29" s="14"/>
      <c r="S29" s="14"/>
      <c r="T29" s="14"/>
      <c r="U29" s="14"/>
      <c r="V29" s="60"/>
      <c r="W29" s="58"/>
      <c r="X29" s="14">
        <f>19*Tabelle1[[#This Row],[Concentration '[ng/µl']]]/1000</f>
        <v>0</v>
      </c>
      <c r="Y29" s="14"/>
      <c r="Z29" s="14"/>
      <c r="AA29" s="14"/>
      <c r="AB29" s="14"/>
      <c r="AC29" s="14"/>
      <c r="AD29" s="14"/>
      <c r="AE29" s="14"/>
      <c r="AF29" s="14"/>
      <c r="AG29" s="14"/>
      <c r="AH29" s="14"/>
      <c r="AI29" s="61"/>
    </row>
    <row r="30" spans="1:35" x14ac:dyDescent="0.2">
      <c r="A30" s="42">
        <v>28</v>
      </c>
      <c r="B30" s="13"/>
      <c r="C30" s="13"/>
      <c r="D30" s="14"/>
      <c r="E30" s="14"/>
      <c r="F30" s="14"/>
      <c r="G30" s="14"/>
      <c r="H30" s="14"/>
      <c r="I30" s="14"/>
      <c r="J30" s="14"/>
      <c r="K30" s="14"/>
      <c r="L30" s="15"/>
      <c r="M30" s="14"/>
      <c r="N30" s="14"/>
      <c r="O30" s="14"/>
      <c r="P30" s="14"/>
      <c r="Q30" s="58"/>
      <c r="R30" s="14"/>
      <c r="S30" s="14"/>
      <c r="T30" s="14"/>
      <c r="U30" s="14"/>
      <c r="V30" s="60"/>
      <c r="W30" s="58"/>
      <c r="X30" s="14">
        <f>19*Tabelle1[[#This Row],[Concentration '[ng/µl']]]/1000</f>
        <v>0</v>
      </c>
      <c r="Y30" s="14"/>
      <c r="Z30" s="14"/>
      <c r="AA30" s="14"/>
      <c r="AB30" s="14"/>
      <c r="AC30" s="14"/>
      <c r="AD30" s="14"/>
      <c r="AE30" s="14"/>
      <c r="AF30" s="14"/>
      <c r="AG30" s="14"/>
      <c r="AH30" s="14"/>
      <c r="AI30" s="61"/>
    </row>
    <row r="31" spans="1:35" x14ac:dyDescent="0.2">
      <c r="A31" s="42">
        <v>29</v>
      </c>
      <c r="B31" s="13"/>
      <c r="C31" s="13"/>
      <c r="D31" s="14"/>
      <c r="E31" s="14"/>
      <c r="F31" s="14"/>
      <c r="G31" s="14"/>
      <c r="H31" s="14"/>
      <c r="I31" s="14"/>
      <c r="J31" s="14"/>
      <c r="K31" s="14"/>
      <c r="L31" s="14"/>
      <c r="M31" s="14"/>
      <c r="N31" s="14"/>
      <c r="O31" s="14"/>
      <c r="P31" s="14"/>
      <c r="Q31" s="58"/>
      <c r="R31" s="14"/>
      <c r="S31" s="14"/>
      <c r="T31" s="14"/>
      <c r="U31" s="14"/>
      <c r="V31" s="60"/>
      <c r="W31" s="58"/>
      <c r="X31" s="14">
        <f>19*Tabelle1[[#This Row],[Concentration '[ng/µl']]]/1000</f>
        <v>0</v>
      </c>
      <c r="Y31" s="14"/>
      <c r="Z31" s="14"/>
      <c r="AA31" s="14"/>
      <c r="AB31" s="14"/>
      <c r="AC31" s="14"/>
      <c r="AD31" s="14"/>
      <c r="AE31" s="14"/>
      <c r="AF31" s="14"/>
      <c r="AG31" s="14"/>
      <c r="AH31" s="14"/>
      <c r="AI31" s="61"/>
    </row>
    <row r="32" spans="1:35" x14ac:dyDescent="0.2">
      <c r="A32" s="42">
        <v>30</v>
      </c>
      <c r="B32" s="13"/>
      <c r="C32" s="13"/>
      <c r="D32" s="14"/>
      <c r="E32" s="14"/>
      <c r="F32" s="14"/>
      <c r="G32" s="14"/>
      <c r="H32" s="14"/>
      <c r="I32" s="14"/>
      <c r="J32" s="14"/>
      <c r="K32" s="14"/>
      <c r="L32" s="14"/>
      <c r="M32" s="14"/>
      <c r="N32" s="14"/>
      <c r="O32" s="14"/>
      <c r="P32" s="14"/>
      <c r="Q32" s="58"/>
      <c r="R32" s="14"/>
      <c r="S32" s="14"/>
      <c r="T32" s="14"/>
      <c r="U32" s="14"/>
      <c r="V32" s="60"/>
      <c r="W32" s="58"/>
      <c r="X32" s="14">
        <f>19*Tabelle1[[#This Row],[Concentration '[ng/µl']]]/1000</f>
        <v>0</v>
      </c>
      <c r="Y32" s="14"/>
      <c r="Z32" s="14"/>
      <c r="AA32" s="14"/>
      <c r="AB32" s="14"/>
      <c r="AC32" s="14"/>
      <c r="AD32" s="14"/>
      <c r="AE32" s="14"/>
      <c r="AF32" s="14"/>
      <c r="AG32" s="14"/>
      <c r="AH32" s="14"/>
      <c r="AI32" s="61"/>
    </row>
    <row r="33" spans="1:35" x14ac:dyDescent="0.2">
      <c r="A33" s="42">
        <v>31</v>
      </c>
      <c r="B33" s="13"/>
      <c r="C33" s="13"/>
      <c r="D33" s="14"/>
      <c r="E33" s="14"/>
      <c r="F33" s="14"/>
      <c r="G33" s="14"/>
      <c r="H33" s="14"/>
      <c r="I33" s="14"/>
      <c r="J33" s="14"/>
      <c r="K33" s="14"/>
      <c r="L33" s="14"/>
      <c r="M33" s="14"/>
      <c r="N33" s="14"/>
      <c r="O33" s="14"/>
      <c r="P33" s="14"/>
      <c r="Q33" s="58"/>
      <c r="R33" s="14"/>
      <c r="S33" s="14"/>
      <c r="T33" s="14"/>
      <c r="U33" s="14"/>
      <c r="V33" s="60"/>
      <c r="W33" s="58"/>
      <c r="X33" s="14">
        <f>19*Tabelle1[[#This Row],[Concentration '[ng/µl']]]/1000</f>
        <v>0</v>
      </c>
      <c r="Y33" s="14"/>
      <c r="Z33" s="14"/>
      <c r="AA33" s="14"/>
      <c r="AB33" s="14"/>
      <c r="AC33" s="14"/>
      <c r="AD33" s="14"/>
      <c r="AE33" s="14"/>
      <c r="AF33" s="14"/>
      <c r="AG33" s="14"/>
      <c r="AH33" s="14"/>
      <c r="AI33" s="61"/>
    </row>
    <row r="34" spans="1:35" x14ac:dyDescent="0.2">
      <c r="A34" s="42">
        <v>32</v>
      </c>
      <c r="B34" s="13"/>
      <c r="C34" s="13"/>
      <c r="D34" s="14"/>
      <c r="E34" s="14"/>
      <c r="F34" s="14"/>
      <c r="G34" s="14"/>
      <c r="H34" s="14"/>
      <c r="I34" s="14"/>
      <c r="J34" s="14"/>
      <c r="K34" s="14"/>
      <c r="L34" s="14"/>
      <c r="M34" s="14"/>
      <c r="N34" s="14"/>
      <c r="O34" s="14"/>
      <c r="P34" s="14"/>
      <c r="Q34" s="58"/>
      <c r="R34" s="14"/>
      <c r="S34" s="14"/>
      <c r="T34" s="14"/>
      <c r="U34" s="14"/>
      <c r="V34" s="60"/>
      <c r="W34" s="58"/>
      <c r="X34" s="14">
        <f>19*Tabelle1[[#This Row],[Concentration '[ng/µl']]]/1000</f>
        <v>0</v>
      </c>
      <c r="Y34" s="14"/>
      <c r="Z34" s="14"/>
      <c r="AA34" s="14"/>
      <c r="AB34" s="14"/>
      <c r="AC34" s="14"/>
      <c r="AD34" s="14"/>
      <c r="AE34" s="14"/>
      <c r="AF34" s="14"/>
      <c r="AG34" s="14"/>
      <c r="AH34" s="14"/>
      <c r="AI34" s="61"/>
    </row>
    <row r="35" spans="1:35" x14ac:dyDescent="0.2">
      <c r="A35" s="42">
        <v>33</v>
      </c>
      <c r="B35" s="13"/>
      <c r="C35" s="13"/>
      <c r="D35" s="14"/>
      <c r="E35" s="14"/>
      <c r="F35" s="14"/>
      <c r="G35" s="14"/>
      <c r="H35" s="14"/>
      <c r="I35" s="14"/>
      <c r="J35" s="14"/>
      <c r="K35" s="14"/>
      <c r="L35" s="14"/>
      <c r="M35" s="14"/>
      <c r="N35" s="14"/>
      <c r="O35" s="14"/>
      <c r="P35" s="14"/>
      <c r="Q35" s="58"/>
      <c r="R35" s="14"/>
      <c r="S35" s="14"/>
      <c r="T35" s="14"/>
      <c r="U35" s="14"/>
      <c r="V35" s="60"/>
      <c r="W35" s="58"/>
      <c r="X35" s="14">
        <f>19*Tabelle1[[#This Row],[Concentration '[ng/µl']]]/1000</f>
        <v>0</v>
      </c>
      <c r="Y35" s="14"/>
      <c r="Z35" s="14"/>
      <c r="AA35" s="14"/>
      <c r="AB35" s="14"/>
      <c r="AC35" s="14"/>
      <c r="AD35" s="14"/>
      <c r="AE35" s="14"/>
      <c r="AF35" s="14"/>
      <c r="AG35" s="14"/>
      <c r="AH35" s="14"/>
      <c r="AI35" s="61"/>
    </row>
    <row r="36" spans="1:35" x14ac:dyDescent="0.2">
      <c r="A36" s="42">
        <v>34</v>
      </c>
      <c r="B36" s="13"/>
      <c r="C36" s="13"/>
      <c r="D36" s="14"/>
      <c r="E36" s="14"/>
      <c r="F36" s="14"/>
      <c r="G36" s="14"/>
      <c r="H36" s="14"/>
      <c r="I36" s="14"/>
      <c r="J36" s="14"/>
      <c r="K36" s="14"/>
      <c r="L36" s="14"/>
      <c r="M36" s="14"/>
      <c r="N36" s="14"/>
      <c r="O36" s="14"/>
      <c r="P36" s="14"/>
      <c r="Q36" s="58"/>
      <c r="R36" s="14"/>
      <c r="S36" s="14"/>
      <c r="T36" s="14"/>
      <c r="U36" s="14"/>
      <c r="V36" s="60"/>
      <c r="W36" s="58"/>
      <c r="X36" s="14">
        <f>19*Tabelle1[[#This Row],[Concentration '[ng/µl']]]/1000</f>
        <v>0</v>
      </c>
      <c r="Y36" s="14"/>
      <c r="Z36" s="14"/>
      <c r="AA36" s="14"/>
      <c r="AB36" s="14"/>
      <c r="AC36" s="14"/>
      <c r="AD36" s="14"/>
      <c r="AE36" s="14"/>
      <c r="AF36" s="14"/>
      <c r="AG36" s="14"/>
      <c r="AH36" s="14"/>
      <c r="AI36" s="61"/>
    </row>
    <row r="37" spans="1:35" x14ac:dyDescent="0.2">
      <c r="A37" s="42">
        <v>35</v>
      </c>
      <c r="B37" s="13"/>
      <c r="C37" s="13"/>
      <c r="D37" s="14"/>
      <c r="E37" s="14"/>
      <c r="F37" s="14"/>
      <c r="G37" s="14"/>
      <c r="H37" s="14"/>
      <c r="I37" s="14"/>
      <c r="J37" s="14"/>
      <c r="K37" s="14"/>
      <c r="L37" s="15"/>
      <c r="M37" s="14"/>
      <c r="N37" s="14"/>
      <c r="O37" s="14"/>
      <c r="P37" s="14"/>
      <c r="Q37" s="58"/>
      <c r="R37" s="14"/>
      <c r="S37" s="14"/>
      <c r="T37" s="14"/>
      <c r="U37" s="14"/>
      <c r="V37" s="60"/>
      <c r="W37" s="58"/>
      <c r="X37" s="14">
        <f>19*Tabelle1[[#This Row],[Concentration '[ng/µl']]]/1000</f>
        <v>0</v>
      </c>
      <c r="Y37" s="14"/>
      <c r="Z37" s="14"/>
      <c r="AA37" s="14"/>
      <c r="AB37" s="14"/>
      <c r="AC37" s="14"/>
      <c r="AD37" s="14"/>
      <c r="AE37" s="14"/>
      <c r="AF37" s="14"/>
      <c r="AG37" s="14"/>
      <c r="AH37" s="14"/>
      <c r="AI37" s="61"/>
    </row>
    <row r="38" spans="1:35" x14ac:dyDescent="0.2">
      <c r="A38" s="42">
        <v>36</v>
      </c>
      <c r="B38" s="13"/>
      <c r="C38" s="13"/>
      <c r="D38" s="14"/>
      <c r="E38" s="14"/>
      <c r="F38" s="14"/>
      <c r="G38" s="14"/>
      <c r="H38" s="14"/>
      <c r="I38" s="14"/>
      <c r="J38" s="14"/>
      <c r="K38" s="14"/>
      <c r="L38" s="15"/>
      <c r="M38" s="14"/>
      <c r="N38" s="14"/>
      <c r="O38" s="14"/>
      <c r="P38" s="14"/>
      <c r="Q38" s="58"/>
      <c r="R38" s="14"/>
      <c r="S38" s="14"/>
      <c r="T38" s="14"/>
      <c r="U38" s="14"/>
      <c r="V38" s="60"/>
      <c r="W38" s="58"/>
      <c r="X38" s="14">
        <f>19*Tabelle1[[#This Row],[Concentration '[ng/µl']]]/1000</f>
        <v>0</v>
      </c>
      <c r="Y38" s="14"/>
      <c r="Z38" s="14"/>
      <c r="AA38" s="14"/>
      <c r="AB38" s="14"/>
      <c r="AC38" s="14"/>
      <c r="AD38" s="14"/>
      <c r="AE38" s="14"/>
      <c r="AF38" s="14"/>
      <c r="AG38" s="14"/>
      <c r="AH38" s="14"/>
      <c r="AI38" s="61"/>
    </row>
    <row r="39" spans="1:35" x14ac:dyDescent="0.2">
      <c r="A39" s="42">
        <v>37</v>
      </c>
      <c r="B39" s="13"/>
      <c r="C39" s="13"/>
      <c r="D39" s="14"/>
      <c r="E39" s="14"/>
      <c r="F39" s="14"/>
      <c r="G39" s="14"/>
      <c r="H39" s="14"/>
      <c r="I39" s="14"/>
      <c r="J39" s="14"/>
      <c r="K39" s="14"/>
      <c r="L39" s="14"/>
      <c r="M39" s="14"/>
      <c r="N39" s="14"/>
      <c r="O39" s="14"/>
      <c r="P39" s="49"/>
      <c r="Q39" s="14"/>
      <c r="R39" s="14"/>
      <c r="S39" s="14"/>
      <c r="T39" s="14"/>
      <c r="U39" s="14"/>
      <c r="V39" s="14"/>
      <c r="W39" s="58"/>
      <c r="X39" s="14">
        <f>19*Tabelle1[[#This Row],[Concentration '[ng/µl']]]/1000</f>
        <v>0</v>
      </c>
      <c r="Y39" s="14"/>
      <c r="Z39" s="14"/>
      <c r="AA39" s="14"/>
      <c r="AB39" s="14"/>
      <c r="AC39" s="14"/>
      <c r="AD39" s="14"/>
      <c r="AE39" s="14"/>
      <c r="AF39" s="14"/>
      <c r="AG39" s="14"/>
      <c r="AH39" s="14"/>
      <c r="AI39" s="33"/>
    </row>
    <row r="40" spans="1:35" x14ac:dyDescent="0.2">
      <c r="A40" s="42">
        <v>38</v>
      </c>
      <c r="B40" s="13"/>
      <c r="C40" s="13"/>
      <c r="D40" s="14"/>
      <c r="E40" s="14"/>
      <c r="F40" s="14"/>
      <c r="G40" s="14"/>
      <c r="H40" s="14"/>
      <c r="I40" s="14"/>
      <c r="J40" s="14"/>
      <c r="K40" s="14"/>
      <c r="L40" s="14"/>
      <c r="M40" s="14"/>
      <c r="N40" s="14"/>
      <c r="O40" s="14"/>
      <c r="P40" s="49"/>
      <c r="Q40" s="14"/>
      <c r="R40" s="14"/>
      <c r="S40" s="14"/>
      <c r="T40" s="14"/>
      <c r="U40" s="14"/>
      <c r="V40" s="14"/>
      <c r="W40" s="58"/>
      <c r="X40" s="14">
        <f>19*Tabelle1[[#This Row],[Concentration '[ng/µl']]]/1000</f>
        <v>0</v>
      </c>
      <c r="Y40" s="14"/>
      <c r="Z40" s="14"/>
      <c r="AA40" s="14"/>
      <c r="AB40" s="14"/>
      <c r="AC40" s="14"/>
      <c r="AD40" s="14"/>
      <c r="AE40" s="14"/>
      <c r="AF40" s="14"/>
      <c r="AG40" s="14"/>
      <c r="AH40" s="14"/>
      <c r="AI40" s="33"/>
    </row>
    <row r="41" spans="1:35" x14ac:dyDescent="0.2">
      <c r="A41" s="42">
        <v>39</v>
      </c>
      <c r="B41" s="13"/>
      <c r="C41" s="13"/>
      <c r="D41" s="14"/>
      <c r="E41" s="14"/>
      <c r="F41" s="14"/>
      <c r="G41" s="14"/>
      <c r="H41" s="14"/>
      <c r="I41" s="14"/>
      <c r="J41" s="14"/>
      <c r="K41" s="14"/>
      <c r="L41" s="14"/>
      <c r="M41" s="14"/>
      <c r="N41" s="14"/>
      <c r="O41" s="14"/>
      <c r="P41" s="49"/>
      <c r="Q41" s="14"/>
      <c r="R41" s="14"/>
      <c r="S41" s="14"/>
      <c r="T41" s="14"/>
      <c r="U41" s="14"/>
      <c r="V41" s="14"/>
      <c r="W41" s="58"/>
      <c r="X41" s="14">
        <f>19*Tabelle1[[#This Row],[Concentration '[ng/µl']]]/1000</f>
        <v>0</v>
      </c>
      <c r="Y41" s="14"/>
      <c r="Z41" s="14"/>
      <c r="AA41" s="14"/>
      <c r="AB41" s="14"/>
      <c r="AC41" s="14"/>
      <c r="AD41" s="14"/>
      <c r="AE41" s="14"/>
      <c r="AF41" s="14"/>
      <c r="AG41" s="14"/>
      <c r="AH41" s="14"/>
      <c r="AI41" s="33"/>
    </row>
    <row r="42" spans="1:35" x14ac:dyDescent="0.2">
      <c r="A42" s="42">
        <v>40</v>
      </c>
      <c r="B42" s="13"/>
      <c r="C42" s="13"/>
      <c r="D42" s="14"/>
      <c r="E42" s="14"/>
      <c r="F42" s="14"/>
      <c r="G42" s="14"/>
      <c r="H42" s="14"/>
      <c r="I42" s="14"/>
      <c r="J42" s="14"/>
      <c r="K42" s="14"/>
      <c r="L42" s="14"/>
      <c r="M42" s="14"/>
      <c r="N42" s="14"/>
      <c r="O42" s="14"/>
      <c r="P42" s="49"/>
      <c r="Q42" s="14"/>
      <c r="R42" s="14"/>
      <c r="S42" s="14"/>
      <c r="T42" s="14"/>
      <c r="U42" s="14"/>
      <c r="V42" s="14"/>
      <c r="W42" s="58"/>
      <c r="X42" s="14">
        <f>19*Tabelle1[[#This Row],[Concentration '[ng/µl']]]/1000</f>
        <v>0</v>
      </c>
      <c r="Y42" s="14"/>
      <c r="Z42" s="14"/>
      <c r="AA42" s="14"/>
      <c r="AB42" s="14"/>
      <c r="AC42" s="14"/>
      <c r="AD42" s="14"/>
      <c r="AE42" s="14"/>
      <c r="AF42" s="14"/>
      <c r="AG42" s="14"/>
      <c r="AH42" s="14"/>
      <c r="AI42" s="33"/>
    </row>
    <row r="43" spans="1:35" x14ac:dyDescent="0.2">
      <c r="A43" s="42">
        <v>41</v>
      </c>
      <c r="B43" s="13"/>
      <c r="C43" s="13"/>
      <c r="D43" s="14"/>
      <c r="E43" s="14"/>
      <c r="F43" s="14"/>
      <c r="G43" s="14"/>
      <c r="H43" s="14"/>
      <c r="I43" s="14"/>
      <c r="J43" s="14"/>
      <c r="K43" s="14"/>
      <c r="L43" s="14"/>
      <c r="M43" s="14"/>
      <c r="N43" s="14"/>
      <c r="O43" s="14"/>
      <c r="P43" s="49"/>
      <c r="Q43" s="14"/>
      <c r="R43" s="14"/>
      <c r="S43" s="14"/>
      <c r="T43" s="14"/>
      <c r="U43" s="14"/>
      <c r="V43" s="14"/>
      <c r="W43" s="58"/>
      <c r="X43" s="14">
        <f>19*Tabelle1[[#This Row],[Concentration '[ng/µl']]]/1000</f>
        <v>0</v>
      </c>
      <c r="Y43" s="14"/>
      <c r="Z43" s="14"/>
      <c r="AA43" s="14"/>
      <c r="AB43" s="14"/>
      <c r="AC43" s="14"/>
      <c r="AD43" s="14"/>
      <c r="AE43" s="14"/>
      <c r="AF43" s="14"/>
      <c r="AG43" s="14"/>
      <c r="AH43" s="14"/>
      <c r="AI43" s="33"/>
    </row>
    <row r="44" spans="1:35" x14ac:dyDescent="0.2">
      <c r="A44" s="42">
        <v>42</v>
      </c>
      <c r="B44" s="13"/>
      <c r="C44" s="13"/>
      <c r="D44" s="14"/>
      <c r="E44" s="14"/>
      <c r="F44" s="14"/>
      <c r="G44" s="14"/>
      <c r="H44" s="14"/>
      <c r="I44" s="14"/>
      <c r="J44" s="14"/>
      <c r="K44" s="14"/>
      <c r="L44" s="14"/>
      <c r="M44" s="14"/>
      <c r="N44" s="14"/>
      <c r="O44" s="14"/>
      <c r="P44" s="49"/>
      <c r="Q44" s="14"/>
      <c r="R44" s="14"/>
      <c r="S44" s="14"/>
      <c r="T44" s="14"/>
      <c r="U44" s="14"/>
      <c r="V44" s="14"/>
      <c r="W44" s="58"/>
      <c r="X44" s="14">
        <f>19*Tabelle1[[#This Row],[Concentration '[ng/µl']]]/1000</f>
        <v>0</v>
      </c>
      <c r="Y44" s="14"/>
      <c r="Z44" s="14"/>
      <c r="AA44" s="14"/>
      <c r="AB44" s="14"/>
      <c r="AC44" s="14"/>
      <c r="AD44" s="14"/>
      <c r="AE44" s="14"/>
      <c r="AF44" s="14"/>
      <c r="AG44" s="14"/>
      <c r="AH44" s="14"/>
      <c r="AI44" s="33"/>
    </row>
    <row r="45" spans="1:35" x14ac:dyDescent="0.2">
      <c r="A45" s="42">
        <v>43</v>
      </c>
      <c r="B45" s="13"/>
      <c r="C45" s="13"/>
      <c r="D45" s="14"/>
      <c r="E45" s="14"/>
      <c r="F45" s="14"/>
      <c r="G45" s="14"/>
      <c r="H45" s="14"/>
      <c r="I45" s="14"/>
      <c r="J45" s="14"/>
      <c r="K45" s="14"/>
      <c r="L45" s="14"/>
      <c r="M45" s="14"/>
      <c r="N45" s="14"/>
      <c r="O45" s="14"/>
      <c r="P45" s="49"/>
      <c r="Q45" s="14"/>
      <c r="R45" s="14"/>
      <c r="S45" s="14"/>
      <c r="T45" s="14"/>
      <c r="U45" s="14"/>
      <c r="V45" s="14"/>
      <c r="W45" s="58"/>
      <c r="X45" s="14">
        <f>19*Tabelle1[[#This Row],[Concentration '[ng/µl']]]/1000</f>
        <v>0</v>
      </c>
      <c r="Y45" s="14"/>
      <c r="Z45" s="14"/>
      <c r="AA45" s="14"/>
      <c r="AB45" s="14"/>
      <c r="AC45" s="14"/>
      <c r="AD45" s="14"/>
      <c r="AE45" s="14"/>
      <c r="AF45" s="14"/>
      <c r="AG45" s="14"/>
      <c r="AH45" s="14"/>
      <c r="AI45" s="33"/>
    </row>
    <row r="46" spans="1:35" x14ac:dyDescent="0.2">
      <c r="A46" s="42">
        <v>44</v>
      </c>
      <c r="B46" s="13"/>
      <c r="C46" s="13"/>
      <c r="D46" s="14"/>
      <c r="E46" s="14"/>
      <c r="F46" s="14"/>
      <c r="G46" s="14"/>
      <c r="H46" s="14"/>
      <c r="I46" s="14"/>
      <c r="J46" s="14"/>
      <c r="K46" s="14"/>
      <c r="L46" s="14"/>
      <c r="M46" s="14"/>
      <c r="N46" s="14"/>
      <c r="O46" s="14"/>
      <c r="P46" s="49"/>
      <c r="Q46" s="14"/>
      <c r="R46" s="14"/>
      <c r="S46" s="14"/>
      <c r="T46" s="14"/>
      <c r="U46" s="14"/>
      <c r="V46" s="14"/>
      <c r="W46" s="58"/>
      <c r="X46" s="14">
        <f>19*Tabelle1[[#This Row],[Concentration '[ng/µl']]]/1000</f>
        <v>0</v>
      </c>
      <c r="Y46" s="14"/>
      <c r="Z46" s="14"/>
      <c r="AA46" s="14"/>
      <c r="AB46" s="14"/>
      <c r="AC46" s="14"/>
      <c r="AD46" s="14"/>
      <c r="AE46" s="14"/>
      <c r="AF46" s="14"/>
      <c r="AG46" s="14"/>
      <c r="AH46" s="14"/>
      <c r="AI46" s="33"/>
    </row>
    <row r="47" spans="1:35" x14ac:dyDescent="0.2">
      <c r="A47" s="42">
        <v>45</v>
      </c>
      <c r="B47" s="13"/>
      <c r="C47" s="13"/>
      <c r="D47" s="14"/>
      <c r="E47" s="14"/>
      <c r="F47" s="14"/>
      <c r="G47" s="14"/>
      <c r="H47" s="14"/>
      <c r="I47" s="14"/>
      <c r="J47" s="14"/>
      <c r="K47" s="14"/>
      <c r="L47" s="14"/>
      <c r="M47" s="14"/>
      <c r="N47" s="14"/>
      <c r="O47" s="14"/>
      <c r="P47" s="49"/>
      <c r="Q47" s="14"/>
      <c r="R47" s="14"/>
      <c r="S47" s="14"/>
      <c r="T47" s="14"/>
      <c r="U47" s="14"/>
      <c r="V47" s="14"/>
      <c r="W47" s="58"/>
      <c r="X47" s="14">
        <f>19*Tabelle1[[#This Row],[Concentration '[ng/µl']]]/1000</f>
        <v>0</v>
      </c>
      <c r="Y47" s="14"/>
      <c r="Z47" s="14"/>
      <c r="AA47" s="14"/>
      <c r="AB47" s="14"/>
      <c r="AC47" s="14"/>
      <c r="AD47" s="14"/>
      <c r="AE47" s="14"/>
      <c r="AF47" s="14"/>
      <c r="AG47" s="14"/>
      <c r="AH47" s="14"/>
      <c r="AI47" s="33"/>
    </row>
    <row r="48" spans="1:35" x14ac:dyDescent="0.2">
      <c r="A48" s="42">
        <v>46</v>
      </c>
      <c r="B48" s="13"/>
      <c r="C48" s="13"/>
      <c r="D48" s="14"/>
      <c r="E48" s="14"/>
      <c r="F48" s="14"/>
      <c r="G48" s="14"/>
      <c r="H48" s="14"/>
      <c r="I48" s="14"/>
      <c r="J48" s="14"/>
      <c r="K48" s="14"/>
      <c r="L48" s="14"/>
      <c r="M48" s="14"/>
      <c r="N48" s="14"/>
      <c r="O48" s="14"/>
      <c r="P48" s="49"/>
      <c r="Q48" s="14"/>
      <c r="R48" s="14"/>
      <c r="S48" s="14"/>
      <c r="T48" s="14"/>
      <c r="U48" s="14"/>
      <c r="V48" s="14"/>
      <c r="W48" s="58"/>
      <c r="X48" s="14">
        <f>19*Tabelle1[[#This Row],[Concentration '[ng/µl']]]/1000</f>
        <v>0</v>
      </c>
      <c r="Y48" s="14"/>
      <c r="Z48" s="14"/>
      <c r="AA48" s="14"/>
      <c r="AB48" s="14"/>
      <c r="AC48" s="14"/>
      <c r="AD48" s="14"/>
      <c r="AE48" s="14"/>
      <c r="AF48" s="14"/>
      <c r="AG48" s="14"/>
      <c r="AH48" s="14"/>
      <c r="AI48" s="33"/>
    </row>
    <row r="49" spans="1:35" x14ac:dyDescent="0.2">
      <c r="A49" s="42">
        <v>47</v>
      </c>
      <c r="B49" s="13"/>
      <c r="C49" s="13"/>
      <c r="D49" s="14"/>
      <c r="E49" s="14"/>
      <c r="F49" s="14"/>
      <c r="G49" s="14"/>
      <c r="H49" s="14"/>
      <c r="I49" s="14"/>
      <c r="J49" s="14"/>
      <c r="K49" s="14"/>
      <c r="L49" s="14"/>
      <c r="M49" s="14"/>
      <c r="N49" s="14"/>
      <c r="O49" s="14"/>
      <c r="P49" s="49"/>
      <c r="Q49" s="14"/>
      <c r="R49" s="14"/>
      <c r="S49" s="14"/>
      <c r="T49" s="14"/>
      <c r="U49" s="14"/>
      <c r="V49" s="14"/>
      <c r="W49" s="58"/>
      <c r="X49" s="14">
        <f>19*Tabelle1[[#This Row],[Concentration '[ng/µl']]]/1000</f>
        <v>0</v>
      </c>
      <c r="Y49" s="14"/>
      <c r="Z49" s="14"/>
      <c r="AA49" s="14"/>
      <c r="AB49" s="14"/>
      <c r="AC49" s="14"/>
      <c r="AD49" s="14"/>
      <c r="AE49" s="14"/>
      <c r="AF49" s="14"/>
      <c r="AG49" s="14"/>
      <c r="AH49" s="14"/>
      <c r="AI49" s="33"/>
    </row>
    <row r="50" spans="1:35" x14ac:dyDescent="0.2">
      <c r="A50" s="42">
        <v>48</v>
      </c>
      <c r="B50" s="13"/>
      <c r="C50" s="13"/>
      <c r="D50" s="14"/>
      <c r="E50" s="14"/>
      <c r="F50" s="14"/>
      <c r="G50" s="14"/>
      <c r="H50" s="14"/>
      <c r="I50" s="14"/>
      <c r="J50" s="14"/>
      <c r="K50" s="14"/>
      <c r="L50" s="14"/>
      <c r="M50" s="14"/>
      <c r="N50" s="14"/>
      <c r="O50" s="14"/>
      <c r="P50" s="49"/>
      <c r="Q50" s="14"/>
      <c r="R50" s="14"/>
      <c r="S50" s="14"/>
      <c r="T50" s="14"/>
      <c r="U50" s="14"/>
      <c r="V50" s="14"/>
      <c r="W50" s="58"/>
      <c r="X50" s="14">
        <f>19*Tabelle1[[#This Row],[Concentration '[ng/µl']]]/1000</f>
        <v>0</v>
      </c>
      <c r="Y50" s="14"/>
      <c r="Z50" s="14"/>
      <c r="AA50" s="14"/>
      <c r="AB50" s="14"/>
      <c r="AC50" s="14"/>
      <c r="AD50" s="14"/>
      <c r="AE50" s="14"/>
      <c r="AF50" s="14"/>
      <c r="AG50" s="14"/>
      <c r="AH50" s="14"/>
      <c r="AI50" s="33"/>
    </row>
    <row r="51" spans="1:35" x14ac:dyDescent="0.2">
      <c r="A51" s="42">
        <v>49</v>
      </c>
      <c r="B51" s="13"/>
      <c r="C51" s="13"/>
      <c r="D51" s="14"/>
      <c r="E51" s="14"/>
      <c r="F51" s="14"/>
      <c r="G51" s="14"/>
      <c r="H51" s="14"/>
      <c r="I51" s="14"/>
      <c r="J51" s="14"/>
      <c r="K51" s="14"/>
      <c r="L51" s="14"/>
      <c r="M51" s="14"/>
      <c r="N51" s="14"/>
      <c r="O51" s="14"/>
      <c r="P51" s="49"/>
      <c r="Q51" s="14"/>
      <c r="R51" s="14"/>
      <c r="S51" s="14"/>
      <c r="T51" s="14"/>
      <c r="U51" s="14"/>
      <c r="V51" s="14"/>
      <c r="W51" s="58"/>
      <c r="X51" s="14">
        <f>19*Tabelle1[[#This Row],[Concentration '[ng/µl']]]/1000</f>
        <v>0</v>
      </c>
      <c r="Y51" s="14"/>
      <c r="Z51" s="14"/>
      <c r="AA51" s="14"/>
      <c r="AB51" s="14"/>
      <c r="AC51" s="14"/>
      <c r="AD51" s="14"/>
      <c r="AE51" s="14"/>
      <c r="AF51" s="14"/>
      <c r="AG51" s="14"/>
      <c r="AH51" s="14"/>
      <c r="AI51" s="33"/>
    </row>
    <row r="52" spans="1:35" x14ac:dyDescent="0.2">
      <c r="A52" s="42">
        <v>50</v>
      </c>
      <c r="B52" s="13"/>
      <c r="C52" s="13"/>
      <c r="D52" s="14"/>
      <c r="E52" s="14"/>
      <c r="F52" s="14"/>
      <c r="G52" s="14"/>
      <c r="H52" s="14"/>
      <c r="I52" s="14"/>
      <c r="J52" s="14"/>
      <c r="K52" s="14"/>
      <c r="L52" s="14"/>
      <c r="M52" s="14"/>
      <c r="N52" s="14"/>
      <c r="O52" s="14"/>
      <c r="P52" s="49"/>
      <c r="Q52" s="14"/>
      <c r="R52" s="14"/>
      <c r="S52" s="14"/>
      <c r="T52" s="14"/>
      <c r="U52" s="14"/>
      <c r="V52" s="14"/>
      <c r="W52" s="58"/>
      <c r="X52" s="14">
        <f>19*Tabelle1[[#This Row],[Concentration '[ng/µl']]]/1000</f>
        <v>0</v>
      </c>
      <c r="Y52" s="14"/>
      <c r="Z52" s="14"/>
      <c r="AA52" s="14"/>
      <c r="AB52" s="14"/>
      <c r="AC52" s="14"/>
      <c r="AD52" s="14"/>
      <c r="AE52" s="14"/>
      <c r="AF52" s="14"/>
      <c r="AG52" s="14"/>
      <c r="AH52" s="14"/>
      <c r="AI52" s="33"/>
    </row>
    <row r="53" spans="1:35" x14ac:dyDescent="0.2">
      <c r="A53" s="42">
        <v>51</v>
      </c>
      <c r="B53" s="13"/>
      <c r="C53" s="13"/>
      <c r="D53" s="14"/>
      <c r="E53" s="14"/>
      <c r="F53" s="14"/>
      <c r="G53" s="14"/>
      <c r="H53" s="14"/>
      <c r="I53" s="14"/>
      <c r="J53" s="14"/>
      <c r="K53" s="14"/>
      <c r="L53" s="14"/>
      <c r="M53" s="14"/>
      <c r="N53" s="14"/>
      <c r="O53" s="14"/>
      <c r="P53" s="49"/>
      <c r="Q53" s="14"/>
      <c r="R53" s="14"/>
      <c r="S53" s="14"/>
      <c r="T53" s="14"/>
      <c r="U53" s="14"/>
      <c r="V53" s="14"/>
      <c r="W53" s="58"/>
      <c r="X53" s="14">
        <f>19*Tabelle1[[#This Row],[Concentration '[ng/µl']]]/1000</f>
        <v>0</v>
      </c>
      <c r="Y53" s="14"/>
      <c r="Z53" s="14"/>
      <c r="AA53" s="14"/>
      <c r="AB53" s="14"/>
      <c r="AC53" s="14"/>
      <c r="AD53" s="14"/>
      <c r="AE53" s="14"/>
      <c r="AF53" s="14"/>
      <c r="AG53" s="14"/>
      <c r="AH53" s="14"/>
      <c r="AI53" s="33"/>
    </row>
    <row r="54" spans="1:35" x14ac:dyDescent="0.2">
      <c r="A54" s="42">
        <v>52</v>
      </c>
      <c r="B54" s="13"/>
      <c r="C54" s="13"/>
      <c r="D54" s="14"/>
      <c r="E54" s="14"/>
      <c r="F54" s="14"/>
      <c r="G54" s="14"/>
      <c r="H54" s="14"/>
      <c r="I54" s="14"/>
      <c r="J54" s="14"/>
      <c r="K54" s="14"/>
      <c r="L54" s="14"/>
      <c r="M54" s="14"/>
      <c r="N54" s="14"/>
      <c r="O54" s="14"/>
      <c r="P54" s="49"/>
      <c r="Q54" s="14"/>
      <c r="R54" s="14"/>
      <c r="S54" s="14"/>
      <c r="T54" s="14"/>
      <c r="U54" s="14"/>
      <c r="V54" s="14"/>
      <c r="W54" s="58"/>
      <c r="X54" s="14">
        <f>19*Tabelle1[[#This Row],[Concentration '[ng/µl']]]/1000</f>
        <v>0</v>
      </c>
      <c r="Y54" s="14"/>
      <c r="Z54" s="14"/>
      <c r="AA54" s="14"/>
      <c r="AB54" s="14"/>
      <c r="AC54" s="14"/>
      <c r="AD54" s="14"/>
      <c r="AE54" s="14"/>
      <c r="AF54" s="14"/>
      <c r="AG54" s="14"/>
      <c r="AH54" s="14"/>
      <c r="AI54" s="33"/>
    </row>
    <row r="55" spans="1:35" x14ac:dyDescent="0.2">
      <c r="A55" s="42">
        <v>53</v>
      </c>
      <c r="B55" s="13"/>
      <c r="C55" s="13"/>
      <c r="D55" s="14"/>
      <c r="E55" s="14"/>
      <c r="F55" s="14"/>
      <c r="G55" s="14"/>
      <c r="H55" s="14"/>
      <c r="I55" s="14"/>
      <c r="J55" s="14"/>
      <c r="K55" s="14"/>
      <c r="L55" s="14"/>
      <c r="M55" s="14"/>
      <c r="N55" s="14"/>
      <c r="O55" s="14"/>
      <c r="P55" s="49"/>
      <c r="Q55" s="14"/>
      <c r="R55" s="14"/>
      <c r="S55" s="14"/>
      <c r="T55" s="14"/>
      <c r="U55" s="14"/>
      <c r="V55" s="14"/>
      <c r="W55" s="58"/>
      <c r="X55" s="14">
        <f>19*Tabelle1[[#This Row],[Concentration '[ng/µl']]]/1000</f>
        <v>0</v>
      </c>
      <c r="Y55" s="14"/>
      <c r="Z55" s="14"/>
      <c r="AA55" s="14"/>
      <c r="AB55" s="14"/>
      <c r="AC55" s="14"/>
      <c r="AD55" s="14"/>
      <c r="AE55" s="14"/>
      <c r="AF55" s="14"/>
      <c r="AG55" s="14"/>
      <c r="AH55" s="14"/>
      <c r="AI55" s="33"/>
    </row>
    <row r="56" spans="1:35" x14ac:dyDescent="0.2">
      <c r="A56" s="42">
        <v>54</v>
      </c>
      <c r="B56" s="13"/>
      <c r="C56" s="13"/>
      <c r="D56" s="14"/>
      <c r="E56" s="14"/>
      <c r="F56" s="14"/>
      <c r="G56" s="14"/>
      <c r="H56" s="14"/>
      <c r="I56" s="14"/>
      <c r="J56" s="14"/>
      <c r="K56" s="14"/>
      <c r="L56" s="14"/>
      <c r="M56" s="14"/>
      <c r="N56" s="14"/>
      <c r="O56" s="14"/>
      <c r="P56" s="49"/>
      <c r="Q56" s="14"/>
      <c r="R56" s="14"/>
      <c r="S56" s="14"/>
      <c r="T56" s="14"/>
      <c r="U56" s="14"/>
      <c r="V56" s="14"/>
      <c r="W56" s="58"/>
      <c r="X56" s="14">
        <f>19*Tabelle1[[#This Row],[Concentration '[ng/µl']]]/1000</f>
        <v>0</v>
      </c>
      <c r="Y56" s="14"/>
      <c r="Z56" s="14"/>
      <c r="AA56" s="14"/>
      <c r="AB56" s="14"/>
      <c r="AC56" s="14"/>
      <c r="AD56" s="14"/>
      <c r="AE56" s="14"/>
      <c r="AF56" s="14"/>
      <c r="AG56" s="14"/>
      <c r="AH56" s="14"/>
      <c r="AI56" s="33"/>
    </row>
    <row r="57" spans="1:35" x14ac:dyDescent="0.2">
      <c r="A57" s="42">
        <v>55</v>
      </c>
      <c r="B57" s="13"/>
      <c r="C57" s="13"/>
      <c r="D57" s="14"/>
      <c r="E57" s="14"/>
      <c r="F57" s="14"/>
      <c r="G57" s="14"/>
      <c r="H57" s="14"/>
      <c r="I57" s="14"/>
      <c r="J57" s="14"/>
      <c r="K57" s="14"/>
      <c r="L57" s="14"/>
      <c r="M57" s="14"/>
      <c r="N57" s="14"/>
      <c r="O57" s="14"/>
      <c r="P57" s="49"/>
      <c r="Q57" s="14"/>
      <c r="R57" s="14"/>
      <c r="S57" s="14"/>
      <c r="T57" s="14"/>
      <c r="U57" s="14"/>
      <c r="V57" s="14"/>
      <c r="W57" s="58"/>
      <c r="X57" s="14">
        <f>19*Tabelle1[[#This Row],[Concentration '[ng/µl']]]/1000</f>
        <v>0</v>
      </c>
      <c r="Y57" s="14"/>
      <c r="Z57" s="14"/>
      <c r="AA57" s="14"/>
      <c r="AB57" s="14"/>
      <c r="AC57" s="14"/>
      <c r="AD57" s="14"/>
      <c r="AE57" s="14"/>
      <c r="AF57" s="14"/>
      <c r="AG57" s="14"/>
      <c r="AH57" s="14"/>
      <c r="AI57" s="33"/>
    </row>
    <row r="58" spans="1:35" x14ac:dyDescent="0.2">
      <c r="A58" s="42">
        <v>56</v>
      </c>
      <c r="B58" s="13"/>
      <c r="C58" s="13"/>
      <c r="D58" s="14"/>
      <c r="E58" s="14"/>
      <c r="F58" s="14"/>
      <c r="G58" s="14"/>
      <c r="H58" s="14"/>
      <c r="I58" s="14"/>
      <c r="J58" s="14"/>
      <c r="K58" s="14"/>
      <c r="L58" s="14"/>
      <c r="M58" s="14"/>
      <c r="N58" s="14"/>
      <c r="O58" s="14"/>
      <c r="P58" s="49"/>
      <c r="Q58" s="14"/>
      <c r="R58" s="14"/>
      <c r="S58" s="14"/>
      <c r="T58" s="14"/>
      <c r="U58" s="14"/>
      <c r="V58" s="14"/>
      <c r="W58" s="58"/>
      <c r="X58" s="14">
        <f>19*Tabelle1[[#This Row],[Concentration '[ng/µl']]]/1000</f>
        <v>0</v>
      </c>
      <c r="Y58" s="14"/>
      <c r="Z58" s="14"/>
      <c r="AA58" s="14"/>
      <c r="AB58" s="14"/>
      <c r="AC58" s="14"/>
      <c r="AD58" s="14"/>
      <c r="AE58" s="14"/>
      <c r="AF58" s="14"/>
      <c r="AG58" s="14"/>
      <c r="AH58" s="14"/>
      <c r="AI58" s="33"/>
    </row>
    <row r="59" spans="1:35" x14ac:dyDescent="0.2">
      <c r="A59" s="42">
        <v>57</v>
      </c>
      <c r="B59" s="13"/>
      <c r="C59" s="13"/>
      <c r="D59" s="14"/>
      <c r="E59" s="14"/>
      <c r="F59" s="14"/>
      <c r="G59" s="14"/>
      <c r="H59" s="14"/>
      <c r="I59" s="14"/>
      <c r="J59" s="14"/>
      <c r="K59" s="14"/>
      <c r="L59" s="14"/>
      <c r="M59" s="14"/>
      <c r="N59" s="14"/>
      <c r="O59" s="14"/>
      <c r="P59" s="49"/>
      <c r="Q59" s="14"/>
      <c r="R59" s="14"/>
      <c r="S59" s="14"/>
      <c r="T59" s="14"/>
      <c r="U59" s="14"/>
      <c r="V59" s="14"/>
      <c r="W59" s="58"/>
      <c r="X59" s="14">
        <f>19*Tabelle1[[#This Row],[Concentration '[ng/µl']]]/1000</f>
        <v>0</v>
      </c>
      <c r="Y59" s="14"/>
      <c r="Z59" s="14"/>
      <c r="AA59" s="14"/>
      <c r="AB59" s="14"/>
      <c r="AC59" s="14"/>
      <c r="AD59" s="14"/>
      <c r="AE59" s="14"/>
      <c r="AF59" s="14"/>
      <c r="AG59" s="14"/>
      <c r="AH59" s="14"/>
      <c r="AI59" s="33"/>
    </row>
    <row r="60" spans="1:35" x14ac:dyDescent="0.2">
      <c r="A60" s="42">
        <v>58</v>
      </c>
      <c r="B60" s="13"/>
      <c r="C60" s="13"/>
      <c r="D60" s="14"/>
      <c r="E60" s="14"/>
      <c r="F60" s="14"/>
      <c r="G60" s="14"/>
      <c r="H60" s="14"/>
      <c r="I60" s="14"/>
      <c r="J60" s="14"/>
      <c r="K60" s="14"/>
      <c r="L60" s="14"/>
      <c r="M60" s="14"/>
      <c r="N60" s="14"/>
      <c r="O60" s="14"/>
      <c r="P60" s="49"/>
      <c r="Q60" s="14"/>
      <c r="R60" s="14"/>
      <c r="S60" s="14"/>
      <c r="T60" s="14"/>
      <c r="U60" s="14"/>
      <c r="V60" s="14"/>
      <c r="W60" s="58"/>
      <c r="X60" s="14">
        <f>19*Tabelle1[[#This Row],[Concentration '[ng/µl']]]/1000</f>
        <v>0</v>
      </c>
      <c r="Y60" s="14"/>
      <c r="Z60" s="14"/>
      <c r="AA60" s="14"/>
      <c r="AB60" s="14"/>
      <c r="AC60" s="14"/>
      <c r="AD60" s="14"/>
      <c r="AE60" s="14"/>
      <c r="AF60" s="14"/>
      <c r="AG60" s="14"/>
      <c r="AH60" s="14"/>
      <c r="AI60" s="33"/>
    </row>
    <row r="61" spans="1:35" x14ac:dyDescent="0.2">
      <c r="A61" s="42">
        <v>59</v>
      </c>
      <c r="B61" s="13"/>
      <c r="C61" s="13"/>
      <c r="D61" s="14"/>
      <c r="E61" s="14"/>
      <c r="F61" s="14"/>
      <c r="G61" s="14"/>
      <c r="H61" s="14"/>
      <c r="I61" s="14"/>
      <c r="J61" s="14"/>
      <c r="K61" s="14"/>
      <c r="L61" s="14"/>
      <c r="M61" s="14"/>
      <c r="N61" s="14"/>
      <c r="O61" s="14"/>
      <c r="P61" s="49"/>
      <c r="Q61" s="14"/>
      <c r="R61" s="14"/>
      <c r="S61" s="14"/>
      <c r="T61" s="14"/>
      <c r="U61" s="14"/>
      <c r="V61" s="14"/>
      <c r="W61" s="58"/>
      <c r="X61" s="14">
        <f>19*Tabelle1[[#This Row],[Concentration '[ng/µl']]]/1000</f>
        <v>0</v>
      </c>
      <c r="Y61" s="14"/>
      <c r="Z61" s="14"/>
      <c r="AA61" s="14"/>
      <c r="AB61" s="14"/>
      <c r="AC61" s="14"/>
      <c r="AD61" s="14"/>
      <c r="AE61" s="14"/>
      <c r="AF61" s="14"/>
      <c r="AG61" s="14"/>
      <c r="AH61" s="14"/>
      <c r="AI61" s="33"/>
    </row>
    <row r="62" spans="1:35" x14ac:dyDescent="0.2">
      <c r="A62" s="42">
        <v>60</v>
      </c>
      <c r="B62" s="13"/>
      <c r="C62" s="13"/>
      <c r="D62" s="14"/>
      <c r="E62" s="14"/>
      <c r="F62" s="14"/>
      <c r="G62" s="14"/>
      <c r="H62" s="14"/>
      <c r="I62" s="14"/>
      <c r="J62" s="14"/>
      <c r="K62" s="14"/>
      <c r="L62" s="14"/>
      <c r="M62" s="14"/>
      <c r="N62" s="14"/>
      <c r="O62" s="14"/>
      <c r="P62" s="49"/>
      <c r="Q62" s="14"/>
      <c r="R62" s="14"/>
      <c r="S62" s="14"/>
      <c r="T62" s="14"/>
      <c r="U62" s="14"/>
      <c r="V62" s="14"/>
      <c r="W62" s="58"/>
      <c r="X62" s="14">
        <f>19*Tabelle1[[#This Row],[Concentration '[ng/µl']]]/1000</f>
        <v>0</v>
      </c>
      <c r="Y62" s="14"/>
      <c r="Z62" s="14"/>
      <c r="AA62" s="14"/>
      <c r="AB62" s="14"/>
      <c r="AC62" s="14"/>
      <c r="AD62" s="14"/>
      <c r="AE62" s="14"/>
      <c r="AF62" s="14"/>
      <c r="AG62" s="14"/>
      <c r="AH62" s="14"/>
      <c r="AI62" s="33"/>
    </row>
    <row r="63" spans="1:35" x14ac:dyDescent="0.2">
      <c r="A63" s="42">
        <v>61</v>
      </c>
      <c r="B63" s="13"/>
      <c r="C63" s="13"/>
      <c r="D63" s="14"/>
      <c r="E63" s="14"/>
      <c r="F63" s="14"/>
      <c r="G63" s="14"/>
      <c r="H63" s="14"/>
      <c r="I63" s="14"/>
      <c r="J63" s="14"/>
      <c r="K63" s="14"/>
      <c r="L63" s="14"/>
      <c r="M63" s="14"/>
      <c r="N63" s="14"/>
      <c r="O63" s="14"/>
      <c r="P63" s="49"/>
      <c r="Q63" s="14"/>
      <c r="R63" s="14"/>
      <c r="S63" s="14"/>
      <c r="T63" s="14"/>
      <c r="U63" s="14"/>
      <c r="V63" s="14"/>
      <c r="W63" s="58"/>
      <c r="X63" s="14">
        <f>19*Tabelle1[[#This Row],[Concentration '[ng/µl']]]/1000</f>
        <v>0</v>
      </c>
      <c r="Y63" s="14"/>
      <c r="Z63" s="14"/>
      <c r="AA63" s="14"/>
      <c r="AB63" s="14"/>
      <c r="AC63" s="14"/>
      <c r="AD63" s="14"/>
      <c r="AE63" s="14"/>
      <c r="AF63" s="14"/>
      <c r="AG63" s="14"/>
      <c r="AH63" s="14"/>
      <c r="AI63" s="33"/>
    </row>
    <row r="64" spans="1:35" x14ac:dyDescent="0.2">
      <c r="A64" s="42">
        <v>62</v>
      </c>
      <c r="B64" s="13"/>
      <c r="C64" s="13"/>
      <c r="D64" s="14"/>
      <c r="E64" s="14"/>
      <c r="F64" s="14"/>
      <c r="G64" s="14"/>
      <c r="H64" s="14"/>
      <c r="I64" s="14"/>
      <c r="J64" s="14"/>
      <c r="K64" s="14"/>
      <c r="L64" s="14"/>
      <c r="M64" s="14"/>
      <c r="N64" s="14"/>
      <c r="O64" s="14"/>
      <c r="P64" s="49"/>
      <c r="Q64" s="14"/>
      <c r="R64" s="14"/>
      <c r="S64" s="14"/>
      <c r="T64" s="14"/>
      <c r="U64" s="14"/>
      <c r="V64" s="14"/>
      <c r="W64" s="58"/>
      <c r="X64" s="14">
        <f>19*Tabelle1[[#This Row],[Concentration '[ng/µl']]]/1000</f>
        <v>0</v>
      </c>
      <c r="Y64" s="14"/>
      <c r="Z64" s="14"/>
      <c r="AA64" s="14"/>
      <c r="AB64" s="14"/>
      <c r="AC64" s="14"/>
      <c r="AD64" s="14"/>
      <c r="AE64" s="14"/>
      <c r="AF64" s="14"/>
      <c r="AG64" s="14"/>
      <c r="AH64" s="14"/>
      <c r="AI64" s="33"/>
    </row>
    <row r="65" spans="1:35" x14ac:dyDescent="0.2">
      <c r="A65" s="42">
        <v>63</v>
      </c>
      <c r="B65" s="13"/>
      <c r="C65" s="13"/>
      <c r="D65" s="14"/>
      <c r="E65" s="14"/>
      <c r="F65" s="14"/>
      <c r="G65" s="14"/>
      <c r="H65" s="14"/>
      <c r="I65" s="14"/>
      <c r="J65" s="14"/>
      <c r="K65" s="14"/>
      <c r="L65" s="14"/>
      <c r="M65" s="14"/>
      <c r="N65" s="14"/>
      <c r="O65" s="14"/>
      <c r="P65" s="49"/>
      <c r="Q65" s="14"/>
      <c r="R65" s="14"/>
      <c r="S65" s="14"/>
      <c r="T65" s="14"/>
      <c r="U65" s="14"/>
      <c r="V65" s="14"/>
      <c r="W65" s="58"/>
      <c r="X65" s="14">
        <f>19*Tabelle1[[#This Row],[Concentration '[ng/µl']]]/1000</f>
        <v>0</v>
      </c>
      <c r="Y65" s="14"/>
      <c r="Z65" s="14"/>
      <c r="AA65" s="14"/>
      <c r="AB65" s="14"/>
      <c r="AC65" s="14"/>
      <c r="AD65" s="14"/>
      <c r="AE65" s="14"/>
      <c r="AF65" s="14"/>
      <c r="AG65" s="14"/>
      <c r="AH65" s="14"/>
      <c r="AI65" s="33"/>
    </row>
    <row r="66" spans="1:35" x14ac:dyDescent="0.2">
      <c r="A66" s="42">
        <v>64</v>
      </c>
      <c r="B66" s="13"/>
      <c r="C66" s="13"/>
      <c r="D66" s="14"/>
      <c r="E66" s="14"/>
      <c r="F66" s="14"/>
      <c r="G66" s="14"/>
      <c r="H66" s="14"/>
      <c r="I66" s="14"/>
      <c r="J66" s="14"/>
      <c r="K66" s="14"/>
      <c r="L66" s="14"/>
      <c r="M66" s="14"/>
      <c r="N66" s="14"/>
      <c r="O66" s="14"/>
      <c r="P66" s="49"/>
      <c r="Q66" s="14"/>
      <c r="R66" s="14"/>
      <c r="S66" s="14"/>
      <c r="T66" s="14"/>
      <c r="U66" s="14"/>
      <c r="V66" s="14"/>
      <c r="W66" s="58"/>
      <c r="X66" s="14">
        <f>19*Tabelle1[[#This Row],[Concentration '[ng/µl']]]/1000</f>
        <v>0</v>
      </c>
      <c r="Y66" s="14"/>
      <c r="Z66" s="14"/>
      <c r="AA66" s="14"/>
      <c r="AB66" s="14"/>
      <c r="AC66" s="14"/>
      <c r="AD66" s="14"/>
      <c r="AE66" s="14"/>
      <c r="AF66" s="14"/>
      <c r="AG66" s="14"/>
      <c r="AH66" s="14"/>
      <c r="AI66" s="33"/>
    </row>
    <row r="67" spans="1:35" x14ac:dyDescent="0.2">
      <c r="A67" s="42">
        <v>65</v>
      </c>
      <c r="B67" s="13"/>
      <c r="C67" s="13"/>
      <c r="D67" s="14"/>
      <c r="E67" s="14"/>
      <c r="F67" s="14"/>
      <c r="G67" s="14"/>
      <c r="H67" s="14"/>
      <c r="I67" s="14"/>
      <c r="J67" s="14"/>
      <c r="K67" s="14"/>
      <c r="L67" s="14"/>
      <c r="M67" s="14"/>
      <c r="N67" s="14"/>
      <c r="O67" s="14"/>
      <c r="P67" s="49"/>
      <c r="Q67" s="14"/>
      <c r="R67" s="14"/>
      <c r="S67" s="14"/>
      <c r="T67" s="14"/>
      <c r="U67" s="14"/>
      <c r="V67" s="14"/>
      <c r="W67" s="58"/>
      <c r="X67" s="14">
        <f>19*Tabelle1[[#This Row],[Concentration '[ng/µl']]]/1000</f>
        <v>0</v>
      </c>
      <c r="Y67" s="14"/>
      <c r="Z67" s="14"/>
      <c r="AA67" s="14"/>
      <c r="AB67" s="14"/>
      <c r="AC67" s="14"/>
      <c r="AD67" s="14"/>
      <c r="AE67" s="14"/>
      <c r="AF67" s="14"/>
      <c r="AG67" s="14"/>
      <c r="AH67" s="14"/>
      <c r="AI67" s="33"/>
    </row>
    <row r="68" spans="1:35" x14ac:dyDescent="0.2">
      <c r="A68" s="42">
        <v>66</v>
      </c>
      <c r="B68" s="13"/>
      <c r="C68" s="13"/>
      <c r="D68" s="14"/>
      <c r="E68" s="14"/>
      <c r="F68" s="14"/>
      <c r="G68" s="14"/>
      <c r="H68" s="14"/>
      <c r="I68" s="14"/>
      <c r="J68" s="14"/>
      <c r="K68" s="14"/>
      <c r="L68" s="14"/>
      <c r="M68" s="14"/>
      <c r="N68" s="14"/>
      <c r="O68" s="14"/>
      <c r="P68" s="49"/>
      <c r="Q68" s="14"/>
      <c r="R68" s="14"/>
      <c r="S68" s="14"/>
      <c r="T68" s="14"/>
      <c r="U68" s="14"/>
      <c r="V68" s="14"/>
      <c r="W68" s="58"/>
      <c r="X68" s="14">
        <f>19*Tabelle1[[#This Row],[Concentration '[ng/µl']]]/1000</f>
        <v>0</v>
      </c>
      <c r="Y68" s="14"/>
      <c r="Z68" s="14"/>
      <c r="AA68" s="14"/>
      <c r="AB68" s="14"/>
      <c r="AC68" s="14"/>
      <c r="AD68" s="14"/>
      <c r="AE68" s="14"/>
      <c r="AF68" s="14"/>
      <c r="AG68" s="14"/>
      <c r="AH68" s="14"/>
      <c r="AI68" s="33"/>
    </row>
    <row r="69" spans="1:35" x14ac:dyDescent="0.2">
      <c r="A69" s="42">
        <v>67</v>
      </c>
      <c r="B69" s="13"/>
      <c r="C69" s="13"/>
      <c r="D69" s="14"/>
      <c r="E69" s="14"/>
      <c r="F69" s="14"/>
      <c r="G69" s="14"/>
      <c r="H69" s="14"/>
      <c r="I69" s="14"/>
      <c r="J69" s="14"/>
      <c r="K69" s="14"/>
      <c r="L69" s="14"/>
      <c r="M69" s="14"/>
      <c r="N69" s="14"/>
      <c r="O69" s="14"/>
      <c r="P69" s="49"/>
      <c r="Q69" s="14"/>
      <c r="R69" s="14"/>
      <c r="S69" s="14"/>
      <c r="T69" s="14"/>
      <c r="U69" s="14"/>
      <c r="V69" s="14"/>
      <c r="W69" s="58"/>
      <c r="X69" s="14">
        <f>19*Tabelle1[[#This Row],[Concentration '[ng/µl']]]/1000</f>
        <v>0</v>
      </c>
      <c r="Y69" s="14"/>
      <c r="Z69" s="14"/>
      <c r="AA69" s="14"/>
      <c r="AB69" s="14"/>
      <c r="AC69" s="14"/>
      <c r="AD69" s="14"/>
      <c r="AE69" s="14"/>
      <c r="AF69" s="14"/>
      <c r="AG69" s="14"/>
      <c r="AH69" s="14"/>
      <c r="AI69" s="33"/>
    </row>
    <row r="70" spans="1:35" x14ac:dyDescent="0.2">
      <c r="A70" s="42">
        <v>68</v>
      </c>
      <c r="B70" s="13"/>
      <c r="C70" s="13"/>
      <c r="D70" s="14"/>
      <c r="E70" s="14"/>
      <c r="F70" s="14"/>
      <c r="G70" s="14"/>
      <c r="H70" s="14"/>
      <c r="I70" s="14"/>
      <c r="J70" s="14"/>
      <c r="K70" s="14"/>
      <c r="L70" s="14"/>
      <c r="M70" s="14"/>
      <c r="N70" s="14"/>
      <c r="O70" s="14"/>
      <c r="P70" s="49"/>
      <c r="Q70" s="14"/>
      <c r="R70" s="14"/>
      <c r="S70" s="14"/>
      <c r="T70" s="14"/>
      <c r="U70" s="14"/>
      <c r="V70" s="14"/>
      <c r="W70" s="58"/>
      <c r="X70" s="14">
        <f>19*Tabelle1[[#This Row],[Concentration '[ng/µl']]]/1000</f>
        <v>0</v>
      </c>
      <c r="Y70" s="14"/>
      <c r="Z70" s="14"/>
      <c r="AA70" s="14"/>
      <c r="AB70" s="14"/>
      <c r="AC70" s="14"/>
      <c r="AD70" s="14"/>
      <c r="AE70" s="14"/>
      <c r="AF70" s="14"/>
      <c r="AG70" s="14"/>
      <c r="AH70" s="14"/>
      <c r="AI70" s="33"/>
    </row>
    <row r="71" spans="1:35" x14ac:dyDescent="0.2">
      <c r="A71" s="42">
        <v>69</v>
      </c>
      <c r="B71" s="13"/>
      <c r="C71" s="13"/>
      <c r="D71" s="14"/>
      <c r="E71" s="14"/>
      <c r="F71" s="14"/>
      <c r="G71" s="14"/>
      <c r="H71" s="14"/>
      <c r="I71" s="14"/>
      <c r="J71" s="14"/>
      <c r="K71" s="14"/>
      <c r="L71" s="14"/>
      <c r="M71" s="14"/>
      <c r="N71" s="14"/>
      <c r="O71" s="14"/>
      <c r="P71" s="49"/>
      <c r="Q71" s="14"/>
      <c r="R71" s="14"/>
      <c r="S71" s="14"/>
      <c r="T71" s="14"/>
      <c r="U71" s="14"/>
      <c r="V71" s="14"/>
      <c r="W71" s="58"/>
      <c r="X71" s="14">
        <f>19*Tabelle1[[#This Row],[Concentration '[ng/µl']]]/1000</f>
        <v>0</v>
      </c>
      <c r="Y71" s="14"/>
      <c r="Z71" s="14"/>
      <c r="AA71" s="14"/>
      <c r="AB71" s="14"/>
      <c r="AC71" s="14"/>
      <c r="AD71" s="14"/>
      <c r="AE71" s="14"/>
      <c r="AF71" s="14"/>
      <c r="AG71" s="14"/>
      <c r="AH71" s="14"/>
      <c r="AI71" s="33"/>
    </row>
    <row r="72" spans="1:35" x14ac:dyDescent="0.2">
      <c r="A72" s="42">
        <v>70</v>
      </c>
      <c r="B72" s="13"/>
      <c r="C72" s="13"/>
      <c r="D72" s="14"/>
      <c r="E72" s="14"/>
      <c r="F72" s="14"/>
      <c r="G72" s="14"/>
      <c r="H72" s="14"/>
      <c r="I72" s="14"/>
      <c r="J72" s="14"/>
      <c r="K72" s="14"/>
      <c r="L72" s="14"/>
      <c r="M72" s="14"/>
      <c r="N72" s="14"/>
      <c r="O72" s="14"/>
      <c r="P72" s="49"/>
      <c r="Q72" s="14"/>
      <c r="R72" s="14"/>
      <c r="S72" s="14"/>
      <c r="T72" s="14"/>
      <c r="U72" s="14"/>
      <c r="V72" s="14"/>
      <c r="W72" s="58"/>
      <c r="X72" s="14">
        <f>19*Tabelle1[[#This Row],[Concentration '[ng/µl']]]/1000</f>
        <v>0</v>
      </c>
      <c r="Y72" s="14"/>
      <c r="Z72" s="14"/>
      <c r="AA72" s="14"/>
      <c r="AB72" s="14"/>
      <c r="AC72" s="14"/>
      <c r="AD72" s="14"/>
      <c r="AE72" s="14"/>
      <c r="AF72" s="14"/>
      <c r="AG72" s="14"/>
      <c r="AH72" s="14"/>
      <c r="AI72" s="33"/>
    </row>
    <row r="73" spans="1:35" x14ac:dyDescent="0.2">
      <c r="A73" s="42">
        <v>71</v>
      </c>
      <c r="B73" s="13"/>
      <c r="C73" s="13"/>
      <c r="D73" s="14"/>
      <c r="E73" s="14"/>
      <c r="F73" s="14"/>
      <c r="G73" s="14"/>
      <c r="H73" s="14"/>
      <c r="I73" s="14"/>
      <c r="J73" s="14"/>
      <c r="K73" s="14"/>
      <c r="L73" s="14"/>
      <c r="M73" s="14"/>
      <c r="N73" s="14"/>
      <c r="O73" s="14"/>
      <c r="P73" s="49"/>
      <c r="Q73" s="14"/>
      <c r="R73" s="14"/>
      <c r="S73" s="14"/>
      <c r="T73" s="14"/>
      <c r="U73" s="14"/>
      <c r="V73" s="14"/>
      <c r="W73" s="58"/>
      <c r="X73" s="14">
        <f>19*Tabelle1[[#This Row],[Concentration '[ng/µl']]]/1000</f>
        <v>0</v>
      </c>
      <c r="Y73" s="14"/>
      <c r="Z73" s="14"/>
      <c r="AA73" s="14"/>
      <c r="AB73" s="14"/>
      <c r="AC73" s="14"/>
      <c r="AD73" s="14"/>
      <c r="AE73" s="14"/>
      <c r="AF73" s="14"/>
      <c r="AG73" s="14"/>
      <c r="AH73" s="14"/>
      <c r="AI73" s="33"/>
    </row>
    <row r="74" spans="1:35" x14ac:dyDescent="0.2">
      <c r="A74" s="42">
        <v>72</v>
      </c>
      <c r="B74" s="13"/>
      <c r="C74" s="13"/>
      <c r="D74" s="14"/>
      <c r="E74" s="14"/>
      <c r="F74" s="14"/>
      <c r="G74" s="14"/>
      <c r="H74" s="14"/>
      <c r="I74" s="14"/>
      <c r="J74" s="14"/>
      <c r="K74" s="14"/>
      <c r="L74" s="14"/>
      <c r="M74" s="14"/>
      <c r="N74" s="14"/>
      <c r="O74" s="14"/>
      <c r="P74" s="49"/>
      <c r="Q74" s="14"/>
      <c r="R74" s="14"/>
      <c r="S74" s="14"/>
      <c r="T74" s="14"/>
      <c r="U74" s="14"/>
      <c r="V74" s="14"/>
      <c r="W74" s="58"/>
      <c r="X74" s="14">
        <f>19*Tabelle1[[#This Row],[Concentration '[ng/µl']]]/1000</f>
        <v>0</v>
      </c>
      <c r="Y74" s="14"/>
      <c r="Z74" s="14"/>
      <c r="AA74" s="14"/>
      <c r="AB74" s="14"/>
      <c r="AC74" s="14"/>
      <c r="AD74" s="14"/>
      <c r="AE74" s="14"/>
      <c r="AF74" s="14"/>
      <c r="AG74" s="14"/>
      <c r="AH74" s="14"/>
      <c r="AI74" s="33"/>
    </row>
    <row r="75" spans="1:35" x14ac:dyDescent="0.2">
      <c r="A75" s="42">
        <v>73</v>
      </c>
      <c r="B75" s="13"/>
      <c r="C75" s="13"/>
      <c r="D75" s="14"/>
      <c r="E75" s="14"/>
      <c r="F75" s="14"/>
      <c r="G75" s="14"/>
      <c r="H75" s="14"/>
      <c r="I75" s="14"/>
      <c r="J75" s="14"/>
      <c r="K75" s="14"/>
      <c r="L75" s="14"/>
      <c r="M75" s="14"/>
      <c r="N75" s="14"/>
      <c r="O75" s="14"/>
      <c r="P75" s="49"/>
      <c r="Q75" s="14"/>
      <c r="R75" s="14"/>
      <c r="S75" s="14"/>
      <c r="T75" s="14"/>
      <c r="U75" s="14"/>
      <c r="V75" s="14"/>
      <c r="W75" s="58"/>
      <c r="X75" s="14">
        <f>19*Tabelle1[[#This Row],[Concentration '[ng/µl']]]/1000</f>
        <v>0</v>
      </c>
      <c r="Y75" s="14"/>
      <c r="Z75" s="14"/>
      <c r="AA75" s="14"/>
      <c r="AB75" s="14"/>
      <c r="AC75" s="14"/>
      <c r="AD75" s="14"/>
      <c r="AE75" s="14"/>
      <c r="AF75" s="14"/>
      <c r="AG75" s="14"/>
      <c r="AH75" s="14"/>
      <c r="AI75" s="33"/>
    </row>
    <row r="76" spans="1:35" x14ac:dyDescent="0.2">
      <c r="A76" s="42">
        <v>74</v>
      </c>
      <c r="B76" s="13"/>
      <c r="C76" s="13"/>
      <c r="D76" s="14"/>
      <c r="E76" s="14"/>
      <c r="F76" s="14"/>
      <c r="G76" s="14"/>
      <c r="H76" s="14"/>
      <c r="I76" s="14"/>
      <c r="J76" s="14"/>
      <c r="K76" s="14"/>
      <c r="L76" s="14"/>
      <c r="M76" s="14"/>
      <c r="N76" s="14"/>
      <c r="O76" s="14"/>
      <c r="P76" s="49"/>
      <c r="Q76" s="14"/>
      <c r="R76" s="14"/>
      <c r="S76" s="14"/>
      <c r="T76" s="14"/>
      <c r="U76" s="14"/>
      <c r="V76" s="14"/>
      <c r="W76" s="58"/>
      <c r="X76" s="14">
        <f>19*Tabelle1[[#This Row],[Concentration '[ng/µl']]]/1000</f>
        <v>0</v>
      </c>
      <c r="Y76" s="14"/>
      <c r="Z76" s="14"/>
      <c r="AA76" s="14"/>
      <c r="AB76" s="14"/>
      <c r="AC76" s="14"/>
      <c r="AD76" s="14"/>
      <c r="AE76" s="14"/>
      <c r="AF76" s="14"/>
      <c r="AG76" s="14"/>
      <c r="AH76" s="14"/>
      <c r="AI76" s="33"/>
    </row>
    <row r="77" spans="1:35" x14ac:dyDescent="0.2">
      <c r="A77" s="42">
        <v>75</v>
      </c>
      <c r="B77" s="13"/>
      <c r="C77" s="13"/>
      <c r="D77" s="14"/>
      <c r="E77" s="14"/>
      <c r="F77" s="14"/>
      <c r="G77" s="14"/>
      <c r="H77" s="14"/>
      <c r="I77" s="14"/>
      <c r="J77" s="14"/>
      <c r="K77" s="14"/>
      <c r="L77" s="14"/>
      <c r="M77" s="14"/>
      <c r="N77" s="14"/>
      <c r="O77" s="14"/>
      <c r="P77" s="49"/>
      <c r="Q77" s="14"/>
      <c r="R77" s="14"/>
      <c r="S77" s="14"/>
      <c r="T77" s="14"/>
      <c r="U77" s="14"/>
      <c r="V77" s="14"/>
      <c r="W77" s="58"/>
      <c r="X77" s="14">
        <f>19*Tabelle1[[#This Row],[Concentration '[ng/µl']]]/1000</f>
        <v>0</v>
      </c>
      <c r="Y77" s="14"/>
      <c r="Z77" s="14"/>
      <c r="AA77" s="14"/>
      <c r="AB77" s="14"/>
      <c r="AC77" s="14"/>
      <c r="AD77" s="14"/>
      <c r="AE77" s="14"/>
      <c r="AF77" s="14"/>
      <c r="AG77" s="14"/>
      <c r="AH77" s="14"/>
      <c r="AI77" s="33"/>
    </row>
    <row r="78" spans="1:35" x14ac:dyDescent="0.2">
      <c r="A78" s="42">
        <v>76</v>
      </c>
      <c r="B78" s="13"/>
      <c r="C78" s="13"/>
      <c r="D78" s="14"/>
      <c r="E78" s="14"/>
      <c r="F78" s="14"/>
      <c r="G78" s="14"/>
      <c r="H78" s="14"/>
      <c r="I78" s="14"/>
      <c r="J78" s="14"/>
      <c r="K78" s="14"/>
      <c r="L78" s="14"/>
      <c r="M78" s="14"/>
      <c r="N78" s="14"/>
      <c r="O78" s="14"/>
      <c r="P78" s="49"/>
      <c r="Q78" s="14"/>
      <c r="R78" s="14"/>
      <c r="S78" s="14"/>
      <c r="T78" s="14"/>
      <c r="U78" s="14"/>
      <c r="V78" s="14"/>
      <c r="W78" s="58"/>
      <c r="X78" s="14">
        <f>19*Tabelle1[[#This Row],[Concentration '[ng/µl']]]/1000</f>
        <v>0</v>
      </c>
      <c r="Y78" s="14"/>
      <c r="Z78" s="14"/>
      <c r="AA78" s="14"/>
      <c r="AB78" s="14"/>
      <c r="AC78" s="14"/>
      <c r="AD78" s="14"/>
      <c r="AE78" s="14"/>
      <c r="AF78" s="14"/>
      <c r="AG78" s="14"/>
      <c r="AH78" s="14"/>
      <c r="AI78" s="33"/>
    </row>
    <row r="79" spans="1:35" x14ac:dyDescent="0.2">
      <c r="A79" s="42">
        <v>77</v>
      </c>
      <c r="B79" s="13"/>
      <c r="C79" s="13"/>
      <c r="D79" s="14"/>
      <c r="E79" s="14"/>
      <c r="F79" s="14"/>
      <c r="G79" s="14"/>
      <c r="H79" s="14"/>
      <c r="I79" s="14"/>
      <c r="J79" s="14"/>
      <c r="K79" s="14"/>
      <c r="L79" s="14"/>
      <c r="M79" s="14"/>
      <c r="N79" s="14"/>
      <c r="O79" s="14"/>
      <c r="P79" s="49"/>
      <c r="Q79" s="14"/>
      <c r="R79" s="14"/>
      <c r="S79" s="14"/>
      <c r="T79" s="14"/>
      <c r="U79" s="14"/>
      <c r="V79" s="14"/>
      <c r="W79" s="58"/>
      <c r="X79" s="14">
        <f>19*Tabelle1[[#This Row],[Concentration '[ng/µl']]]/1000</f>
        <v>0</v>
      </c>
      <c r="Y79" s="14"/>
      <c r="Z79" s="14"/>
      <c r="AA79" s="14"/>
      <c r="AB79" s="14"/>
      <c r="AC79" s="14"/>
      <c r="AD79" s="14"/>
      <c r="AE79" s="14"/>
      <c r="AF79" s="14"/>
      <c r="AG79" s="14"/>
      <c r="AH79" s="14"/>
      <c r="AI79" s="33"/>
    </row>
    <row r="80" spans="1:35" x14ac:dyDescent="0.2">
      <c r="A80" s="42">
        <v>78</v>
      </c>
      <c r="B80" s="13"/>
      <c r="C80" s="13"/>
      <c r="D80" s="14"/>
      <c r="E80" s="14"/>
      <c r="F80" s="14"/>
      <c r="G80" s="14"/>
      <c r="H80" s="14"/>
      <c r="I80" s="14"/>
      <c r="J80" s="14"/>
      <c r="K80" s="14"/>
      <c r="L80" s="14"/>
      <c r="M80" s="14"/>
      <c r="N80" s="14"/>
      <c r="O80" s="14"/>
      <c r="P80" s="49"/>
      <c r="Q80" s="14"/>
      <c r="R80" s="14"/>
      <c r="S80" s="14"/>
      <c r="T80" s="14"/>
      <c r="U80" s="14"/>
      <c r="V80" s="14"/>
      <c r="W80" s="58"/>
      <c r="X80" s="14">
        <f>19*Tabelle1[[#This Row],[Concentration '[ng/µl']]]/1000</f>
        <v>0</v>
      </c>
      <c r="Y80" s="14"/>
      <c r="Z80" s="14"/>
      <c r="AA80" s="14"/>
      <c r="AB80" s="14"/>
      <c r="AC80" s="14"/>
      <c r="AD80" s="14"/>
      <c r="AE80" s="14"/>
      <c r="AF80" s="14"/>
      <c r="AG80" s="14"/>
      <c r="AH80" s="14"/>
      <c r="AI80" s="33"/>
    </row>
    <row r="81" spans="1:35" x14ac:dyDescent="0.2">
      <c r="A81" s="42">
        <v>79</v>
      </c>
      <c r="B81" s="13"/>
      <c r="C81" s="13"/>
      <c r="D81" s="14"/>
      <c r="E81" s="14"/>
      <c r="F81" s="14"/>
      <c r="G81" s="14"/>
      <c r="H81" s="14"/>
      <c r="I81" s="14"/>
      <c r="J81" s="14"/>
      <c r="K81" s="14"/>
      <c r="L81" s="14"/>
      <c r="M81" s="14"/>
      <c r="N81" s="14"/>
      <c r="O81" s="14"/>
      <c r="P81" s="49"/>
      <c r="Q81" s="14"/>
      <c r="R81" s="14"/>
      <c r="S81" s="14"/>
      <c r="T81" s="14"/>
      <c r="U81" s="14"/>
      <c r="V81" s="14"/>
      <c r="W81" s="58"/>
      <c r="X81" s="14">
        <f>19*Tabelle1[[#This Row],[Concentration '[ng/µl']]]/1000</f>
        <v>0</v>
      </c>
      <c r="Y81" s="14"/>
      <c r="Z81" s="14"/>
      <c r="AA81" s="14"/>
      <c r="AB81" s="14"/>
      <c r="AC81" s="14"/>
      <c r="AD81" s="14"/>
      <c r="AE81" s="14"/>
      <c r="AF81" s="14"/>
      <c r="AG81" s="14"/>
      <c r="AH81" s="14"/>
      <c r="AI81" s="33"/>
    </row>
    <row r="82" spans="1:35" x14ac:dyDescent="0.2">
      <c r="A82" s="42">
        <v>80</v>
      </c>
      <c r="B82" s="13"/>
      <c r="C82" s="13"/>
      <c r="D82" s="14"/>
      <c r="E82" s="14"/>
      <c r="F82" s="14"/>
      <c r="G82" s="14"/>
      <c r="H82" s="14"/>
      <c r="I82" s="14"/>
      <c r="J82" s="14"/>
      <c r="K82" s="14"/>
      <c r="L82" s="14"/>
      <c r="M82" s="14"/>
      <c r="N82" s="14"/>
      <c r="O82" s="14"/>
      <c r="P82" s="49"/>
      <c r="Q82" s="14"/>
      <c r="R82" s="14"/>
      <c r="S82" s="14"/>
      <c r="T82" s="14"/>
      <c r="U82" s="14"/>
      <c r="V82" s="14"/>
      <c r="W82" s="58"/>
      <c r="X82" s="14">
        <f>19*Tabelle1[[#This Row],[Concentration '[ng/µl']]]/1000</f>
        <v>0</v>
      </c>
      <c r="Y82" s="14"/>
      <c r="Z82" s="14"/>
      <c r="AA82" s="14"/>
      <c r="AB82" s="14"/>
      <c r="AC82" s="14"/>
      <c r="AD82" s="14"/>
      <c r="AE82" s="14"/>
      <c r="AF82" s="14"/>
      <c r="AG82" s="14"/>
      <c r="AH82" s="14"/>
      <c r="AI82" s="33"/>
    </row>
    <row r="83" spans="1:35" x14ac:dyDescent="0.2">
      <c r="A83" s="42">
        <v>81</v>
      </c>
      <c r="B83" s="13"/>
      <c r="C83" s="13"/>
      <c r="D83" s="14"/>
      <c r="E83" s="14"/>
      <c r="F83" s="14"/>
      <c r="G83" s="14"/>
      <c r="H83" s="14"/>
      <c r="I83" s="14"/>
      <c r="J83" s="14"/>
      <c r="K83" s="14"/>
      <c r="L83" s="14"/>
      <c r="M83" s="14"/>
      <c r="N83" s="14"/>
      <c r="O83" s="14"/>
      <c r="P83" s="49"/>
      <c r="Q83" s="14"/>
      <c r="R83" s="14"/>
      <c r="S83" s="14"/>
      <c r="T83" s="14"/>
      <c r="U83" s="14"/>
      <c r="V83" s="14"/>
      <c r="W83" s="58"/>
      <c r="X83" s="14">
        <f>19*Tabelle1[[#This Row],[Concentration '[ng/µl']]]/1000</f>
        <v>0</v>
      </c>
      <c r="Y83" s="14"/>
      <c r="Z83" s="14"/>
      <c r="AA83" s="14"/>
      <c r="AB83" s="14"/>
      <c r="AC83" s="14"/>
      <c r="AD83" s="14"/>
      <c r="AE83" s="14"/>
      <c r="AF83" s="14"/>
      <c r="AG83" s="14"/>
      <c r="AH83" s="14"/>
      <c r="AI83" s="33"/>
    </row>
    <row r="84" spans="1:35" x14ac:dyDescent="0.2">
      <c r="A84" s="42">
        <v>82</v>
      </c>
      <c r="B84" s="13"/>
      <c r="C84" s="13"/>
      <c r="D84" s="14"/>
      <c r="E84" s="14"/>
      <c r="F84" s="14"/>
      <c r="G84" s="14"/>
      <c r="H84" s="14"/>
      <c r="I84" s="14"/>
      <c r="J84" s="14"/>
      <c r="K84" s="14"/>
      <c r="L84" s="14"/>
      <c r="M84" s="14"/>
      <c r="N84" s="14"/>
      <c r="O84" s="14"/>
      <c r="P84" s="49"/>
      <c r="Q84" s="14"/>
      <c r="R84" s="14"/>
      <c r="S84" s="14"/>
      <c r="T84" s="14"/>
      <c r="U84" s="14"/>
      <c r="V84" s="14"/>
      <c r="W84" s="58"/>
      <c r="X84" s="14">
        <f>19*Tabelle1[[#This Row],[Concentration '[ng/µl']]]/1000</f>
        <v>0</v>
      </c>
      <c r="Y84" s="14"/>
      <c r="Z84" s="14"/>
      <c r="AA84" s="14"/>
      <c r="AB84" s="14"/>
      <c r="AC84" s="14"/>
      <c r="AD84" s="14"/>
      <c r="AE84" s="14"/>
      <c r="AF84" s="14"/>
      <c r="AG84" s="14"/>
      <c r="AH84" s="14"/>
      <c r="AI84" s="33"/>
    </row>
    <row r="85" spans="1:35" x14ac:dyDescent="0.2">
      <c r="A85" s="42">
        <v>83</v>
      </c>
      <c r="B85" s="13"/>
      <c r="C85" s="13"/>
      <c r="D85" s="14"/>
      <c r="E85" s="14"/>
      <c r="F85" s="14"/>
      <c r="G85" s="14"/>
      <c r="H85" s="14"/>
      <c r="I85" s="14"/>
      <c r="J85" s="14"/>
      <c r="K85" s="14"/>
      <c r="L85" s="14"/>
      <c r="M85" s="14"/>
      <c r="N85" s="14"/>
      <c r="O85" s="14"/>
      <c r="P85" s="49"/>
      <c r="Q85" s="14"/>
      <c r="R85" s="14"/>
      <c r="S85" s="14"/>
      <c r="T85" s="14"/>
      <c r="U85" s="14"/>
      <c r="V85" s="14"/>
      <c r="W85" s="58"/>
      <c r="X85" s="14">
        <f>19*Tabelle1[[#This Row],[Concentration '[ng/µl']]]/1000</f>
        <v>0</v>
      </c>
      <c r="Y85" s="14"/>
      <c r="Z85" s="14"/>
      <c r="AA85" s="14"/>
      <c r="AB85" s="14"/>
      <c r="AC85" s="14"/>
      <c r="AD85" s="14"/>
      <c r="AE85" s="14"/>
      <c r="AF85" s="14"/>
      <c r="AG85" s="14"/>
      <c r="AH85" s="14"/>
      <c r="AI85" s="33"/>
    </row>
    <row r="86" spans="1:35" x14ac:dyDescent="0.2">
      <c r="A86" s="42">
        <v>84</v>
      </c>
      <c r="B86" s="13"/>
      <c r="C86" s="13"/>
      <c r="D86" s="14"/>
      <c r="E86" s="14"/>
      <c r="F86" s="14"/>
      <c r="G86" s="14"/>
      <c r="H86" s="14"/>
      <c r="I86" s="14"/>
      <c r="J86" s="14"/>
      <c r="K86" s="14"/>
      <c r="L86" s="14"/>
      <c r="M86" s="14"/>
      <c r="N86" s="14"/>
      <c r="O86" s="14"/>
      <c r="P86" s="49"/>
      <c r="Q86" s="14"/>
      <c r="R86" s="14"/>
      <c r="S86" s="14"/>
      <c r="T86" s="14"/>
      <c r="U86" s="14"/>
      <c r="V86" s="14"/>
      <c r="W86" s="58"/>
      <c r="X86" s="14">
        <f>19*Tabelle1[[#This Row],[Concentration '[ng/µl']]]/1000</f>
        <v>0</v>
      </c>
      <c r="Y86" s="14"/>
      <c r="Z86" s="14"/>
      <c r="AA86" s="14"/>
      <c r="AB86" s="14"/>
      <c r="AC86" s="14"/>
      <c r="AD86" s="14"/>
      <c r="AE86" s="14"/>
      <c r="AF86" s="14"/>
      <c r="AG86" s="14"/>
      <c r="AH86" s="14"/>
      <c r="AI86" s="33"/>
    </row>
    <row r="87" spans="1:35" x14ac:dyDescent="0.2">
      <c r="A87" s="42">
        <v>85</v>
      </c>
      <c r="B87" s="13"/>
      <c r="C87" s="13"/>
      <c r="D87" s="14"/>
      <c r="E87" s="14"/>
      <c r="F87" s="14"/>
      <c r="G87" s="14"/>
      <c r="H87" s="14"/>
      <c r="I87" s="14"/>
      <c r="J87" s="14"/>
      <c r="K87" s="14"/>
      <c r="L87" s="14"/>
      <c r="M87" s="14"/>
      <c r="N87" s="14"/>
      <c r="O87" s="14"/>
      <c r="P87" s="49"/>
      <c r="Q87" s="14"/>
      <c r="R87" s="14"/>
      <c r="S87" s="14"/>
      <c r="T87" s="14"/>
      <c r="U87" s="14"/>
      <c r="V87" s="14"/>
      <c r="W87" s="58"/>
      <c r="X87" s="14">
        <f>19*Tabelle1[[#This Row],[Concentration '[ng/µl']]]/1000</f>
        <v>0</v>
      </c>
      <c r="Y87" s="14"/>
      <c r="Z87" s="14"/>
      <c r="AA87" s="14"/>
      <c r="AB87" s="14"/>
      <c r="AC87" s="14"/>
      <c r="AD87" s="14"/>
      <c r="AE87" s="14"/>
      <c r="AF87" s="14"/>
      <c r="AG87" s="14"/>
      <c r="AH87" s="14"/>
      <c r="AI87" s="33"/>
    </row>
    <row r="88" spans="1:35" x14ac:dyDescent="0.2">
      <c r="A88" s="42">
        <v>86</v>
      </c>
      <c r="B88" s="13"/>
      <c r="C88" s="13"/>
      <c r="D88" s="14"/>
      <c r="E88" s="14"/>
      <c r="F88" s="14"/>
      <c r="G88" s="14"/>
      <c r="H88" s="14"/>
      <c r="I88" s="14"/>
      <c r="J88" s="14"/>
      <c r="K88" s="14"/>
      <c r="L88" s="14"/>
      <c r="M88" s="14"/>
      <c r="N88" s="14"/>
      <c r="O88" s="14"/>
      <c r="P88" s="49"/>
      <c r="Q88" s="14"/>
      <c r="R88" s="14"/>
      <c r="S88" s="14"/>
      <c r="T88" s="14"/>
      <c r="U88" s="14"/>
      <c r="V88" s="14"/>
      <c r="W88" s="58"/>
      <c r="X88" s="14">
        <f>19*Tabelle1[[#This Row],[Concentration '[ng/µl']]]/1000</f>
        <v>0</v>
      </c>
      <c r="Y88" s="14"/>
      <c r="Z88" s="14"/>
      <c r="AA88" s="14"/>
      <c r="AB88" s="14"/>
      <c r="AC88" s="14"/>
      <c r="AD88" s="14"/>
      <c r="AE88" s="14"/>
      <c r="AF88" s="14"/>
      <c r="AG88" s="14"/>
      <c r="AH88" s="14"/>
      <c r="AI88" s="33"/>
    </row>
    <row r="89" spans="1:35" x14ac:dyDescent="0.2">
      <c r="A89" s="42">
        <v>87</v>
      </c>
      <c r="B89" s="13"/>
      <c r="C89" s="13"/>
      <c r="D89" s="14"/>
      <c r="E89" s="14"/>
      <c r="F89" s="14"/>
      <c r="G89" s="14"/>
      <c r="H89" s="14"/>
      <c r="I89" s="14"/>
      <c r="J89" s="14"/>
      <c r="K89" s="14"/>
      <c r="L89" s="14"/>
      <c r="M89" s="14"/>
      <c r="N89" s="14"/>
      <c r="O89" s="14"/>
      <c r="P89" s="49"/>
      <c r="Q89" s="14"/>
      <c r="R89" s="14"/>
      <c r="S89" s="14"/>
      <c r="T89" s="14"/>
      <c r="U89" s="14"/>
      <c r="V89" s="14"/>
      <c r="W89" s="58"/>
      <c r="X89" s="14">
        <f>19*Tabelle1[[#This Row],[Concentration '[ng/µl']]]/1000</f>
        <v>0</v>
      </c>
      <c r="Y89" s="14"/>
      <c r="Z89" s="14"/>
      <c r="AA89" s="14"/>
      <c r="AB89" s="14"/>
      <c r="AC89" s="14"/>
      <c r="AD89" s="14"/>
      <c r="AE89" s="14"/>
      <c r="AF89" s="14"/>
      <c r="AG89" s="14"/>
      <c r="AH89" s="14"/>
      <c r="AI89" s="33"/>
    </row>
    <row r="90" spans="1:35" x14ac:dyDescent="0.2">
      <c r="A90" s="42">
        <v>88</v>
      </c>
      <c r="B90" s="13"/>
      <c r="C90" s="13"/>
      <c r="D90" s="14"/>
      <c r="E90" s="14"/>
      <c r="F90" s="14"/>
      <c r="G90" s="14"/>
      <c r="H90" s="14"/>
      <c r="I90" s="14"/>
      <c r="J90" s="14"/>
      <c r="K90" s="14"/>
      <c r="L90" s="14"/>
      <c r="M90" s="14"/>
      <c r="N90" s="14"/>
      <c r="O90" s="14"/>
      <c r="P90" s="49"/>
      <c r="Q90" s="14"/>
      <c r="R90" s="14"/>
      <c r="S90" s="14"/>
      <c r="T90" s="14"/>
      <c r="U90" s="14"/>
      <c r="V90" s="14"/>
      <c r="W90" s="58"/>
      <c r="X90" s="14">
        <f>19*Tabelle1[[#This Row],[Concentration '[ng/µl']]]/1000</f>
        <v>0</v>
      </c>
      <c r="Y90" s="14"/>
      <c r="Z90" s="14"/>
      <c r="AA90" s="14"/>
      <c r="AB90" s="14"/>
      <c r="AC90" s="14"/>
      <c r="AD90" s="14"/>
      <c r="AE90" s="14"/>
      <c r="AF90" s="14"/>
      <c r="AG90" s="14"/>
      <c r="AH90" s="14"/>
      <c r="AI90" s="33"/>
    </row>
    <row r="91" spans="1:35" x14ac:dyDescent="0.2">
      <c r="A91" s="42">
        <v>89</v>
      </c>
      <c r="B91" s="13"/>
      <c r="C91" s="13"/>
      <c r="D91" s="14"/>
      <c r="E91" s="14"/>
      <c r="F91" s="14"/>
      <c r="G91" s="14"/>
      <c r="H91" s="14"/>
      <c r="I91" s="14"/>
      <c r="J91" s="14"/>
      <c r="K91" s="14"/>
      <c r="L91" s="14"/>
      <c r="M91" s="14"/>
      <c r="N91" s="14"/>
      <c r="O91" s="14"/>
      <c r="P91" s="49"/>
      <c r="Q91" s="14"/>
      <c r="R91" s="14"/>
      <c r="S91" s="14"/>
      <c r="T91" s="14"/>
      <c r="U91" s="14"/>
      <c r="V91" s="14"/>
      <c r="W91" s="58"/>
      <c r="X91" s="14">
        <f>19*Tabelle1[[#This Row],[Concentration '[ng/µl']]]/1000</f>
        <v>0</v>
      </c>
      <c r="Y91" s="14"/>
      <c r="Z91" s="14"/>
      <c r="AA91" s="14"/>
      <c r="AB91" s="14"/>
      <c r="AC91" s="14"/>
      <c r="AD91" s="14"/>
      <c r="AE91" s="14"/>
      <c r="AF91" s="14"/>
      <c r="AG91" s="14"/>
      <c r="AH91" s="14"/>
      <c r="AI91" s="33"/>
    </row>
    <row r="92" spans="1:35" x14ac:dyDescent="0.2">
      <c r="A92" s="42">
        <v>90</v>
      </c>
      <c r="B92" s="13"/>
      <c r="C92" s="13"/>
      <c r="D92" s="14"/>
      <c r="E92" s="14"/>
      <c r="F92" s="14"/>
      <c r="G92" s="14"/>
      <c r="H92" s="14"/>
      <c r="I92" s="14"/>
      <c r="J92" s="14"/>
      <c r="K92" s="14"/>
      <c r="L92" s="14"/>
      <c r="M92" s="14"/>
      <c r="N92" s="14"/>
      <c r="O92" s="14"/>
      <c r="P92" s="49"/>
      <c r="Q92" s="14"/>
      <c r="R92" s="14"/>
      <c r="S92" s="14"/>
      <c r="T92" s="14"/>
      <c r="U92" s="14"/>
      <c r="V92" s="14"/>
      <c r="W92" s="58"/>
      <c r="X92" s="14">
        <f>19*Tabelle1[[#This Row],[Concentration '[ng/µl']]]/1000</f>
        <v>0</v>
      </c>
      <c r="Y92" s="14"/>
      <c r="Z92" s="14"/>
      <c r="AA92" s="14"/>
      <c r="AB92" s="14"/>
      <c r="AC92" s="14"/>
      <c r="AD92" s="14"/>
      <c r="AE92" s="14"/>
      <c r="AF92" s="14"/>
      <c r="AG92" s="14"/>
      <c r="AH92" s="14"/>
      <c r="AI92" s="33"/>
    </row>
    <row r="93" spans="1:35" x14ac:dyDescent="0.2">
      <c r="A93" s="42">
        <v>91</v>
      </c>
      <c r="B93" s="13"/>
      <c r="C93" s="13"/>
      <c r="D93" s="14"/>
      <c r="E93" s="14"/>
      <c r="F93" s="14"/>
      <c r="G93" s="14"/>
      <c r="H93" s="14"/>
      <c r="I93" s="14"/>
      <c r="J93" s="14"/>
      <c r="K93" s="14"/>
      <c r="L93" s="14"/>
      <c r="M93" s="14"/>
      <c r="N93" s="14"/>
      <c r="O93" s="14"/>
      <c r="P93" s="49"/>
      <c r="Q93" s="14"/>
      <c r="R93" s="14"/>
      <c r="S93" s="14"/>
      <c r="T93" s="14"/>
      <c r="U93" s="14"/>
      <c r="V93" s="14"/>
      <c r="W93" s="58"/>
      <c r="X93" s="14">
        <f>19*Tabelle1[[#This Row],[Concentration '[ng/µl']]]/1000</f>
        <v>0</v>
      </c>
      <c r="Y93" s="14"/>
      <c r="Z93" s="14"/>
      <c r="AA93" s="14"/>
      <c r="AB93" s="14"/>
      <c r="AC93" s="14"/>
      <c r="AD93" s="14"/>
      <c r="AE93" s="14"/>
      <c r="AF93" s="14"/>
      <c r="AG93" s="14"/>
      <c r="AH93" s="14"/>
      <c r="AI93" s="33"/>
    </row>
    <row r="94" spans="1:35" x14ac:dyDescent="0.2">
      <c r="A94" s="42">
        <v>92</v>
      </c>
      <c r="B94" s="13"/>
      <c r="C94" s="13"/>
      <c r="D94" s="14"/>
      <c r="E94" s="14"/>
      <c r="F94" s="14"/>
      <c r="G94" s="14"/>
      <c r="H94" s="14"/>
      <c r="I94" s="14"/>
      <c r="J94" s="14"/>
      <c r="K94" s="14"/>
      <c r="L94" s="14"/>
      <c r="M94" s="14"/>
      <c r="N94" s="14"/>
      <c r="O94" s="14"/>
      <c r="P94" s="49"/>
      <c r="Q94" s="14"/>
      <c r="R94" s="14"/>
      <c r="S94" s="14"/>
      <c r="T94" s="14"/>
      <c r="U94" s="14"/>
      <c r="V94" s="14"/>
      <c r="W94" s="58"/>
      <c r="X94" s="14">
        <f>19*Tabelle1[[#This Row],[Concentration '[ng/µl']]]/1000</f>
        <v>0</v>
      </c>
      <c r="Y94" s="14"/>
      <c r="Z94" s="14"/>
      <c r="AA94" s="14"/>
      <c r="AB94" s="14"/>
      <c r="AC94" s="14"/>
      <c r="AD94" s="14"/>
      <c r="AE94" s="14"/>
      <c r="AF94" s="14"/>
      <c r="AG94" s="14"/>
      <c r="AH94" s="14"/>
      <c r="AI94" s="33"/>
    </row>
    <row r="95" spans="1:35" x14ac:dyDescent="0.2">
      <c r="A95" s="42">
        <v>93</v>
      </c>
      <c r="B95" s="13"/>
      <c r="C95" s="13"/>
      <c r="D95" s="14"/>
      <c r="E95" s="14"/>
      <c r="F95" s="14"/>
      <c r="G95" s="14"/>
      <c r="H95" s="14"/>
      <c r="I95" s="14"/>
      <c r="J95" s="14"/>
      <c r="K95" s="14"/>
      <c r="L95" s="14"/>
      <c r="M95" s="14"/>
      <c r="N95" s="14"/>
      <c r="O95" s="14"/>
      <c r="P95" s="49"/>
      <c r="Q95" s="14"/>
      <c r="R95" s="14"/>
      <c r="S95" s="14"/>
      <c r="T95" s="14"/>
      <c r="U95" s="14"/>
      <c r="V95" s="14"/>
      <c r="W95" s="58"/>
      <c r="X95" s="14">
        <f>19*Tabelle1[[#This Row],[Concentration '[ng/µl']]]/1000</f>
        <v>0</v>
      </c>
      <c r="Y95" s="14"/>
      <c r="Z95" s="14"/>
      <c r="AA95" s="14"/>
      <c r="AB95" s="14"/>
      <c r="AC95" s="14"/>
      <c r="AD95" s="14"/>
      <c r="AE95" s="14"/>
      <c r="AF95" s="14"/>
      <c r="AG95" s="14"/>
      <c r="AH95" s="14"/>
      <c r="AI95" s="33"/>
    </row>
    <row r="96" spans="1:35" x14ac:dyDescent="0.2">
      <c r="A96" s="42">
        <v>94</v>
      </c>
      <c r="B96" s="13"/>
      <c r="C96" s="13"/>
      <c r="D96" s="14"/>
      <c r="E96" s="14"/>
      <c r="F96" s="14"/>
      <c r="G96" s="14"/>
      <c r="H96" s="14"/>
      <c r="I96" s="14"/>
      <c r="J96" s="14"/>
      <c r="K96" s="14"/>
      <c r="L96" s="14"/>
      <c r="M96" s="14"/>
      <c r="N96" s="14"/>
      <c r="O96" s="14"/>
      <c r="P96" s="49"/>
      <c r="Q96" s="14"/>
      <c r="R96" s="14"/>
      <c r="S96" s="14"/>
      <c r="T96" s="14"/>
      <c r="U96" s="14"/>
      <c r="V96" s="14"/>
      <c r="W96" s="58"/>
      <c r="X96" s="14">
        <f>19*Tabelle1[[#This Row],[Concentration '[ng/µl']]]/1000</f>
        <v>0</v>
      </c>
      <c r="Y96" s="14"/>
      <c r="Z96" s="14"/>
      <c r="AA96" s="14"/>
      <c r="AB96" s="14"/>
      <c r="AC96" s="14"/>
      <c r="AD96" s="14"/>
      <c r="AE96" s="14"/>
      <c r="AF96" s="14"/>
      <c r="AG96" s="14"/>
      <c r="AH96" s="14"/>
      <c r="AI96" s="33"/>
    </row>
    <row r="97" spans="1:35" x14ac:dyDescent="0.2">
      <c r="A97" s="42">
        <v>95</v>
      </c>
      <c r="B97" s="13"/>
      <c r="C97" s="13"/>
      <c r="D97" s="14"/>
      <c r="E97" s="14"/>
      <c r="F97" s="14"/>
      <c r="G97" s="14"/>
      <c r="H97" s="14"/>
      <c r="I97" s="14"/>
      <c r="J97" s="14"/>
      <c r="K97" s="14"/>
      <c r="L97" s="14"/>
      <c r="M97" s="14"/>
      <c r="N97" s="14"/>
      <c r="O97" s="14"/>
      <c r="P97" s="49"/>
      <c r="Q97" s="14"/>
      <c r="R97" s="14"/>
      <c r="S97" s="14"/>
      <c r="T97" s="14"/>
      <c r="U97" s="14"/>
      <c r="V97" s="14"/>
      <c r="W97" s="58"/>
      <c r="X97" s="14">
        <f>19*Tabelle1[[#This Row],[Concentration '[ng/µl']]]/1000</f>
        <v>0</v>
      </c>
      <c r="Y97" s="14"/>
      <c r="Z97" s="14"/>
      <c r="AA97" s="14"/>
      <c r="AB97" s="14"/>
      <c r="AC97" s="14"/>
      <c r="AD97" s="14"/>
      <c r="AE97" s="14"/>
      <c r="AF97" s="14"/>
      <c r="AG97" s="14"/>
      <c r="AH97" s="14"/>
      <c r="AI97" s="33"/>
    </row>
    <row r="98" spans="1:35" x14ac:dyDescent="0.2">
      <c r="A98" s="42">
        <v>96</v>
      </c>
      <c r="B98" s="13"/>
      <c r="C98" s="13"/>
      <c r="D98" s="14"/>
      <c r="E98" s="14"/>
      <c r="F98" s="14"/>
      <c r="G98" s="14"/>
      <c r="H98" s="14"/>
      <c r="I98" s="14"/>
      <c r="J98" s="14"/>
      <c r="K98" s="14"/>
      <c r="L98" s="14"/>
      <c r="M98" s="14"/>
      <c r="N98" s="14"/>
      <c r="O98" s="14"/>
      <c r="P98" s="49"/>
      <c r="Q98" s="14"/>
      <c r="R98" s="14"/>
      <c r="S98" s="14"/>
      <c r="T98" s="14"/>
      <c r="U98" s="14"/>
      <c r="V98" s="14"/>
      <c r="W98" s="58"/>
      <c r="X98" s="14">
        <f>19*Tabelle1[[#This Row],[Concentration '[ng/µl']]]/1000</f>
        <v>0</v>
      </c>
      <c r="Y98" s="14"/>
      <c r="Z98" s="14"/>
      <c r="AA98" s="14"/>
      <c r="AB98" s="14"/>
      <c r="AC98" s="14"/>
      <c r="AD98" s="14"/>
      <c r="AE98" s="14"/>
      <c r="AF98" s="14"/>
      <c r="AG98" s="14"/>
      <c r="AH98" s="14"/>
      <c r="AI98" s="33"/>
    </row>
    <row r="99" spans="1:35" x14ac:dyDescent="0.2">
      <c r="A99" s="42">
        <v>97</v>
      </c>
      <c r="B99" s="13"/>
      <c r="C99" s="13"/>
      <c r="D99" s="14"/>
      <c r="E99" s="14"/>
      <c r="F99" s="14"/>
      <c r="G99" s="14"/>
      <c r="H99" s="14"/>
      <c r="I99" s="14"/>
      <c r="J99" s="14"/>
      <c r="K99" s="14"/>
      <c r="L99" s="14"/>
      <c r="M99" s="14"/>
      <c r="N99" s="14"/>
      <c r="O99" s="14"/>
      <c r="P99" s="49"/>
      <c r="Q99" s="14"/>
      <c r="R99" s="14"/>
      <c r="S99" s="14"/>
      <c r="T99" s="14"/>
      <c r="U99" s="14"/>
      <c r="V99" s="14"/>
      <c r="W99" s="58"/>
      <c r="X99" s="14">
        <f>19*Tabelle1[[#This Row],[Concentration '[ng/µl']]]/1000</f>
        <v>0</v>
      </c>
      <c r="Y99" s="14"/>
      <c r="Z99" s="14"/>
      <c r="AA99" s="14"/>
      <c r="AB99" s="14"/>
      <c r="AC99" s="14"/>
      <c r="AD99" s="14"/>
      <c r="AE99" s="14"/>
      <c r="AF99" s="14"/>
      <c r="AG99" s="14"/>
      <c r="AH99" s="14"/>
      <c r="AI99" s="33"/>
    </row>
    <row r="100" spans="1:35" x14ac:dyDescent="0.2">
      <c r="A100" s="42">
        <v>98</v>
      </c>
      <c r="B100" s="13"/>
      <c r="C100" s="13"/>
      <c r="D100" s="14"/>
      <c r="E100" s="14"/>
      <c r="F100" s="14"/>
      <c r="G100" s="14"/>
      <c r="H100" s="14"/>
      <c r="I100" s="14"/>
      <c r="J100" s="14"/>
      <c r="K100" s="14"/>
      <c r="L100" s="14"/>
      <c r="M100" s="14"/>
      <c r="N100" s="14"/>
      <c r="O100" s="14"/>
      <c r="P100" s="49"/>
      <c r="Q100" s="14"/>
      <c r="R100" s="14"/>
      <c r="S100" s="14"/>
      <c r="T100" s="14"/>
      <c r="U100" s="14"/>
      <c r="V100" s="14"/>
      <c r="W100" s="58"/>
      <c r="X100" s="14">
        <f>19*Tabelle1[[#This Row],[Concentration '[ng/µl']]]/1000</f>
        <v>0</v>
      </c>
      <c r="Y100" s="14"/>
      <c r="Z100" s="14"/>
      <c r="AA100" s="14"/>
      <c r="AB100" s="14"/>
      <c r="AC100" s="14"/>
      <c r="AD100" s="14"/>
      <c r="AE100" s="14"/>
      <c r="AF100" s="14"/>
      <c r="AG100" s="14"/>
      <c r="AH100" s="14"/>
      <c r="AI100" s="33"/>
    </row>
    <row r="101" spans="1:35" x14ac:dyDescent="0.2">
      <c r="A101" s="42">
        <v>99</v>
      </c>
      <c r="B101" s="13"/>
      <c r="C101" s="13"/>
      <c r="D101" s="14"/>
      <c r="E101" s="14"/>
      <c r="F101" s="14"/>
      <c r="G101" s="14"/>
      <c r="H101" s="14"/>
      <c r="I101" s="14"/>
      <c r="J101" s="14"/>
      <c r="K101" s="14"/>
      <c r="L101" s="14"/>
      <c r="M101" s="14"/>
      <c r="N101" s="14"/>
      <c r="O101" s="14"/>
      <c r="P101" s="49"/>
      <c r="Q101" s="14"/>
      <c r="R101" s="14"/>
      <c r="S101" s="14"/>
      <c r="T101" s="14"/>
      <c r="U101" s="14"/>
      <c r="V101" s="14"/>
      <c r="W101" s="58"/>
      <c r="X101" s="14">
        <f>19*Tabelle1[[#This Row],[Concentration '[ng/µl']]]/1000</f>
        <v>0</v>
      </c>
      <c r="Y101" s="14"/>
      <c r="Z101" s="14"/>
      <c r="AA101" s="14"/>
      <c r="AB101" s="14"/>
      <c r="AC101" s="14"/>
      <c r="AD101" s="14"/>
      <c r="AE101" s="14"/>
      <c r="AF101" s="14"/>
      <c r="AG101" s="14"/>
      <c r="AH101" s="14"/>
      <c r="AI101" s="33"/>
    </row>
    <row r="102" spans="1:35" x14ac:dyDescent="0.2">
      <c r="A102" s="42">
        <v>100</v>
      </c>
      <c r="B102" s="13"/>
      <c r="C102" s="13"/>
      <c r="D102" s="14"/>
      <c r="E102" s="14"/>
      <c r="F102" s="14"/>
      <c r="G102" s="14"/>
      <c r="H102" s="14"/>
      <c r="I102" s="14"/>
      <c r="J102" s="14"/>
      <c r="K102" s="14"/>
      <c r="L102" s="14"/>
      <c r="M102" s="14"/>
      <c r="N102" s="14"/>
      <c r="O102" s="14"/>
      <c r="P102" s="49"/>
      <c r="Q102" s="14"/>
      <c r="R102" s="14"/>
      <c r="S102" s="14"/>
      <c r="T102" s="14"/>
      <c r="U102" s="14"/>
      <c r="V102" s="14"/>
      <c r="W102" s="58"/>
      <c r="X102" s="14">
        <f>19*Tabelle1[[#This Row],[Concentration '[ng/µl']]]/1000</f>
        <v>0</v>
      </c>
      <c r="Y102" s="14"/>
      <c r="Z102" s="14"/>
      <c r="AA102" s="14"/>
      <c r="AB102" s="14"/>
      <c r="AC102" s="14"/>
      <c r="AD102" s="14"/>
      <c r="AE102" s="14"/>
      <c r="AF102" s="14"/>
      <c r="AG102" s="14"/>
      <c r="AH102" s="14"/>
      <c r="AI102" s="33"/>
    </row>
  </sheetData>
  <mergeCells count="3">
    <mergeCell ref="D1:Q1"/>
    <mergeCell ref="R1:AH1"/>
    <mergeCell ref="B1:C1"/>
  </mergeCells>
  <phoneticPr fontId="5" type="noConversion"/>
  <conditionalFormatting sqref="AI3:AI10 V3:V38 AI13:AI38">
    <cfRule type="cellIs" dxfId="1" priority="2" operator="equal">
      <formula>"N.A."</formula>
    </cfRule>
  </conditionalFormatting>
  <dataValidations count="2">
    <dataValidation type="list" allowBlank="1" showInputMessage="1" showErrorMessage="1" sqref="L3:L102" xr:uid="{E262A971-3430-46AC-B5C7-50C08B45E420}">
      <formula1>FFPE</formula1>
    </dataValidation>
    <dataValidation type="list" allowBlank="1" showInputMessage="1" showErrorMessage="1" sqref="W39:W102" xr:uid="{CF58B7E6-7A1D-4BF7-BFCD-8B9B1D00B691}">
      <formula1>Table6</formula1>
    </dataValidation>
  </dataValidations>
  <pageMargins left="0.25" right="0.25" top="0.875" bottom="0.75" header="0.51180555555555496" footer="0.51180555555555496"/>
  <pageSetup paperSize="9" firstPageNumber="0"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75C-9457-4E79-AC32-133C65B8F5AE}">
  <dimension ref="A1:AI502"/>
  <sheetViews>
    <sheetView workbookViewId="0">
      <selection activeCell="C12" sqref="C12"/>
    </sheetView>
  </sheetViews>
  <sheetFormatPr baseColWidth="10" defaultColWidth="11" defaultRowHeight="14" x14ac:dyDescent="0.15"/>
  <cols>
    <col min="1" max="1" width="15.83203125" style="86" customWidth="1"/>
    <col min="2" max="27" width="15.83203125" style="83" customWidth="1"/>
    <col min="28" max="28" width="17.33203125" style="83" bestFit="1" customWidth="1"/>
    <col min="29" max="32" width="15.83203125" style="83" customWidth="1"/>
    <col min="33" max="33" width="30.83203125" style="83" customWidth="1"/>
    <col min="34" max="35" width="15.83203125" style="83" customWidth="1"/>
    <col min="36" max="16384" width="11" style="83"/>
  </cols>
  <sheetData>
    <row r="1" spans="1:35" s="19" customFormat="1" ht="21" customHeight="1" x14ac:dyDescent="0.2">
      <c r="A1" s="18"/>
      <c r="B1" s="159" t="s">
        <v>19</v>
      </c>
      <c r="C1" s="160"/>
      <c r="D1" s="154" t="s">
        <v>20</v>
      </c>
      <c r="E1" s="155"/>
      <c r="F1" s="155"/>
      <c r="G1" s="155"/>
      <c r="H1" s="155"/>
      <c r="I1" s="155"/>
      <c r="J1" s="155"/>
      <c r="K1" s="155"/>
      <c r="L1" s="155"/>
      <c r="M1" s="155"/>
      <c r="N1" s="155"/>
      <c r="O1" s="155"/>
      <c r="P1" s="155"/>
      <c r="Q1" s="156"/>
      <c r="R1" s="157" t="s">
        <v>21</v>
      </c>
      <c r="S1" s="158"/>
      <c r="T1" s="158"/>
      <c r="U1" s="158"/>
      <c r="V1" s="158"/>
      <c r="W1" s="158"/>
      <c r="X1" s="158"/>
      <c r="Y1" s="158"/>
      <c r="Z1" s="158"/>
      <c r="AA1" s="158"/>
      <c r="AB1" s="158"/>
      <c r="AC1" s="158"/>
      <c r="AD1" s="158"/>
      <c r="AE1" s="158"/>
      <c r="AF1" s="158"/>
      <c r="AG1" s="158"/>
      <c r="AH1" s="158"/>
      <c r="AI1" s="32"/>
    </row>
    <row r="2" spans="1:35" s="19" customFormat="1" ht="96.75" customHeight="1" x14ac:dyDescent="0.2">
      <c r="A2" s="20" t="s">
        <v>22</v>
      </c>
      <c r="B2" s="21" t="s">
        <v>78</v>
      </c>
      <c r="C2" s="22" t="s">
        <v>53</v>
      </c>
      <c r="D2" s="23" t="s">
        <v>41</v>
      </c>
      <c r="E2" s="24" t="s">
        <v>89</v>
      </c>
      <c r="F2" s="24" t="s">
        <v>88</v>
      </c>
      <c r="G2" s="24" t="s">
        <v>87</v>
      </c>
      <c r="H2" s="24" t="s">
        <v>58</v>
      </c>
      <c r="I2" s="25" t="s">
        <v>86</v>
      </c>
      <c r="J2" s="24" t="s">
        <v>85</v>
      </c>
      <c r="K2" s="24" t="s">
        <v>84</v>
      </c>
      <c r="L2" s="66" t="s">
        <v>217</v>
      </c>
      <c r="M2" s="26" t="s">
        <v>71</v>
      </c>
      <c r="N2" s="27" t="s">
        <v>72</v>
      </c>
      <c r="O2" s="24" t="s">
        <v>23</v>
      </c>
      <c r="P2" s="24" t="s">
        <v>83</v>
      </c>
      <c r="Q2" s="24" t="s">
        <v>51</v>
      </c>
      <c r="R2" s="28" t="s">
        <v>82</v>
      </c>
      <c r="S2" s="28" t="s">
        <v>24</v>
      </c>
      <c r="T2" s="29" t="s">
        <v>59</v>
      </c>
      <c r="U2" s="29" t="s">
        <v>60</v>
      </c>
      <c r="V2" s="28" t="s">
        <v>57</v>
      </c>
      <c r="W2" s="28" t="s">
        <v>62</v>
      </c>
      <c r="X2" s="28" t="s">
        <v>25</v>
      </c>
      <c r="Y2" s="30" t="s">
        <v>26</v>
      </c>
      <c r="Z2" s="28" t="s">
        <v>48</v>
      </c>
      <c r="AA2" s="28" t="s">
        <v>49</v>
      </c>
      <c r="AB2" s="28" t="s">
        <v>52</v>
      </c>
      <c r="AC2" s="28" t="s">
        <v>50</v>
      </c>
      <c r="AD2" s="28" t="s">
        <v>63</v>
      </c>
      <c r="AE2" s="28" t="s">
        <v>81</v>
      </c>
      <c r="AF2" s="28" t="s">
        <v>79</v>
      </c>
      <c r="AG2" s="28" t="s">
        <v>74</v>
      </c>
      <c r="AH2" s="31" t="s">
        <v>80</v>
      </c>
      <c r="AI2" s="17" t="s">
        <v>61</v>
      </c>
    </row>
    <row r="3" spans="1:35" s="80" customFormat="1" ht="17" x14ac:dyDescent="0.2">
      <c r="A3" s="84">
        <v>1</v>
      </c>
      <c r="B3" s="76"/>
      <c r="C3" s="76"/>
      <c r="D3" s="77" t="s">
        <v>203</v>
      </c>
      <c r="E3" s="77" t="s">
        <v>33</v>
      </c>
      <c r="F3" s="77" t="s">
        <v>33</v>
      </c>
      <c r="G3" s="77" t="s">
        <v>204</v>
      </c>
      <c r="H3" s="78">
        <v>1</v>
      </c>
      <c r="I3" s="78" t="s">
        <v>205</v>
      </c>
      <c r="J3" s="75" t="s">
        <v>206</v>
      </c>
      <c r="K3" s="78" t="s">
        <v>207</v>
      </c>
      <c r="L3" s="78" t="s">
        <v>214</v>
      </c>
      <c r="M3" s="78" t="s">
        <v>208</v>
      </c>
      <c r="N3" s="78" t="s">
        <v>33</v>
      </c>
      <c r="O3" s="78" t="s">
        <v>143</v>
      </c>
      <c r="P3" s="79">
        <v>44652</v>
      </c>
      <c r="Q3" s="78" t="s">
        <v>202</v>
      </c>
      <c r="R3" s="78" t="s">
        <v>238</v>
      </c>
      <c r="S3" s="78">
        <v>10</v>
      </c>
      <c r="T3" s="78">
        <v>2.1</v>
      </c>
      <c r="U3" s="77">
        <v>1.8</v>
      </c>
      <c r="V3" s="77">
        <v>25</v>
      </c>
      <c r="W3" s="58" t="s">
        <v>200</v>
      </c>
      <c r="X3" s="77">
        <v>250</v>
      </c>
      <c r="Y3" s="77">
        <v>8.6</v>
      </c>
      <c r="Z3" s="77" t="s">
        <v>240</v>
      </c>
      <c r="AA3" s="77" t="s">
        <v>241</v>
      </c>
      <c r="AB3" s="77" t="s">
        <v>242</v>
      </c>
      <c r="AC3" s="77" t="s">
        <v>243</v>
      </c>
      <c r="AD3" s="77">
        <v>25</v>
      </c>
      <c r="AE3" s="77">
        <v>286</v>
      </c>
      <c r="AF3" s="77">
        <v>35</v>
      </c>
      <c r="AG3" s="77">
        <v>1</v>
      </c>
      <c r="AH3" s="77" t="s">
        <v>244</v>
      </c>
      <c r="AI3" s="77"/>
    </row>
    <row r="4" spans="1:35" s="80" customFormat="1" ht="17" x14ac:dyDescent="0.2">
      <c r="A4" s="84">
        <v>2</v>
      </c>
      <c r="B4" s="76"/>
      <c r="C4" s="76"/>
      <c r="D4" s="77" t="s">
        <v>203</v>
      </c>
      <c r="E4" s="77" t="s">
        <v>33</v>
      </c>
      <c r="F4" s="77" t="s">
        <v>33</v>
      </c>
      <c r="G4" s="77" t="s">
        <v>204</v>
      </c>
      <c r="H4" s="78">
        <v>1</v>
      </c>
      <c r="I4" s="78" t="s">
        <v>209</v>
      </c>
      <c r="J4" s="75" t="s">
        <v>206</v>
      </c>
      <c r="K4" s="78" t="s">
        <v>207</v>
      </c>
      <c r="L4" s="78" t="s">
        <v>214</v>
      </c>
      <c r="M4" s="78" t="s">
        <v>208</v>
      </c>
      <c r="N4" s="78" t="s">
        <v>33</v>
      </c>
      <c r="O4" s="78" t="s">
        <v>143</v>
      </c>
      <c r="P4" s="79">
        <v>44652</v>
      </c>
      <c r="Q4" s="78" t="s">
        <v>202</v>
      </c>
      <c r="R4" s="78" t="s">
        <v>238</v>
      </c>
      <c r="S4" s="78">
        <v>10</v>
      </c>
      <c r="T4" s="78">
        <v>2.1</v>
      </c>
      <c r="U4" s="77">
        <v>1.8</v>
      </c>
      <c r="V4" s="77">
        <v>25</v>
      </c>
      <c r="W4" s="58" t="s">
        <v>200</v>
      </c>
      <c r="X4" s="77">
        <v>250</v>
      </c>
      <c r="Y4" s="77">
        <v>8.6</v>
      </c>
      <c r="Z4" s="77" t="s">
        <v>240</v>
      </c>
      <c r="AA4" s="77" t="s">
        <v>241</v>
      </c>
      <c r="AB4" s="77" t="s">
        <v>242</v>
      </c>
      <c r="AC4" s="77" t="s">
        <v>243</v>
      </c>
      <c r="AD4" s="77">
        <v>25</v>
      </c>
      <c r="AE4" s="77">
        <v>286</v>
      </c>
      <c r="AF4" s="77">
        <v>35</v>
      </c>
      <c r="AG4" s="77">
        <v>1</v>
      </c>
      <c r="AH4" s="77" t="s">
        <v>244</v>
      </c>
      <c r="AI4" s="77"/>
    </row>
    <row r="5" spans="1:35" s="80" customFormat="1" ht="17" x14ac:dyDescent="0.2">
      <c r="A5" s="84">
        <v>3</v>
      </c>
      <c r="B5" s="76"/>
      <c r="C5" s="76"/>
      <c r="D5" s="77" t="s">
        <v>203</v>
      </c>
      <c r="E5" s="77" t="s">
        <v>33</v>
      </c>
      <c r="F5" s="77" t="s">
        <v>33</v>
      </c>
      <c r="G5" s="77" t="s">
        <v>204</v>
      </c>
      <c r="H5" s="78">
        <v>1</v>
      </c>
      <c r="I5" s="78" t="s">
        <v>205</v>
      </c>
      <c r="J5" s="75" t="s">
        <v>206</v>
      </c>
      <c r="K5" s="78" t="s">
        <v>210</v>
      </c>
      <c r="L5" s="78" t="s">
        <v>214</v>
      </c>
      <c r="M5" s="78" t="s">
        <v>211</v>
      </c>
      <c r="N5" s="78" t="s">
        <v>33</v>
      </c>
      <c r="O5" s="78" t="s">
        <v>143</v>
      </c>
      <c r="P5" s="79">
        <v>44652</v>
      </c>
      <c r="Q5" s="78" t="s">
        <v>202</v>
      </c>
      <c r="R5" s="78" t="s">
        <v>238</v>
      </c>
      <c r="S5" s="78">
        <v>10</v>
      </c>
      <c r="T5" s="78">
        <v>2.1</v>
      </c>
      <c r="U5" s="77">
        <v>1.8</v>
      </c>
      <c r="V5" s="77">
        <v>25</v>
      </c>
      <c r="W5" s="58" t="s">
        <v>200</v>
      </c>
      <c r="X5" s="77">
        <v>250</v>
      </c>
      <c r="Y5" s="77">
        <v>8.6</v>
      </c>
      <c r="Z5" s="77" t="s">
        <v>240</v>
      </c>
      <c r="AA5" s="77" t="s">
        <v>241</v>
      </c>
      <c r="AB5" s="77" t="s">
        <v>242</v>
      </c>
      <c r="AC5" s="77" t="s">
        <v>243</v>
      </c>
      <c r="AD5" s="77">
        <v>25</v>
      </c>
      <c r="AE5" s="77">
        <v>286</v>
      </c>
      <c r="AF5" s="77">
        <v>35</v>
      </c>
      <c r="AG5" s="77">
        <v>1</v>
      </c>
      <c r="AH5" s="77" t="s">
        <v>244</v>
      </c>
      <c r="AI5" s="77"/>
    </row>
    <row r="6" spans="1:35" s="80" customFormat="1" ht="17" x14ac:dyDescent="0.2">
      <c r="A6" s="84">
        <v>4</v>
      </c>
      <c r="B6" s="76"/>
      <c r="C6" s="76"/>
      <c r="D6" s="77" t="s">
        <v>203</v>
      </c>
      <c r="E6" s="77" t="s">
        <v>33</v>
      </c>
      <c r="F6" s="77" t="s">
        <v>33</v>
      </c>
      <c r="G6" s="77" t="s">
        <v>204</v>
      </c>
      <c r="H6" s="78">
        <v>1</v>
      </c>
      <c r="I6" s="78" t="s">
        <v>209</v>
      </c>
      <c r="J6" s="75" t="s">
        <v>206</v>
      </c>
      <c r="K6" s="78" t="s">
        <v>210</v>
      </c>
      <c r="L6" s="78" t="s">
        <v>214</v>
      </c>
      <c r="M6" s="78" t="s">
        <v>211</v>
      </c>
      <c r="N6" s="78" t="s">
        <v>33</v>
      </c>
      <c r="O6" s="78" t="s">
        <v>143</v>
      </c>
      <c r="P6" s="79">
        <v>44652</v>
      </c>
      <c r="Q6" s="78" t="s">
        <v>202</v>
      </c>
      <c r="R6" s="78" t="s">
        <v>238</v>
      </c>
      <c r="S6" s="78">
        <v>10</v>
      </c>
      <c r="T6" s="78">
        <v>2.1</v>
      </c>
      <c r="U6" s="77">
        <v>1.8</v>
      </c>
      <c r="V6" s="77">
        <v>25</v>
      </c>
      <c r="W6" s="58" t="s">
        <v>200</v>
      </c>
      <c r="X6" s="77">
        <v>250</v>
      </c>
      <c r="Y6" s="77">
        <v>8.6</v>
      </c>
      <c r="Z6" s="77" t="s">
        <v>240</v>
      </c>
      <c r="AA6" s="77" t="s">
        <v>241</v>
      </c>
      <c r="AB6" s="77" t="s">
        <v>242</v>
      </c>
      <c r="AC6" s="77" t="s">
        <v>243</v>
      </c>
      <c r="AD6" s="77">
        <v>25</v>
      </c>
      <c r="AE6" s="77">
        <v>286</v>
      </c>
      <c r="AF6" s="77">
        <v>35</v>
      </c>
      <c r="AG6" s="77">
        <v>1</v>
      </c>
      <c r="AH6" s="77" t="s">
        <v>244</v>
      </c>
      <c r="AI6" s="77"/>
    </row>
    <row r="7" spans="1:35" s="80" customFormat="1" ht="17" x14ac:dyDescent="0.2">
      <c r="A7" s="84">
        <v>5</v>
      </c>
      <c r="B7" s="76"/>
      <c r="C7" s="76"/>
      <c r="D7" s="77" t="s">
        <v>212</v>
      </c>
      <c r="E7" s="77" t="s">
        <v>33</v>
      </c>
      <c r="F7" s="77" t="s">
        <v>33</v>
      </c>
      <c r="G7" s="77" t="s">
        <v>213</v>
      </c>
      <c r="H7" s="78">
        <v>1</v>
      </c>
      <c r="I7" s="78" t="s">
        <v>205</v>
      </c>
      <c r="J7" s="75" t="s">
        <v>206</v>
      </c>
      <c r="K7" s="78" t="s">
        <v>207</v>
      </c>
      <c r="L7" s="78" t="s">
        <v>214</v>
      </c>
      <c r="M7" s="78" t="s">
        <v>208</v>
      </c>
      <c r="N7" s="78" t="s">
        <v>33</v>
      </c>
      <c r="O7" s="77" t="s">
        <v>144</v>
      </c>
      <c r="P7" s="79">
        <v>44652</v>
      </c>
      <c r="Q7" s="78" t="s">
        <v>202</v>
      </c>
      <c r="R7" s="78" t="s">
        <v>238</v>
      </c>
      <c r="S7" s="78">
        <v>10</v>
      </c>
      <c r="T7" s="78">
        <v>2.1</v>
      </c>
      <c r="U7" s="77">
        <v>1.8</v>
      </c>
      <c r="V7" s="77">
        <v>25</v>
      </c>
      <c r="W7" s="58" t="s">
        <v>201</v>
      </c>
      <c r="X7" s="77">
        <v>250</v>
      </c>
      <c r="Y7" s="77">
        <v>8.6</v>
      </c>
      <c r="Z7" s="77" t="s">
        <v>240</v>
      </c>
      <c r="AA7" s="77" t="s">
        <v>241</v>
      </c>
      <c r="AB7" s="77" t="s">
        <v>242</v>
      </c>
      <c r="AC7" s="77" t="s">
        <v>243</v>
      </c>
      <c r="AD7" s="77">
        <v>25</v>
      </c>
      <c r="AE7" s="77">
        <v>286</v>
      </c>
      <c r="AF7" s="77">
        <v>35</v>
      </c>
      <c r="AG7" s="77">
        <v>1</v>
      </c>
      <c r="AH7" s="77" t="s">
        <v>244</v>
      </c>
      <c r="AI7" s="77"/>
    </row>
    <row r="8" spans="1:35" s="80" customFormat="1" ht="17" x14ac:dyDescent="0.2">
      <c r="A8" s="84">
        <v>6</v>
      </c>
      <c r="B8" s="76"/>
      <c r="C8" s="76"/>
      <c r="D8" s="77" t="s">
        <v>212</v>
      </c>
      <c r="E8" s="77" t="s">
        <v>33</v>
      </c>
      <c r="F8" s="77" t="s">
        <v>33</v>
      </c>
      <c r="G8" s="77" t="s">
        <v>213</v>
      </c>
      <c r="H8" s="78">
        <v>1</v>
      </c>
      <c r="I8" s="78" t="s">
        <v>209</v>
      </c>
      <c r="J8" s="75" t="s">
        <v>206</v>
      </c>
      <c r="K8" s="78" t="s">
        <v>207</v>
      </c>
      <c r="L8" s="78" t="s">
        <v>214</v>
      </c>
      <c r="M8" s="78" t="s">
        <v>208</v>
      </c>
      <c r="N8" s="78" t="s">
        <v>33</v>
      </c>
      <c r="O8" s="77" t="s">
        <v>144</v>
      </c>
      <c r="P8" s="79">
        <v>44652</v>
      </c>
      <c r="Q8" s="78" t="s">
        <v>202</v>
      </c>
      <c r="R8" s="77" t="s">
        <v>239</v>
      </c>
      <c r="S8" s="78">
        <v>10</v>
      </c>
      <c r="T8" s="78">
        <v>2.1</v>
      </c>
      <c r="U8" s="77">
        <v>1.8</v>
      </c>
      <c r="V8" s="77">
        <v>25</v>
      </c>
      <c r="W8" s="58" t="s">
        <v>201</v>
      </c>
      <c r="X8" s="77">
        <v>250</v>
      </c>
      <c r="Y8" s="77">
        <v>8.6</v>
      </c>
      <c r="Z8" s="77" t="s">
        <v>240</v>
      </c>
      <c r="AA8" s="77" t="s">
        <v>241</v>
      </c>
      <c r="AB8" s="77" t="s">
        <v>242</v>
      </c>
      <c r="AC8" s="77" t="s">
        <v>243</v>
      </c>
      <c r="AD8" s="77">
        <v>25</v>
      </c>
      <c r="AE8" s="77">
        <v>286</v>
      </c>
      <c r="AF8" s="77">
        <v>35</v>
      </c>
      <c r="AG8" s="77">
        <v>1</v>
      </c>
      <c r="AH8" s="77" t="s">
        <v>244</v>
      </c>
      <c r="AI8" s="77"/>
    </row>
    <row r="9" spans="1:35" s="80" customFormat="1" ht="17" x14ac:dyDescent="0.2">
      <c r="A9" s="84">
        <v>7</v>
      </c>
      <c r="B9" s="76"/>
      <c r="C9" s="76"/>
      <c r="D9" s="77" t="s">
        <v>212</v>
      </c>
      <c r="E9" s="77" t="s">
        <v>33</v>
      </c>
      <c r="F9" s="77" t="s">
        <v>33</v>
      </c>
      <c r="G9" s="77" t="s">
        <v>213</v>
      </c>
      <c r="H9" s="78">
        <v>1</v>
      </c>
      <c r="I9" s="78" t="s">
        <v>205</v>
      </c>
      <c r="J9" s="75" t="s">
        <v>206</v>
      </c>
      <c r="K9" s="78" t="s">
        <v>207</v>
      </c>
      <c r="L9" s="78" t="s">
        <v>214</v>
      </c>
      <c r="M9" s="78" t="s">
        <v>211</v>
      </c>
      <c r="N9" s="78" t="s">
        <v>33</v>
      </c>
      <c r="O9" s="77" t="s">
        <v>144</v>
      </c>
      <c r="P9" s="79">
        <v>44652</v>
      </c>
      <c r="Q9" s="78" t="s">
        <v>202</v>
      </c>
      <c r="R9" s="77" t="s">
        <v>239</v>
      </c>
      <c r="S9" s="78">
        <v>10</v>
      </c>
      <c r="T9" s="78">
        <v>2.1</v>
      </c>
      <c r="U9" s="77">
        <v>1.8</v>
      </c>
      <c r="V9" s="77">
        <v>25</v>
      </c>
      <c r="W9" s="58" t="s">
        <v>201</v>
      </c>
      <c r="X9" s="77">
        <v>250</v>
      </c>
      <c r="Y9" s="77">
        <v>8.6</v>
      </c>
      <c r="Z9" s="77" t="s">
        <v>240</v>
      </c>
      <c r="AA9" s="77" t="s">
        <v>241</v>
      </c>
      <c r="AB9" s="77" t="s">
        <v>242</v>
      </c>
      <c r="AC9" s="77" t="s">
        <v>243</v>
      </c>
      <c r="AD9" s="77">
        <v>25</v>
      </c>
      <c r="AE9" s="77">
        <v>286</v>
      </c>
      <c r="AF9" s="77">
        <v>35</v>
      </c>
      <c r="AG9" s="77">
        <v>1</v>
      </c>
      <c r="AH9" s="77" t="s">
        <v>244</v>
      </c>
      <c r="AI9" s="77"/>
    </row>
    <row r="10" spans="1:35" s="80" customFormat="1" ht="17" x14ac:dyDescent="0.2">
      <c r="A10" s="84">
        <v>8</v>
      </c>
      <c r="B10" s="76"/>
      <c r="C10" s="76"/>
      <c r="D10" s="77" t="s">
        <v>212</v>
      </c>
      <c r="E10" s="77" t="s">
        <v>33</v>
      </c>
      <c r="F10" s="77" t="s">
        <v>33</v>
      </c>
      <c r="G10" s="77" t="s">
        <v>213</v>
      </c>
      <c r="H10" s="78">
        <v>1</v>
      </c>
      <c r="I10" s="78" t="s">
        <v>209</v>
      </c>
      <c r="J10" s="75" t="s">
        <v>206</v>
      </c>
      <c r="K10" s="78" t="s">
        <v>207</v>
      </c>
      <c r="L10" s="78" t="s">
        <v>214</v>
      </c>
      <c r="M10" s="78" t="s">
        <v>211</v>
      </c>
      <c r="N10" s="78" t="s">
        <v>33</v>
      </c>
      <c r="O10" s="77" t="s">
        <v>144</v>
      </c>
      <c r="P10" s="79">
        <v>44652</v>
      </c>
      <c r="Q10" s="78" t="s">
        <v>202</v>
      </c>
      <c r="R10" s="77" t="s">
        <v>239</v>
      </c>
      <c r="S10" s="78">
        <v>10</v>
      </c>
      <c r="T10" s="78">
        <v>2.1</v>
      </c>
      <c r="U10" s="77">
        <v>1.8</v>
      </c>
      <c r="V10" s="77">
        <v>25</v>
      </c>
      <c r="W10" s="58" t="s">
        <v>201</v>
      </c>
      <c r="X10" s="77">
        <v>250</v>
      </c>
      <c r="Y10" s="77">
        <v>8.6</v>
      </c>
      <c r="Z10" s="77" t="s">
        <v>240</v>
      </c>
      <c r="AA10" s="77" t="s">
        <v>241</v>
      </c>
      <c r="AB10" s="77" t="s">
        <v>242</v>
      </c>
      <c r="AC10" s="77" t="s">
        <v>243</v>
      </c>
      <c r="AD10" s="77">
        <v>25</v>
      </c>
      <c r="AE10" s="77">
        <v>286</v>
      </c>
      <c r="AF10" s="77">
        <v>35</v>
      </c>
      <c r="AG10" s="77">
        <v>1</v>
      </c>
      <c r="AH10" s="77" t="s">
        <v>244</v>
      </c>
      <c r="AI10" s="77"/>
    </row>
    <row r="11" spans="1:35" s="80" customFormat="1" ht="16" x14ac:dyDescent="0.2">
      <c r="A11" s="84">
        <v>9</v>
      </c>
      <c r="B11" s="76"/>
      <c r="C11" s="76"/>
      <c r="D11" s="77"/>
      <c r="E11" s="77"/>
      <c r="F11" s="77"/>
      <c r="G11" s="77"/>
      <c r="H11" s="77"/>
      <c r="I11" s="77"/>
      <c r="J11" s="77"/>
      <c r="K11" s="77"/>
      <c r="L11" s="78"/>
      <c r="M11" s="77"/>
      <c r="N11" s="77"/>
      <c r="O11" s="77"/>
      <c r="P11" s="77"/>
      <c r="Q11" s="77"/>
      <c r="R11" s="77"/>
      <c r="S11" s="77"/>
      <c r="T11" s="77"/>
      <c r="U11" s="77"/>
      <c r="V11" s="77"/>
      <c r="W11" s="77"/>
      <c r="X11" s="77"/>
      <c r="Y11" s="77"/>
      <c r="Z11" s="77"/>
      <c r="AA11" s="77"/>
      <c r="AB11" s="77"/>
      <c r="AC11" s="77"/>
      <c r="AD11" s="77"/>
      <c r="AE11" s="77"/>
      <c r="AF11" s="77"/>
      <c r="AG11" s="77"/>
      <c r="AH11" s="77"/>
      <c r="AI11" s="77"/>
    </row>
    <row r="12" spans="1:35" s="80" customFormat="1" ht="16" x14ac:dyDescent="0.2">
      <c r="A12" s="84">
        <v>10</v>
      </c>
      <c r="B12" s="76"/>
      <c r="C12" s="76"/>
      <c r="D12" s="77"/>
      <c r="E12" s="77"/>
      <c r="F12" s="77"/>
      <c r="G12" s="77"/>
      <c r="H12" s="77"/>
      <c r="I12" s="77"/>
      <c r="J12" s="77"/>
      <c r="K12" s="77"/>
      <c r="L12" s="78"/>
      <c r="M12" s="77"/>
      <c r="N12" s="77"/>
      <c r="O12" s="77"/>
      <c r="P12" s="77"/>
      <c r="Q12" s="77"/>
      <c r="R12" s="77"/>
      <c r="S12" s="77"/>
      <c r="T12" s="77"/>
      <c r="U12" s="77"/>
      <c r="V12" s="77"/>
      <c r="W12" s="77"/>
      <c r="X12" s="77"/>
      <c r="Y12" s="77"/>
      <c r="Z12" s="77"/>
      <c r="AA12" s="77"/>
      <c r="AB12" s="77"/>
      <c r="AC12" s="77"/>
      <c r="AD12" s="77"/>
      <c r="AE12" s="77"/>
      <c r="AF12" s="77"/>
      <c r="AG12" s="77"/>
      <c r="AH12" s="77"/>
      <c r="AI12" s="77"/>
    </row>
    <row r="13" spans="1:35" s="80" customFormat="1" ht="16" x14ac:dyDescent="0.2">
      <c r="A13" s="84">
        <v>11</v>
      </c>
      <c r="B13" s="76"/>
      <c r="C13" s="76"/>
      <c r="D13" s="77"/>
      <c r="E13" s="77"/>
      <c r="F13" s="77"/>
      <c r="G13" s="77"/>
      <c r="H13" s="77"/>
      <c r="I13" s="77"/>
      <c r="J13" s="77"/>
      <c r="K13" s="77"/>
      <c r="L13" s="78"/>
      <c r="M13" s="77"/>
      <c r="N13" s="77"/>
      <c r="O13" s="77"/>
      <c r="P13" s="77"/>
      <c r="Q13" s="77"/>
      <c r="R13" s="77"/>
      <c r="S13" s="77"/>
      <c r="T13" s="77"/>
      <c r="U13" s="77"/>
      <c r="V13" s="77"/>
      <c r="W13" s="77"/>
      <c r="X13" s="77"/>
      <c r="Y13" s="77"/>
      <c r="Z13" s="77"/>
      <c r="AA13" s="77"/>
      <c r="AB13" s="77"/>
      <c r="AC13" s="77"/>
      <c r="AD13" s="77"/>
      <c r="AE13" s="77"/>
      <c r="AF13" s="77"/>
      <c r="AG13" s="77"/>
      <c r="AH13" s="77"/>
      <c r="AI13" s="77"/>
    </row>
    <row r="14" spans="1:35" s="80" customFormat="1" ht="16" x14ac:dyDescent="0.2">
      <c r="A14" s="84">
        <v>12</v>
      </c>
      <c r="B14" s="76"/>
      <c r="C14" s="76"/>
      <c r="D14" s="77"/>
      <c r="E14" s="77"/>
      <c r="F14" s="77"/>
      <c r="G14" s="77"/>
      <c r="H14" s="77"/>
      <c r="I14" s="77"/>
      <c r="J14" s="77"/>
      <c r="K14" s="77"/>
      <c r="L14" s="78"/>
      <c r="M14" s="77"/>
      <c r="N14" s="77"/>
      <c r="O14" s="77"/>
      <c r="P14" s="77"/>
      <c r="Q14" s="77"/>
      <c r="R14" s="77"/>
      <c r="S14" s="77"/>
      <c r="T14" s="77"/>
      <c r="U14" s="77"/>
      <c r="V14" s="77"/>
      <c r="W14" s="77"/>
      <c r="X14" s="77"/>
      <c r="Y14" s="77"/>
      <c r="Z14" s="77"/>
      <c r="AA14" s="77"/>
      <c r="AB14" s="77"/>
      <c r="AC14" s="77"/>
      <c r="AD14" s="77"/>
      <c r="AE14" s="77"/>
      <c r="AF14" s="77"/>
      <c r="AG14" s="77"/>
      <c r="AH14" s="77"/>
      <c r="AI14" s="77"/>
    </row>
    <row r="15" spans="1:35" s="80" customFormat="1" ht="16" x14ac:dyDescent="0.2">
      <c r="A15" s="84">
        <v>13</v>
      </c>
      <c r="B15" s="76"/>
      <c r="C15" s="76"/>
      <c r="D15" s="77"/>
      <c r="E15" s="77"/>
      <c r="F15" s="77"/>
      <c r="G15" s="77"/>
      <c r="H15" s="77"/>
      <c r="I15" s="77"/>
      <c r="J15" s="77"/>
      <c r="K15" s="77"/>
      <c r="L15" s="78"/>
      <c r="M15" s="77"/>
      <c r="N15" s="77"/>
      <c r="O15" s="77"/>
      <c r="P15" s="77"/>
      <c r="Q15" s="77"/>
      <c r="R15" s="77"/>
      <c r="S15" s="77"/>
      <c r="T15" s="77"/>
      <c r="U15" s="77"/>
      <c r="V15" s="77"/>
      <c r="W15" s="77"/>
      <c r="X15" s="77"/>
      <c r="Y15" s="77"/>
      <c r="Z15" s="77"/>
      <c r="AA15" s="77"/>
      <c r="AB15" s="77"/>
      <c r="AC15" s="77"/>
      <c r="AD15" s="77"/>
      <c r="AE15" s="77"/>
      <c r="AF15" s="77"/>
      <c r="AG15" s="77"/>
      <c r="AH15" s="77"/>
      <c r="AI15" s="77"/>
    </row>
    <row r="16" spans="1:35" s="80" customFormat="1" ht="16" x14ac:dyDescent="0.2">
      <c r="A16" s="84">
        <v>14</v>
      </c>
      <c r="B16" s="76"/>
      <c r="C16" s="76"/>
      <c r="D16" s="77"/>
      <c r="E16" s="77"/>
      <c r="F16" s="77"/>
      <c r="G16" s="77"/>
      <c r="H16" s="77"/>
      <c r="I16" s="77"/>
      <c r="J16" s="77"/>
      <c r="K16" s="77"/>
      <c r="L16" s="78"/>
      <c r="M16" s="77"/>
      <c r="N16" s="77"/>
      <c r="O16" s="77"/>
      <c r="P16" s="77"/>
      <c r="Q16" s="77"/>
      <c r="R16" s="77"/>
      <c r="S16" s="77"/>
      <c r="T16" s="77"/>
      <c r="U16" s="77"/>
      <c r="V16" s="77"/>
      <c r="W16" s="77"/>
      <c r="X16" s="77"/>
      <c r="Y16" s="77"/>
      <c r="Z16" s="77"/>
      <c r="AA16" s="77"/>
      <c r="AB16" s="77"/>
      <c r="AC16" s="77"/>
      <c r="AD16" s="77"/>
      <c r="AE16" s="77"/>
      <c r="AF16" s="77"/>
      <c r="AG16" s="77"/>
      <c r="AH16" s="77"/>
      <c r="AI16" s="77"/>
    </row>
    <row r="17" spans="1:35" s="80" customFormat="1" ht="16" x14ac:dyDescent="0.2">
      <c r="A17" s="84">
        <v>15</v>
      </c>
      <c r="B17" s="76"/>
      <c r="C17" s="76"/>
      <c r="D17" s="77"/>
      <c r="E17" s="77"/>
      <c r="F17" s="77"/>
      <c r="G17" s="77"/>
      <c r="H17" s="77"/>
      <c r="I17" s="77"/>
      <c r="J17" s="77"/>
      <c r="K17" s="77"/>
      <c r="L17" s="78"/>
      <c r="M17" s="77"/>
      <c r="N17" s="77"/>
      <c r="O17" s="77"/>
      <c r="P17" s="77"/>
      <c r="Q17" s="77"/>
      <c r="R17" s="77"/>
      <c r="S17" s="77"/>
      <c r="T17" s="77"/>
      <c r="U17" s="77"/>
      <c r="V17" s="77"/>
      <c r="W17" s="77"/>
      <c r="X17" s="77"/>
      <c r="Y17" s="77"/>
      <c r="Z17" s="77"/>
      <c r="AA17" s="77"/>
      <c r="AB17" s="77"/>
      <c r="AC17" s="77"/>
      <c r="AD17" s="77"/>
      <c r="AE17" s="77"/>
      <c r="AF17" s="77"/>
      <c r="AG17" s="77"/>
      <c r="AH17" s="77"/>
      <c r="AI17" s="77"/>
    </row>
    <row r="18" spans="1:35" s="80" customFormat="1" ht="16" x14ac:dyDescent="0.2">
      <c r="A18" s="84">
        <v>16</v>
      </c>
      <c r="B18" s="76"/>
      <c r="C18" s="76"/>
      <c r="D18" s="77"/>
      <c r="E18" s="77"/>
      <c r="F18" s="77"/>
      <c r="G18" s="77"/>
      <c r="H18" s="77"/>
      <c r="I18" s="77"/>
      <c r="J18" s="77"/>
      <c r="K18" s="77"/>
      <c r="L18" s="78"/>
      <c r="M18" s="77"/>
      <c r="N18" s="77"/>
      <c r="O18" s="77"/>
      <c r="P18" s="77"/>
      <c r="Q18" s="77"/>
      <c r="R18" s="77"/>
      <c r="S18" s="77"/>
      <c r="T18" s="77"/>
      <c r="U18" s="77"/>
      <c r="V18" s="77"/>
      <c r="W18" s="77"/>
      <c r="X18" s="77"/>
      <c r="Y18" s="77"/>
      <c r="Z18" s="77"/>
      <c r="AA18" s="77"/>
      <c r="AB18" s="77"/>
      <c r="AC18" s="77"/>
      <c r="AD18" s="77"/>
      <c r="AE18" s="77"/>
      <c r="AF18" s="77"/>
      <c r="AG18" s="77"/>
      <c r="AH18" s="77"/>
      <c r="AI18" s="77"/>
    </row>
    <row r="19" spans="1:35" s="80" customFormat="1" ht="16" x14ac:dyDescent="0.2">
      <c r="A19" s="84">
        <v>17</v>
      </c>
      <c r="B19" s="76"/>
      <c r="C19" s="76"/>
      <c r="D19" s="77"/>
      <c r="E19" s="77"/>
      <c r="F19" s="77"/>
      <c r="G19" s="77"/>
      <c r="H19" s="77"/>
      <c r="I19" s="77"/>
      <c r="J19" s="77"/>
      <c r="K19" s="77"/>
      <c r="L19" s="78"/>
      <c r="M19" s="77"/>
      <c r="N19" s="77"/>
      <c r="O19" s="77"/>
      <c r="P19" s="77"/>
      <c r="Q19" s="77"/>
      <c r="R19" s="77"/>
      <c r="S19" s="77"/>
      <c r="T19" s="77"/>
      <c r="U19" s="77"/>
      <c r="V19" s="77"/>
      <c r="W19" s="77"/>
      <c r="X19" s="77"/>
      <c r="Y19" s="77"/>
      <c r="Z19" s="77"/>
      <c r="AA19" s="77"/>
      <c r="AB19" s="77"/>
      <c r="AC19" s="77"/>
      <c r="AD19" s="77"/>
      <c r="AE19" s="77"/>
      <c r="AF19" s="77"/>
      <c r="AG19" s="77"/>
      <c r="AH19" s="77"/>
      <c r="AI19" s="77"/>
    </row>
    <row r="20" spans="1:35" s="80" customFormat="1" ht="16" x14ac:dyDescent="0.2">
      <c r="A20" s="84">
        <v>18</v>
      </c>
      <c r="B20" s="76"/>
      <c r="C20" s="76"/>
      <c r="D20" s="77"/>
      <c r="E20" s="77"/>
      <c r="F20" s="77"/>
      <c r="G20" s="77"/>
      <c r="H20" s="77"/>
      <c r="I20" s="77"/>
      <c r="J20" s="77"/>
      <c r="K20" s="77"/>
      <c r="L20" s="78"/>
      <c r="M20" s="77"/>
      <c r="N20" s="77"/>
      <c r="O20" s="77"/>
      <c r="P20" s="77"/>
      <c r="Q20" s="77"/>
      <c r="R20" s="77"/>
      <c r="S20" s="77"/>
      <c r="T20" s="77"/>
      <c r="U20" s="77"/>
      <c r="V20" s="77"/>
      <c r="W20" s="77"/>
      <c r="X20" s="77"/>
      <c r="Y20" s="77"/>
      <c r="Z20" s="77"/>
      <c r="AA20" s="77"/>
      <c r="AB20" s="77"/>
      <c r="AC20" s="77"/>
      <c r="AD20" s="77"/>
      <c r="AE20" s="77"/>
      <c r="AF20" s="77"/>
      <c r="AG20" s="77"/>
      <c r="AH20" s="77"/>
      <c r="AI20" s="77"/>
    </row>
    <row r="21" spans="1:35" s="80" customFormat="1" ht="16" x14ac:dyDescent="0.2">
      <c r="A21" s="84">
        <v>19</v>
      </c>
      <c r="B21" s="76"/>
      <c r="C21" s="76"/>
      <c r="D21" s="77"/>
      <c r="E21" s="77"/>
      <c r="F21" s="77"/>
      <c r="G21" s="77"/>
      <c r="H21" s="77"/>
      <c r="I21" s="77"/>
      <c r="J21" s="77"/>
      <c r="K21" s="77"/>
      <c r="L21" s="78"/>
      <c r="M21" s="77"/>
      <c r="N21" s="77"/>
      <c r="O21" s="77"/>
      <c r="P21" s="77"/>
      <c r="Q21" s="77"/>
      <c r="R21" s="77"/>
      <c r="S21" s="77"/>
      <c r="T21" s="77"/>
      <c r="U21" s="77"/>
      <c r="V21" s="77"/>
      <c r="W21" s="77"/>
      <c r="X21" s="77"/>
      <c r="Y21" s="77"/>
      <c r="Z21" s="77"/>
      <c r="AA21" s="77"/>
      <c r="AB21" s="77"/>
      <c r="AC21" s="77"/>
      <c r="AD21" s="77"/>
      <c r="AE21" s="77"/>
      <c r="AF21" s="77"/>
      <c r="AG21" s="77"/>
      <c r="AH21" s="77"/>
      <c r="AI21" s="77"/>
    </row>
    <row r="22" spans="1:35" s="80" customFormat="1" ht="16" x14ac:dyDescent="0.2">
      <c r="A22" s="84">
        <v>20</v>
      </c>
      <c r="B22" s="76"/>
      <c r="C22" s="76"/>
      <c r="D22" s="77"/>
      <c r="E22" s="77"/>
      <c r="F22" s="77"/>
      <c r="G22" s="77"/>
      <c r="H22" s="77"/>
      <c r="I22" s="77"/>
      <c r="J22" s="77"/>
      <c r="K22" s="77"/>
      <c r="L22" s="78"/>
      <c r="M22" s="77"/>
      <c r="N22" s="77"/>
      <c r="O22" s="77"/>
      <c r="P22" s="77"/>
      <c r="Q22" s="77"/>
      <c r="R22" s="77"/>
      <c r="S22" s="77"/>
      <c r="T22" s="77"/>
      <c r="U22" s="77"/>
      <c r="V22" s="77"/>
      <c r="W22" s="77"/>
      <c r="X22" s="77"/>
      <c r="Y22" s="77"/>
      <c r="Z22" s="77"/>
      <c r="AA22" s="77"/>
      <c r="AB22" s="77"/>
      <c r="AC22" s="77"/>
      <c r="AD22" s="77"/>
      <c r="AE22" s="77"/>
      <c r="AF22" s="77"/>
      <c r="AG22" s="77"/>
      <c r="AH22" s="77"/>
      <c r="AI22" s="77"/>
    </row>
    <row r="23" spans="1:35" s="80" customFormat="1" ht="16" x14ac:dyDescent="0.2">
      <c r="A23" s="84">
        <v>21</v>
      </c>
      <c r="B23" s="76"/>
      <c r="C23" s="76"/>
      <c r="D23" s="77"/>
      <c r="E23" s="77"/>
      <c r="F23" s="77"/>
      <c r="G23" s="77"/>
      <c r="H23" s="77"/>
      <c r="I23" s="77"/>
      <c r="J23" s="77"/>
      <c r="K23" s="77"/>
      <c r="L23" s="78"/>
      <c r="M23" s="77"/>
      <c r="N23" s="77"/>
      <c r="O23" s="77"/>
      <c r="P23" s="77"/>
      <c r="Q23" s="77"/>
      <c r="R23" s="77"/>
      <c r="S23" s="77"/>
      <c r="T23" s="77"/>
      <c r="U23" s="77"/>
      <c r="V23" s="77"/>
      <c r="W23" s="77"/>
      <c r="X23" s="77"/>
      <c r="Y23" s="77"/>
      <c r="Z23" s="77"/>
      <c r="AA23" s="77"/>
      <c r="AB23" s="77"/>
      <c r="AC23" s="77"/>
      <c r="AD23" s="77"/>
      <c r="AE23" s="77"/>
      <c r="AF23" s="77"/>
      <c r="AG23" s="77"/>
      <c r="AH23" s="77"/>
      <c r="AI23" s="77"/>
    </row>
    <row r="24" spans="1:35" s="80" customFormat="1" ht="16" x14ac:dyDescent="0.2">
      <c r="A24" s="84">
        <v>22</v>
      </c>
      <c r="B24" s="76"/>
      <c r="C24" s="76"/>
      <c r="D24" s="77"/>
      <c r="E24" s="77"/>
      <c r="F24" s="77"/>
      <c r="G24" s="77"/>
      <c r="H24" s="77"/>
      <c r="I24" s="77"/>
      <c r="J24" s="77"/>
      <c r="K24" s="77"/>
      <c r="L24" s="78"/>
      <c r="M24" s="77"/>
      <c r="N24" s="77"/>
      <c r="O24" s="77"/>
      <c r="P24" s="77"/>
      <c r="Q24" s="77"/>
      <c r="R24" s="77"/>
      <c r="S24" s="77"/>
      <c r="T24" s="77"/>
      <c r="U24" s="77"/>
      <c r="V24" s="77"/>
      <c r="W24" s="77"/>
      <c r="X24" s="77"/>
      <c r="Y24" s="77"/>
      <c r="Z24" s="77"/>
      <c r="AA24" s="77"/>
      <c r="AB24" s="77"/>
      <c r="AC24" s="77"/>
      <c r="AD24" s="77"/>
      <c r="AE24" s="77"/>
      <c r="AF24" s="77"/>
      <c r="AG24" s="77"/>
      <c r="AH24" s="77"/>
      <c r="AI24" s="77"/>
    </row>
    <row r="25" spans="1:35" s="80" customFormat="1" ht="16" x14ac:dyDescent="0.2">
      <c r="A25" s="84">
        <v>23</v>
      </c>
      <c r="B25" s="76"/>
      <c r="C25" s="76"/>
      <c r="D25" s="77"/>
      <c r="E25" s="77"/>
      <c r="F25" s="77"/>
      <c r="G25" s="77"/>
      <c r="H25" s="77"/>
      <c r="I25" s="77"/>
      <c r="J25" s="77"/>
      <c r="K25" s="77"/>
      <c r="L25" s="78"/>
      <c r="M25" s="77"/>
      <c r="N25" s="77"/>
      <c r="O25" s="77"/>
      <c r="P25" s="77"/>
      <c r="Q25" s="77"/>
      <c r="R25" s="77"/>
      <c r="S25" s="77"/>
      <c r="T25" s="77"/>
      <c r="U25" s="77"/>
      <c r="V25" s="77"/>
      <c r="W25" s="77"/>
      <c r="X25" s="77"/>
      <c r="Y25" s="77"/>
      <c r="Z25" s="77"/>
      <c r="AA25" s="77"/>
      <c r="AB25" s="77"/>
      <c r="AC25" s="77"/>
      <c r="AD25" s="77"/>
      <c r="AE25" s="77"/>
      <c r="AF25" s="77"/>
      <c r="AG25" s="77"/>
      <c r="AH25" s="77"/>
      <c r="AI25" s="77"/>
    </row>
    <row r="26" spans="1:35" s="80" customFormat="1" ht="16" x14ac:dyDescent="0.2">
      <c r="A26" s="84">
        <v>24</v>
      </c>
      <c r="B26" s="76"/>
      <c r="C26" s="76"/>
      <c r="D26" s="77"/>
      <c r="E26" s="77"/>
      <c r="F26" s="77"/>
      <c r="G26" s="77"/>
      <c r="H26" s="77"/>
      <c r="I26" s="77"/>
      <c r="J26" s="77"/>
      <c r="K26" s="77"/>
      <c r="L26" s="78"/>
      <c r="M26" s="77"/>
      <c r="N26" s="77"/>
      <c r="O26" s="77"/>
      <c r="P26" s="77"/>
      <c r="Q26" s="77"/>
      <c r="R26" s="77"/>
      <c r="S26" s="77"/>
      <c r="T26" s="77"/>
      <c r="U26" s="77"/>
      <c r="V26" s="77"/>
      <c r="W26" s="77"/>
      <c r="X26" s="77"/>
      <c r="Y26" s="77"/>
      <c r="Z26" s="77"/>
      <c r="AA26" s="77"/>
      <c r="AB26" s="77"/>
      <c r="AC26" s="77"/>
      <c r="AD26" s="77"/>
      <c r="AE26" s="77"/>
      <c r="AF26" s="77"/>
      <c r="AG26" s="77"/>
      <c r="AH26" s="77"/>
      <c r="AI26" s="77"/>
    </row>
    <row r="27" spans="1:35" s="80" customFormat="1" ht="16" x14ac:dyDescent="0.2">
      <c r="A27" s="84">
        <v>25</v>
      </c>
      <c r="B27" s="76"/>
      <c r="C27" s="76"/>
      <c r="D27" s="77"/>
      <c r="E27" s="77"/>
      <c r="F27" s="77"/>
      <c r="G27" s="77"/>
      <c r="H27" s="77"/>
      <c r="I27" s="77"/>
      <c r="J27" s="77"/>
      <c r="K27" s="77"/>
      <c r="L27" s="78"/>
      <c r="M27" s="77"/>
      <c r="N27" s="77"/>
      <c r="O27" s="77"/>
      <c r="P27" s="77"/>
      <c r="Q27" s="77"/>
      <c r="R27" s="77"/>
      <c r="S27" s="77"/>
      <c r="T27" s="77"/>
      <c r="U27" s="77"/>
      <c r="V27" s="77"/>
      <c r="W27" s="77"/>
      <c r="X27" s="77"/>
      <c r="Y27" s="77"/>
      <c r="Z27" s="77"/>
      <c r="AA27" s="77"/>
      <c r="AB27" s="77"/>
      <c r="AC27" s="77"/>
      <c r="AD27" s="77"/>
      <c r="AE27" s="77"/>
      <c r="AF27" s="77"/>
      <c r="AG27" s="77"/>
      <c r="AH27" s="77"/>
      <c r="AI27" s="77"/>
    </row>
    <row r="28" spans="1:35" s="80" customFormat="1" ht="16" x14ac:dyDescent="0.2">
      <c r="A28" s="84">
        <v>26</v>
      </c>
      <c r="B28" s="76"/>
      <c r="C28" s="76"/>
      <c r="D28" s="77"/>
      <c r="E28" s="77"/>
      <c r="F28" s="77"/>
      <c r="G28" s="77"/>
      <c r="H28" s="77"/>
      <c r="I28" s="77"/>
      <c r="J28" s="77"/>
      <c r="K28" s="77"/>
      <c r="L28" s="78"/>
      <c r="M28" s="77"/>
      <c r="N28" s="77"/>
      <c r="O28" s="77"/>
      <c r="P28" s="77"/>
      <c r="Q28" s="77"/>
      <c r="R28" s="77"/>
      <c r="S28" s="77"/>
      <c r="T28" s="77"/>
      <c r="U28" s="77"/>
      <c r="V28" s="77"/>
      <c r="W28" s="77"/>
      <c r="X28" s="77"/>
      <c r="Y28" s="77"/>
      <c r="Z28" s="77"/>
      <c r="AA28" s="77"/>
      <c r="AB28" s="77"/>
      <c r="AC28" s="77"/>
      <c r="AD28" s="77"/>
      <c r="AE28" s="77"/>
      <c r="AF28" s="77"/>
      <c r="AG28" s="77"/>
      <c r="AH28" s="77"/>
      <c r="AI28" s="77"/>
    </row>
    <row r="29" spans="1:35" s="80" customFormat="1" ht="16" x14ac:dyDescent="0.2">
      <c r="A29" s="84">
        <v>27</v>
      </c>
      <c r="B29" s="76"/>
      <c r="C29" s="76"/>
      <c r="D29" s="77"/>
      <c r="E29" s="77"/>
      <c r="F29" s="77"/>
      <c r="G29" s="77"/>
      <c r="H29" s="77"/>
      <c r="I29" s="77"/>
      <c r="J29" s="77"/>
      <c r="K29" s="77"/>
      <c r="L29" s="78"/>
      <c r="M29" s="77"/>
      <c r="N29" s="77"/>
      <c r="O29" s="77"/>
      <c r="P29" s="77"/>
      <c r="Q29" s="77"/>
      <c r="R29" s="77"/>
      <c r="S29" s="77"/>
      <c r="T29" s="77"/>
      <c r="U29" s="77"/>
      <c r="V29" s="77"/>
      <c r="W29" s="77"/>
      <c r="X29" s="77"/>
      <c r="Y29" s="77"/>
      <c r="Z29" s="77"/>
      <c r="AA29" s="77"/>
      <c r="AB29" s="77"/>
      <c r="AC29" s="77"/>
      <c r="AD29" s="77"/>
      <c r="AE29" s="77"/>
      <c r="AF29" s="77"/>
      <c r="AG29" s="77"/>
      <c r="AH29" s="77"/>
      <c r="AI29" s="77"/>
    </row>
    <row r="30" spans="1:35" s="80" customFormat="1" ht="16" x14ac:dyDescent="0.2">
      <c r="A30" s="84">
        <v>28</v>
      </c>
      <c r="B30" s="76"/>
      <c r="C30" s="76"/>
      <c r="D30" s="77"/>
      <c r="E30" s="77"/>
      <c r="F30" s="77"/>
      <c r="G30" s="77"/>
      <c r="H30" s="77"/>
      <c r="I30" s="77"/>
      <c r="J30" s="77"/>
      <c r="K30" s="77"/>
      <c r="L30" s="78"/>
      <c r="M30" s="77"/>
      <c r="N30" s="77"/>
      <c r="O30" s="77"/>
      <c r="P30" s="77"/>
      <c r="Q30" s="77"/>
      <c r="R30" s="77"/>
      <c r="S30" s="77"/>
      <c r="T30" s="77"/>
      <c r="U30" s="77"/>
      <c r="V30" s="77"/>
      <c r="W30" s="77"/>
      <c r="X30" s="77"/>
      <c r="Y30" s="77"/>
      <c r="Z30" s="77"/>
      <c r="AA30" s="77"/>
      <c r="AB30" s="77"/>
      <c r="AC30" s="77"/>
      <c r="AD30" s="77"/>
      <c r="AE30" s="77"/>
      <c r="AF30" s="77"/>
      <c r="AG30" s="77"/>
      <c r="AH30" s="77"/>
      <c r="AI30" s="77"/>
    </row>
    <row r="31" spans="1:35" s="80" customFormat="1" ht="16" x14ac:dyDescent="0.2">
      <c r="A31" s="84">
        <v>29</v>
      </c>
      <c r="B31" s="76"/>
      <c r="C31" s="76"/>
      <c r="D31" s="77"/>
      <c r="E31" s="77"/>
      <c r="F31" s="77"/>
      <c r="G31" s="77"/>
      <c r="H31" s="77"/>
      <c r="I31" s="77"/>
      <c r="J31" s="77"/>
      <c r="K31" s="77"/>
      <c r="L31" s="78"/>
      <c r="M31" s="77"/>
      <c r="N31" s="77"/>
      <c r="O31" s="77"/>
      <c r="P31" s="77"/>
      <c r="Q31" s="77"/>
      <c r="R31" s="77"/>
      <c r="S31" s="77"/>
      <c r="T31" s="77"/>
      <c r="U31" s="77"/>
      <c r="V31" s="77"/>
      <c r="W31" s="77"/>
      <c r="X31" s="77"/>
      <c r="Y31" s="77"/>
      <c r="Z31" s="77"/>
      <c r="AA31" s="77"/>
      <c r="AB31" s="77"/>
      <c r="AC31" s="77"/>
      <c r="AD31" s="77"/>
      <c r="AE31" s="77"/>
      <c r="AF31" s="77"/>
      <c r="AG31" s="77"/>
      <c r="AH31" s="77"/>
      <c r="AI31" s="77"/>
    </row>
    <row r="32" spans="1:35" s="80" customFormat="1" ht="16" x14ac:dyDescent="0.2">
      <c r="A32" s="84">
        <v>30</v>
      </c>
      <c r="B32" s="76"/>
      <c r="C32" s="76"/>
      <c r="D32" s="77"/>
      <c r="E32" s="77"/>
      <c r="F32" s="77"/>
      <c r="G32" s="77"/>
      <c r="H32" s="77"/>
      <c r="I32" s="77"/>
      <c r="J32" s="77"/>
      <c r="K32" s="77"/>
      <c r="L32" s="78"/>
      <c r="M32" s="77"/>
      <c r="N32" s="77"/>
      <c r="O32" s="77"/>
      <c r="P32" s="77"/>
      <c r="Q32" s="77"/>
      <c r="R32" s="77"/>
      <c r="S32" s="77"/>
      <c r="T32" s="77"/>
      <c r="U32" s="77"/>
      <c r="V32" s="77"/>
      <c r="W32" s="77"/>
      <c r="X32" s="77"/>
      <c r="Y32" s="77"/>
      <c r="Z32" s="77"/>
      <c r="AA32" s="77"/>
      <c r="AB32" s="77"/>
      <c r="AC32" s="77"/>
      <c r="AD32" s="77"/>
      <c r="AE32" s="77"/>
      <c r="AF32" s="77"/>
      <c r="AG32" s="77"/>
      <c r="AH32" s="77"/>
      <c r="AI32" s="77"/>
    </row>
    <row r="33" spans="1:35" s="80" customFormat="1" ht="16" x14ac:dyDescent="0.2">
      <c r="A33" s="84">
        <v>31</v>
      </c>
      <c r="B33" s="76"/>
      <c r="C33" s="76"/>
      <c r="D33" s="77"/>
      <c r="E33" s="77"/>
      <c r="F33" s="77"/>
      <c r="G33" s="77"/>
      <c r="H33" s="77"/>
      <c r="I33" s="77"/>
      <c r="J33" s="77"/>
      <c r="K33" s="77"/>
      <c r="L33" s="78"/>
      <c r="M33" s="77"/>
      <c r="N33" s="77"/>
      <c r="O33" s="77"/>
      <c r="P33" s="77"/>
      <c r="Q33" s="77"/>
      <c r="R33" s="77"/>
      <c r="S33" s="77"/>
      <c r="T33" s="77"/>
      <c r="U33" s="77"/>
      <c r="V33" s="77"/>
      <c r="W33" s="77"/>
      <c r="X33" s="77"/>
      <c r="Y33" s="77"/>
      <c r="Z33" s="77"/>
      <c r="AA33" s="77"/>
      <c r="AB33" s="77"/>
      <c r="AC33" s="77"/>
      <c r="AD33" s="77"/>
      <c r="AE33" s="77"/>
      <c r="AF33" s="77"/>
      <c r="AG33" s="77"/>
      <c r="AH33" s="77"/>
      <c r="AI33" s="77"/>
    </row>
    <row r="34" spans="1:35" s="80" customFormat="1" ht="16" x14ac:dyDescent="0.2">
      <c r="A34" s="84">
        <v>32</v>
      </c>
      <c r="B34" s="76"/>
      <c r="C34" s="76"/>
      <c r="D34" s="77"/>
      <c r="E34" s="77"/>
      <c r="F34" s="77"/>
      <c r="G34" s="77"/>
      <c r="H34" s="77"/>
      <c r="I34" s="77"/>
      <c r="J34" s="77"/>
      <c r="K34" s="77"/>
      <c r="L34" s="78"/>
      <c r="M34" s="77"/>
      <c r="N34" s="77"/>
      <c r="O34" s="77"/>
      <c r="P34" s="77"/>
      <c r="Q34" s="77"/>
      <c r="R34" s="77"/>
      <c r="S34" s="77"/>
      <c r="T34" s="77"/>
      <c r="U34" s="77"/>
      <c r="V34" s="77"/>
      <c r="W34" s="77"/>
      <c r="X34" s="77"/>
      <c r="Y34" s="77"/>
      <c r="Z34" s="77"/>
      <c r="AA34" s="77"/>
      <c r="AB34" s="77"/>
      <c r="AC34" s="77"/>
      <c r="AD34" s="77"/>
      <c r="AE34" s="77"/>
      <c r="AF34" s="77"/>
      <c r="AG34" s="77"/>
      <c r="AH34" s="77"/>
      <c r="AI34" s="77"/>
    </row>
    <row r="35" spans="1:35" s="80" customFormat="1" ht="16" x14ac:dyDescent="0.2">
      <c r="A35" s="84">
        <v>33</v>
      </c>
      <c r="B35" s="76"/>
      <c r="C35" s="76"/>
      <c r="D35" s="77"/>
      <c r="E35" s="77"/>
      <c r="F35" s="77"/>
      <c r="G35" s="77"/>
      <c r="H35" s="77"/>
      <c r="I35" s="77"/>
      <c r="J35" s="77"/>
      <c r="K35" s="77"/>
      <c r="L35" s="78"/>
      <c r="M35" s="77"/>
      <c r="N35" s="77"/>
      <c r="O35" s="77"/>
      <c r="P35" s="77"/>
      <c r="Q35" s="77"/>
      <c r="R35" s="77"/>
      <c r="S35" s="77"/>
      <c r="T35" s="77"/>
      <c r="U35" s="77"/>
      <c r="V35" s="77"/>
      <c r="W35" s="77"/>
      <c r="X35" s="77"/>
      <c r="Y35" s="77"/>
      <c r="Z35" s="77"/>
      <c r="AA35" s="77"/>
      <c r="AB35" s="77"/>
      <c r="AC35" s="77"/>
      <c r="AD35" s="77"/>
      <c r="AE35" s="77"/>
      <c r="AF35" s="77"/>
      <c r="AG35" s="77"/>
      <c r="AH35" s="77"/>
      <c r="AI35" s="77"/>
    </row>
    <row r="36" spans="1:35" s="80" customFormat="1" ht="16" x14ac:dyDescent="0.2">
      <c r="A36" s="84">
        <v>34</v>
      </c>
      <c r="B36" s="76"/>
      <c r="C36" s="76"/>
      <c r="D36" s="77"/>
      <c r="E36" s="77"/>
      <c r="F36" s="77"/>
      <c r="G36" s="77"/>
      <c r="H36" s="77"/>
      <c r="I36" s="77"/>
      <c r="J36" s="77"/>
      <c r="K36" s="77"/>
      <c r="L36" s="78"/>
      <c r="M36" s="77"/>
      <c r="N36" s="77"/>
      <c r="O36" s="77"/>
      <c r="P36" s="77"/>
      <c r="Q36" s="77"/>
      <c r="R36" s="77"/>
      <c r="S36" s="77"/>
      <c r="T36" s="77"/>
      <c r="U36" s="77"/>
      <c r="V36" s="77"/>
      <c r="W36" s="77"/>
      <c r="X36" s="77"/>
      <c r="Y36" s="77"/>
      <c r="Z36" s="77"/>
      <c r="AA36" s="77"/>
      <c r="AB36" s="77"/>
      <c r="AC36" s="77"/>
      <c r="AD36" s="77"/>
      <c r="AE36" s="77"/>
      <c r="AF36" s="77"/>
      <c r="AG36" s="77"/>
      <c r="AH36" s="77"/>
      <c r="AI36" s="77"/>
    </row>
    <row r="37" spans="1:35" s="80" customFormat="1" ht="16" x14ac:dyDescent="0.2">
      <c r="A37" s="84">
        <v>35</v>
      </c>
      <c r="B37" s="76"/>
      <c r="C37" s="76"/>
      <c r="D37" s="77"/>
      <c r="E37" s="77"/>
      <c r="F37" s="77"/>
      <c r="G37" s="77"/>
      <c r="H37" s="77"/>
      <c r="I37" s="77"/>
      <c r="J37" s="77"/>
      <c r="K37" s="77"/>
      <c r="L37" s="78"/>
      <c r="M37" s="77"/>
      <c r="N37" s="77"/>
      <c r="O37" s="77"/>
      <c r="P37" s="77"/>
      <c r="Q37" s="77"/>
      <c r="R37" s="77"/>
      <c r="S37" s="77"/>
      <c r="T37" s="77"/>
      <c r="U37" s="77"/>
      <c r="V37" s="77"/>
      <c r="W37" s="77"/>
      <c r="X37" s="77"/>
      <c r="Y37" s="77"/>
      <c r="Z37" s="77"/>
      <c r="AA37" s="77"/>
      <c r="AB37" s="77"/>
      <c r="AC37" s="77"/>
      <c r="AD37" s="77"/>
      <c r="AE37" s="77"/>
      <c r="AF37" s="77"/>
      <c r="AG37" s="77"/>
      <c r="AH37" s="77"/>
      <c r="AI37" s="77"/>
    </row>
    <row r="38" spans="1:35" s="80" customFormat="1" ht="16" x14ac:dyDescent="0.2">
      <c r="A38" s="84">
        <v>36</v>
      </c>
      <c r="B38" s="76"/>
      <c r="C38" s="76"/>
      <c r="D38" s="77"/>
      <c r="E38" s="77"/>
      <c r="F38" s="77"/>
      <c r="G38" s="77"/>
      <c r="H38" s="77"/>
      <c r="I38" s="77"/>
      <c r="J38" s="77"/>
      <c r="K38" s="77"/>
      <c r="L38" s="78"/>
      <c r="M38" s="77"/>
      <c r="N38" s="77"/>
      <c r="O38" s="77"/>
      <c r="P38" s="77"/>
      <c r="Q38" s="77"/>
      <c r="R38" s="77"/>
      <c r="S38" s="77"/>
      <c r="T38" s="77"/>
      <c r="U38" s="77"/>
      <c r="V38" s="77"/>
      <c r="W38" s="77"/>
      <c r="X38" s="77"/>
      <c r="Y38" s="77"/>
      <c r="Z38" s="77"/>
      <c r="AA38" s="77"/>
      <c r="AB38" s="77"/>
      <c r="AC38" s="77"/>
      <c r="AD38" s="77"/>
      <c r="AE38" s="77"/>
      <c r="AF38" s="77"/>
      <c r="AG38" s="77"/>
      <c r="AH38" s="77"/>
      <c r="AI38" s="77"/>
    </row>
    <row r="39" spans="1:35" s="80" customFormat="1" ht="16" x14ac:dyDescent="0.2">
      <c r="A39" s="84">
        <v>37</v>
      </c>
      <c r="B39" s="76"/>
      <c r="C39" s="76"/>
      <c r="D39" s="77"/>
      <c r="E39" s="77"/>
      <c r="F39" s="77"/>
      <c r="G39" s="77"/>
      <c r="H39" s="77"/>
      <c r="I39" s="77"/>
      <c r="J39" s="77"/>
      <c r="K39" s="77"/>
      <c r="L39" s="78"/>
      <c r="M39" s="77"/>
      <c r="N39" s="77"/>
      <c r="O39" s="77"/>
      <c r="P39" s="77"/>
      <c r="Q39" s="77"/>
      <c r="R39" s="77"/>
      <c r="S39" s="77"/>
      <c r="T39" s="77"/>
      <c r="U39" s="77"/>
      <c r="V39" s="77"/>
      <c r="W39" s="77"/>
      <c r="X39" s="77"/>
      <c r="Y39" s="77"/>
      <c r="Z39" s="77"/>
      <c r="AA39" s="77"/>
      <c r="AB39" s="77"/>
      <c r="AC39" s="77"/>
      <c r="AD39" s="77"/>
      <c r="AE39" s="77"/>
      <c r="AF39" s="77"/>
      <c r="AG39" s="77"/>
      <c r="AH39" s="77"/>
      <c r="AI39" s="77"/>
    </row>
    <row r="40" spans="1:35" s="80" customFormat="1" ht="16" x14ac:dyDescent="0.2">
      <c r="A40" s="84">
        <v>38</v>
      </c>
      <c r="B40" s="76"/>
      <c r="C40" s="76"/>
      <c r="D40" s="77"/>
      <c r="E40" s="77"/>
      <c r="F40" s="77"/>
      <c r="G40" s="77"/>
      <c r="H40" s="77"/>
      <c r="I40" s="77"/>
      <c r="J40" s="77"/>
      <c r="K40" s="77"/>
      <c r="L40" s="78"/>
      <c r="M40" s="77"/>
      <c r="N40" s="77"/>
      <c r="O40" s="77"/>
      <c r="P40" s="77"/>
      <c r="Q40" s="77"/>
      <c r="R40" s="77"/>
      <c r="S40" s="77"/>
      <c r="T40" s="77"/>
      <c r="U40" s="77"/>
      <c r="V40" s="77"/>
      <c r="W40" s="77"/>
      <c r="X40" s="77"/>
      <c r="Y40" s="77"/>
      <c r="Z40" s="77"/>
      <c r="AA40" s="77"/>
      <c r="AB40" s="77"/>
      <c r="AC40" s="77"/>
      <c r="AD40" s="77"/>
      <c r="AE40" s="77"/>
      <c r="AF40" s="77"/>
      <c r="AG40" s="77"/>
      <c r="AH40" s="77"/>
      <c r="AI40" s="77"/>
    </row>
    <row r="41" spans="1:35" s="80" customFormat="1" ht="16" x14ac:dyDescent="0.2">
      <c r="A41" s="84">
        <v>39</v>
      </c>
      <c r="B41" s="76"/>
      <c r="C41" s="76"/>
      <c r="D41" s="77"/>
      <c r="E41" s="77"/>
      <c r="F41" s="77"/>
      <c r="G41" s="77"/>
      <c r="H41" s="77"/>
      <c r="I41" s="77"/>
      <c r="J41" s="77"/>
      <c r="K41" s="77"/>
      <c r="L41" s="78"/>
      <c r="M41" s="77"/>
      <c r="N41" s="77"/>
      <c r="O41" s="77"/>
      <c r="P41" s="77"/>
      <c r="Q41" s="77"/>
      <c r="R41" s="77"/>
      <c r="S41" s="77"/>
      <c r="T41" s="77"/>
      <c r="U41" s="77"/>
      <c r="V41" s="77"/>
      <c r="W41" s="77"/>
      <c r="X41" s="77"/>
      <c r="Y41" s="77"/>
      <c r="Z41" s="77"/>
      <c r="AA41" s="77"/>
      <c r="AB41" s="77"/>
      <c r="AC41" s="77"/>
      <c r="AD41" s="77"/>
      <c r="AE41" s="77"/>
      <c r="AF41" s="77"/>
      <c r="AG41" s="77"/>
      <c r="AH41" s="77"/>
      <c r="AI41" s="77"/>
    </row>
    <row r="42" spans="1:35" s="80" customFormat="1" ht="16" x14ac:dyDescent="0.2">
      <c r="A42" s="84">
        <v>40</v>
      </c>
      <c r="B42" s="76"/>
      <c r="C42" s="76"/>
      <c r="D42" s="77"/>
      <c r="E42" s="77"/>
      <c r="F42" s="77"/>
      <c r="G42" s="77"/>
      <c r="H42" s="77"/>
      <c r="I42" s="77"/>
      <c r="J42" s="77"/>
      <c r="K42" s="77"/>
      <c r="L42" s="78"/>
      <c r="M42" s="77"/>
      <c r="N42" s="77"/>
      <c r="O42" s="77"/>
      <c r="P42" s="77"/>
      <c r="Q42" s="77"/>
      <c r="R42" s="77"/>
      <c r="S42" s="77"/>
      <c r="T42" s="77"/>
      <c r="U42" s="77"/>
      <c r="V42" s="77"/>
      <c r="W42" s="77"/>
      <c r="X42" s="77"/>
      <c r="Y42" s="77"/>
      <c r="Z42" s="77"/>
      <c r="AA42" s="77"/>
      <c r="AB42" s="77"/>
      <c r="AC42" s="77"/>
      <c r="AD42" s="77"/>
      <c r="AE42" s="77"/>
      <c r="AF42" s="77"/>
      <c r="AG42" s="77"/>
      <c r="AH42" s="77"/>
      <c r="AI42" s="77"/>
    </row>
    <row r="43" spans="1:35" s="80" customFormat="1" ht="16" x14ac:dyDescent="0.2">
      <c r="A43" s="84">
        <v>41</v>
      </c>
      <c r="B43" s="76"/>
      <c r="C43" s="76"/>
      <c r="D43" s="77"/>
      <c r="E43" s="77"/>
      <c r="F43" s="77"/>
      <c r="G43" s="77"/>
      <c r="H43" s="77"/>
      <c r="I43" s="77"/>
      <c r="J43" s="77"/>
      <c r="K43" s="77"/>
      <c r="L43" s="78"/>
      <c r="M43" s="77"/>
      <c r="N43" s="77"/>
      <c r="O43" s="77"/>
      <c r="P43" s="77"/>
      <c r="Q43" s="77"/>
      <c r="R43" s="77"/>
      <c r="S43" s="77"/>
      <c r="T43" s="77"/>
      <c r="U43" s="77"/>
      <c r="V43" s="77"/>
      <c r="W43" s="77"/>
      <c r="X43" s="77"/>
      <c r="Y43" s="77"/>
      <c r="Z43" s="77"/>
      <c r="AA43" s="77"/>
      <c r="AB43" s="77"/>
      <c r="AC43" s="77"/>
      <c r="AD43" s="77"/>
      <c r="AE43" s="77"/>
      <c r="AF43" s="77"/>
      <c r="AG43" s="77"/>
      <c r="AH43" s="77"/>
      <c r="AI43" s="77"/>
    </row>
    <row r="44" spans="1:35" s="80" customFormat="1" ht="16" x14ac:dyDescent="0.2">
      <c r="A44" s="84">
        <v>42</v>
      </c>
      <c r="B44" s="76"/>
      <c r="C44" s="76"/>
      <c r="D44" s="77"/>
      <c r="E44" s="77"/>
      <c r="F44" s="77"/>
      <c r="G44" s="77"/>
      <c r="H44" s="77"/>
      <c r="I44" s="77"/>
      <c r="J44" s="77"/>
      <c r="K44" s="77"/>
      <c r="L44" s="78"/>
      <c r="M44" s="77"/>
      <c r="N44" s="77"/>
      <c r="O44" s="77"/>
      <c r="P44" s="77"/>
      <c r="Q44" s="77"/>
      <c r="R44" s="77"/>
      <c r="S44" s="77"/>
      <c r="T44" s="77"/>
      <c r="U44" s="77"/>
      <c r="V44" s="77"/>
      <c r="W44" s="77"/>
      <c r="X44" s="77"/>
      <c r="Y44" s="77"/>
      <c r="Z44" s="77"/>
      <c r="AA44" s="77"/>
      <c r="AB44" s="77"/>
      <c r="AC44" s="77"/>
      <c r="AD44" s="77"/>
      <c r="AE44" s="77"/>
      <c r="AF44" s="77"/>
      <c r="AG44" s="77"/>
      <c r="AH44" s="77"/>
      <c r="AI44" s="77"/>
    </row>
    <row r="45" spans="1:35" s="80" customFormat="1" ht="16" x14ac:dyDescent="0.2">
      <c r="A45" s="84">
        <v>43</v>
      </c>
      <c r="B45" s="76"/>
      <c r="C45" s="76"/>
      <c r="D45" s="77"/>
      <c r="E45" s="77"/>
      <c r="F45" s="77"/>
      <c r="G45" s="77"/>
      <c r="H45" s="77"/>
      <c r="I45" s="77"/>
      <c r="J45" s="77"/>
      <c r="K45" s="77"/>
      <c r="L45" s="78"/>
      <c r="M45" s="77"/>
      <c r="N45" s="77"/>
      <c r="O45" s="77"/>
      <c r="P45" s="77"/>
      <c r="Q45" s="77"/>
      <c r="R45" s="77"/>
      <c r="S45" s="77"/>
      <c r="T45" s="77"/>
      <c r="U45" s="77"/>
      <c r="V45" s="77"/>
      <c r="W45" s="77"/>
      <c r="X45" s="77"/>
      <c r="Y45" s="77"/>
      <c r="Z45" s="77"/>
      <c r="AA45" s="77"/>
      <c r="AB45" s="77"/>
      <c r="AC45" s="77"/>
      <c r="AD45" s="77"/>
      <c r="AE45" s="77"/>
      <c r="AF45" s="77"/>
      <c r="AG45" s="77"/>
      <c r="AH45" s="77"/>
      <c r="AI45" s="77"/>
    </row>
    <row r="46" spans="1:35" s="80" customFormat="1" ht="16" x14ac:dyDescent="0.2">
      <c r="A46" s="84">
        <v>44</v>
      </c>
      <c r="B46" s="76"/>
      <c r="C46" s="76"/>
      <c r="D46" s="77"/>
      <c r="E46" s="77"/>
      <c r="F46" s="77"/>
      <c r="G46" s="77"/>
      <c r="H46" s="77"/>
      <c r="I46" s="77"/>
      <c r="J46" s="77"/>
      <c r="K46" s="77"/>
      <c r="L46" s="78"/>
      <c r="M46" s="77"/>
      <c r="N46" s="77"/>
      <c r="O46" s="77"/>
      <c r="P46" s="77"/>
      <c r="Q46" s="77"/>
      <c r="R46" s="77"/>
      <c r="S46" s="77"/>
      <c r="T46" s="77"/>
      <c r="U46" s="77"/>
      <c r="V46" s="77"/>
      <c r="W46" s="77"/>
      <c r="X46" s="77"/>
      <c r="Y46" s="77"/>
      <c r="Z46" s="77"/>
      <c r="AA46" s="77"/>
      <c r="AB46" s="77"/>
      <c r="AC46" s="77"/>
      <c r="AD46" s="77"/>
      <c r="AE46" s="77"/>
      <c r="AF46" s="77"/>
      <c r="AG46" s="77"/>
      <c r="AH46" s="77"/>
      <c r="AI46" s="77"/>
    </row>
    <row r="47" spans="1:35" s="80" customFormat="1" ht="16" x14ac:dyDescent="0.2">
      <c r="A47" s="84">
        <v>45</v>
      </c>
      <c r="B47" s="76"/>
      <c r="C47" s="76"/>
      <c r="D47" s="77"/>
      <c r="E47" s="77"/>
      <c r="F47" s="77"/>
      <c r="G47" s="77"/>
      <c r="H47" s="77"/>
      <c r="I47" s="77"/>
      <c r="J47" s="77"/>
      <c r="K47" s="77"/>
      <c r="L47" s="78"/>
      <c r="M47" s="77"/>
      <c r="N47" s="77"/>
      <c r="O47" s="77"/>
      <c r="P47" s="77"/>
      <c r="Q47" s="77"/>
      <c r="R47" s="77"/>
      <c r="S47" s="77"/>
      <c r="T47" s="77"/>
      <c r="U47" s="77"/>
      <c r="V47" s="77"/>
      <c r="W47" s="77"/>
      <c r="X47" s="77"/>
      <c r="Y47" s="77"/>
      <c r="Z47" s="77"/>
      <c r="AA47" s="77"/>
      <c r="AB47" s="77"/>
      <c r="AC47" s="77"/>
      <c r="AD47" s="77"/>
      <c r="AE47" s="77"/>
      <c r="AF47" s="77"/>
      <c r="AG47" s="77"/>
      <c r="AH47" s="77"/>
      <c r="AI47" s="77"/>
    </row>
    <row r="48" spans="1:35" s="80" customFormat="1" ht="16" x14ac:dyDescent="0.2">
      <c r="A48" s="84">
        <v>46</v>
      </c>
      <c r="B48" s="76"/>
      <c r="C48" s="76"/>
      <c r="D48" s="77"/>
      <c r="E48" s="77"/>
      <c r="F48" s="77"/>
      <c r="G48" s="77"/>
      <c r="H48" s="77"/>
      <c r="I48" s="77"/>
      <c r="J48" s="77"/>
      <c r="K48" s="77"/>
      <c r="L48" s="78"/>
      <c r="M48" s="77"/>
      <c r="N48" s="77"/>
      <c r="O48" s="77"/>
      <c r="P48" s="77"/>
      <c r="Q48" s="77"/>
      <c r="R48" s="77"/>
      <c r="S48" s="77"/>
      <c r="T48" s="77"/>
      <c r="U48" s="77"/>
      <c r="V48" s="77"/>
      <c r="W48" s="77"/>
      <c r="X48" s="77"/>
      <c r="Y48" s="77"/>
      <c r="Z48" s="77"/>
      <c r="AA48" s="77"/>
      <c r="AB48" s="77"/>
      <c r="AC48" s="77"/>
      <c r="AD48" s="77"/>
      <c r="AE48" s="77"/>
      <c r="AF48" s="77"/>
      <c r="AG48" s="77"/>
      <c r="AH48" s="77"/>
      <c r="AI48" s="77"/>
    </row>
    <row r="49" spans="1:35" s="80" customFormat="1" ht="16" x14ac:dyDescent="0.2">
      <c r="A49" s="84">
        <v>47</v>
      </c>
      <c r="B49" s="76"/>
      <c r="C49" s="76"/>
      <c r="D49" s="77"/>
      <c r="E49" s="77"/>
      <c r="F49" s="77"/>
      <c r="G49" s="77"/>
      <c r="H49" s="77"/>
      <c r="I49" s="77"/>
      <c r="J49" s="77"/>
      <c r="K49" s="77"/>
      <c r="L49" s="78"/>
      <c r="M49" s="77"/>
      <c r="N49" s="77"/>
      <c r="O49" s="77"/>
      <c r="P49" s="77"/>
      <c r="Q49" s="77"/>
      <c r="R49" s="77"/>
      <c r="S49" s="77"/>
      <c r="T49" s="77"/>
      <c r="U49" s="77"/>
      <c r="V49" s="77"/>
      <c r="W49" s="77"/>
      <c r="X49" s="77"/>
      <c r="Y49" s="77"/>
      <c r="Z49" s="77"/>
      <c r="AA49" s="77"/>
      <c r="AB49" s="77"/>
      <c r="AC49" s="77"/>
      <c r="AD49" s="77"/>
      <c r="AE49" s="77"/>
      <c r="AF49" s="77"/>
      <c r="AG49" s="77"/>
      <c r="AH49" s="77"/>
      <c r="AI49" s="77"/>
    </row>
    <row r="50" spans="1:35" s="80" customFormat="1" ht="16" x14ac:dyDescent="0.2">
      <c r="A50" s="84">
        <v>48</v>
      </c>
      <c r="B50" s="76"/>
      <c r="C50" s="76"/>
      <c r="D50" s="77"/>
      <c r="E50" s="77"/>
      <c r="F50" s="77"/>
      <c r="G50" s="77"/>
      <c r="H50" s="77"/>
      <c r="I50" s="77"/>
      <c r="J50" s="77"/>
      <c r="K50" s="77"/>
      <c r="L50" s="78"/>
      <c r="M50" s="77"/>
      <c r="N50" s="77"/>
      <c r="O50" s="77"/>
      <c r="P50" s="77"/>
      <c r="Q50" s="77"/>
      <c r="R50" s="77"/>
      <c r="S50" s="77"/>
      <c r="T50" s="77"/>
      <c r="U50" s="77"/>
      <c r="V50" s="77"/>
      <c r="W50" s="77"/>
      <c r="X50" s="77"/>
      <c r="Y50" s="77"/>
      <c r="Z50" s="77"/>
      <c r="AA50" s="77"/>
      <c r="AB50" s="77"/>
      <c r="AC50" s="77"/>
      <c r="AD50" s="77"/>
      <c r="AE50" s="77"/>
      <c r="AF50" s="77"/>
      <c r="AG50" s="77"/>
      <c r="AH50" s="77"/>
      <c r="AI50" s="77"/>
    </row>
    <row r="51" spans="1:35" s="80" customFormat="1" ht="16" x14ac:dyDescent="0.2">
      <c r="A51" s="84">
        <v>49</v>
      </c>
      <c r="B51" s="76"/>
      <c r="C51" s="76"/>
      <c r="D51" s="77"/>
      <c r="E51" s="77"/>
      <c r="F51" s="77"/>
      <c r="G51" s="77"/>
      <c r="H51" s="77"/>
      <c r="I51" s="77"/>
      <c r="J51" s="77"/>
      <c r="K51" s="77"/>
      <c r="L51" s="78"/>
      <c r="M51" s="77"/>
      <c r="N51" s="77"/>
      <c r="O51" s="77"/>
      <c r="P51" s="77"/>
      <c r="Q51" s="77"/>
      <c r="R51" s="77"/>
      <c r="S51" s="77"/>
      <c r="T51" s="77"/>
      <c r="U51" s="77"/>
      <c r="V51" s="77"/>
      <c r="W51" s="77"/>
      <c r="X51" s="77"/>
      <c r="Y51" s="77"/>
      <c r="Z51" s="77"/>
      <c r="AA51" s="77"/>
      <c r="AB51" s="77"/>
      <c r="AC51" s="77"/>
      <c r="AD51" s="77"/>
      <c r="AE51" s="77"/>
      <c r="AF51" s="77"/>
      <c r="AG51" s="77"/>
      <c r="AH51" s="77"/>
      <c r="AI51" s="77"/>
    </row>
    <row r="52" spans="1:35" s="80" customFormat="1" ht="16" x14ac:dyDescent="0.2">
      <c r="A52" s="84">
        <v>50</v>
      </c>
      <c r="B52" s="76"/>
      <c r="C52" s="76"/>
      <c r="D52" s="77"/>
      <c r="E52" s="77"/>
      <c r="F52" s="77"/>
      <c r="G52" s="77"/>
      <c r="H52" s="77"/>
      <c r="I52" s="77"/>
      <c r="J52" s="77"/>
      <c r="K52" s="77"/>
      <c r="L52" s="78"/>
      <c r="M52" s="77"/>
      <c r="N52" s="77"/>
      <c r="O52" s="77"/>
      <c r="P52" s="77"/>
      <c r="Q52" s="77"/>
      <c r="R52" s="77"/>
      <c r="S52" s="77"/>
      <c r="T52" s="77"/>
      <c r="U52" s="77"/>
      <c r="V52" s="77"/>
      <c r="W52" s="77"/>
      <c r="X52" s="77"/>
      <c r="Y52" s="77"/>
      <c r="Z52" s="77"/>
      <c r="AA52" s="77"/>
      <c r="AB52" s="77"/>
      <c r="AC52" s="77"/>
      <c r="AD52" s="77"/>
      <c r="AE52" s="77"/>
      <c r="AF52" s="77"/>
      <c r="AG52" s="77"/>
      <c r="AH52" s="77"/>
      <c r="AI52" s="77"/>
    </row>
    <row r="53" spans="1:35" s="80" customFormat="1" ht="16" x14ac:dyDescent="0.2">
      <c r="A53" s="84">
        <v>51</v>
      </c>
      <c r="B53" s="76"/>
      <c r="C53" s="76"/>
      <c r="D53" s="77"/>
      <c r="E53" s="77"/>
      <c r="F53" s="77"/>
      <c r="G53" s="77"/>
      <c r="H53" s="77"/>
      <c r="I53" s="77"/>
      <c r="J53" s="77"/>
      <c r="K53" s="77"/>
      <c r="L53" s="78"/>
      <c r="M53" s="77"/>
      <c r="N53" s="77"/>
      <c r="O53" s="77"/>
      <c r="P53" s="77"/>
      <c r="Q53" s="77"/>
      <c r="R53" s="77"/>
      <c r="S53" s="77"/>
      <c r="T53" s="77"/>
      <c r="U53" s="77"/>
      <c r="V53" s="77"/>
      <c r="W53" s="77"/>
      <c r="X53" s="77"/>
      <c r="Y53" s="77"/>
      <c r="Z53" s="77"/>
      <c r="AA53" s="77"/>
      <c r="AB53" s="77"/>
      <c r="AC53" s="77"/>
      <c r="AD53" s="77"/>
      <c r="AE53" s="77"/>
      <c r="AF53" s="77"/>
      <c r="AG53" s="77"/>
      <c r="AH53" s="77"/>
      <c r="AI53" s="77"/>
    </row>
    <row r="54" spans="1:35" s="80" customFormat="1" ht="16" x14ac:dyDescent="0.2">
      <c r="A54" s="84">
        <v>52</v>
      </c>
      <c r="B54" s="76"/>
      <c r="C54" s="76"/>
      <c r="D54" s="77"/>
      <c r="E54" s="77"/>
      <c r="F54" s="77"/>
      <c r="G54" s="77"/>
      <c r="H54" s="77"/>
      <c r="I54" s="77"/>
      <c r="J54" s="77"/>
      <c r="K54" s="77"/>
      <c r="L54" s="78"/>
      <c r="M54" s="77"/>
      <c r="N54" s="77"/>
      <c r="O54" s="77"/>
      <c r="P54" s="77"/>
      <c r="Q54" s="77"/>
      <c r="R54" s="77"/>
      <c r="S54" s="77"/>
      <c r="T54" s="77"/>
      <c r="U54" s="77"/>
      <c r="V54" s="77"/>
      <c r="W54" s="77"/>
      <c r="X54" s="77"/>
      <c r="Y54" s="77"/>
      <c r="Z54" s="77"/>
      <c r="AA54" s="77"/>
      <c r="AB54" s="77"/>
      <c r="AC54" s="77"/>
      <c r="AD54" s="77"/>
      <c r="AE54" s="77"/>
      <c r="AF54" s="77"/>
      <c r="AG54" s="77"/>
      <c r="AH54" s="77"/>
      <c r="AI54" s="77"/>
    </row>
    <row r="55" spans="1:35" s="80" customFormat="1" ht="16" x14ac:dyDescent="0.2">
      <c r="A55" s="84">
        <v>53</v>
      </c>
      <c r="B55" s="76"/>
      <c r="C55" s="76"/>
      <c r="D55" s="77"/>
      <c r="E55" s="77"/>
      <c r="F55" s="77"/>
      <c r="G55" s="77"/>
      <c r="H55" s="77"/>
      <c r="I55" s="77"/>
      <c r="J55" s="77"/>
      <c r="K55" s="77"/>
      <c r="L55" s="78"/>
      <c r="M55" s="77"/>
      <c r="N55" s="77"/>
      <c r="O55" s="77"/>
      <c r="P55" s="77"/>
      <c r="Q55" s="77"/>
      <c r="R55" s="77"/>
      <c r="S55" s="77"/>
      <c r="T55" s="77"/>
      <c r="U55" s="77"/>
      <c r="V55" s="77"/>
      <c r="W55" s="77"/>
      <c r="X55" s="77"/>
      <c r="Y55" s="77"/>
      <c r="Z55" s="77"/>
      <c r="AA55" s="77"/>
      <c r="AB55" s="77"/>
      <c r="AC55" s="77"/>
      <c r="AD55" s="77"/>
      <c r="AE55" s="77"/>
      <c r="AF55" s="77"/>
      <c r="AG55" s="77"/>
      <c r="AH55" s="77"/>
      <c r="AI55" s="77"/>
    </row>
    <row r="56" spans="1:35" s="80" customFormat="1" ht="16" x14ac:dyDescent="0.2">
      <c r="A56" s="84">
        <v>54</v>
      </c>
      <c r="B56" s="76"/>
      <c r="C56" s="76"/>
      <c r="D56" s="77"/>
      <c r="E56" s="77"/>
      <c r="F56" s="77"/>
      <c r="G56" s="77"/>
      <c r="H56" s="77"/>
      <c r="I56" s="77"/>
      <c r="J56" s="77"/>
      <c r="K56" s="77"/>
      <c r="L56" s="78"/>
      <c r="M56" s="77"/>
      <c r="N56" s="77"/>
      <c r="O56" s="77"/>
      <c r="P56" s="77"/>
      <c r="Q56" s="77"/>
      <c r="R56" s="77"/>
      <c r="S56" s="77"/>
      <c r="T56" s="77"/>
      <c r="U56" s="77"/>
      <c r="V56" s="77"/>
      <c r="W56" s="77"/>
      <c r="X56" s="77"/>
      <c r="Y56" s="77"/>
      <c r="Z56" s="77"/>
      <c r="AA56" s="77"/>
      <c r="AB56" s="77"/>
      <c r="AC56" s="77"/>
      <c r="AD56" s="77"/>
      <c r="AE56" s="77"/>
      <c r="AF56" s="77"/>
      <c r="AG56" s="77"/>
      <c r="AH56" s="77"/>
      <c r="AI56" s="77"/>
    </row>
    <row r="57" spans="1:35" s="80" customFormat="1" ht="16" x14ac:dyDescent="0.2">
      <c r="A57" s="84">
        <v>55</v>
      </c>
      <c r="B57" s="76"/>
      <c r="C57" s="76"/>
      <c r="D57" s="77"/>
      <c r="E57" s="77"/>
      <c r="F57" s="77"/>
      <c r="G57" s="77"/>
      <c r="H57" s="77"/>
      <c r="I57" s="77"/>
      <c r="J57" s="77"/>
      <c r="K57" s="77"/>
      <c r="L57" s="78"/>
      <c r="M57" s="77"/>
      <c r="N57" s="77"/>
      <c r="O57" s="77"/>
      <c r="P57" s="77"/>
      <c r="Q57" s="77"/>
      <c r="R57" s="77"/>
      <c r="S57" s="77"/>
      <c r="T57" s="77"/>
      <c r="U57" s="77"/>
      <c r="V57" s="77"/>
      <c r="W57" s="77"/>
      <c r="X57" s="77"/>
      <c r="Y57" s="77"/>
      <c r="Z57" s="77"/>
      <c r="AA57" s="77"/>
      <c r="AB57" s="77"/>
      <c r="AC57" s="77"/>
      <c r="AD57" s="77"/>
      <c r="AE57" s="77"/>
      <c r="AF57" s="77"/>
      <c r="AG57" s="77"/>
      <c r="AH57" s="77"/>
      <c r="AI57" s="77"/>
    </row>
    <row r="58" spans="1:35" s="80" customFormat="1" ht="16" x14ac:dyDescent="0.2">
      <c r="A58" s="84">
        <v>56</v>
      </c>
      <c r="B58" s="76"/>
      <c r="C58" s="76"/>
      <c r="D58" s="77"/>
      <c r="E58" s="77"/>
      <c r="F58" s="77"/>
      <c r="G58" s="77"/>
      <c r="H58" s="77"/>
      <c r="I58" s="77"/>
      <c r="J58" s="77"/>
      <c r="K58" s="77"/>
      <c r="L58" s="78"/>
      <c r="M58" s="77"/>
      <c r="N58" s="77"/>
      <c r="O58" s="77"/>
      <c r="P58" s="77"/>
      <c r="Q58" s="77"/>
      <c r="R58" s="77"/>
      <c r="S58" s="77"/>
      <c r="T58" s="77"/>
      <c r="U58" s="77"/>
      <c r="V58" s="77"/>
      <c r="W58" s="77"/>
      <c r="X58" s="77"/>
      <c r="Y58" s="77"/>
      <c r="Z58" s="77"/>
      <c r="AA58" s="77"/>
      <c r="AB58" s="77"/>
      <c r="AC58" s="77"/>
      <c r="AD58" s="77"/>
      <c r="AE58" s="77"/>
      <c r="AF58" s="77"/>
      <c r="AG58" s="77"/>
      <c r="AH58" s="77"/>
      <c r="AI58" s="77"/>
    </row>
    <row r="59" spans="1:35" s="80" customFormat="1" ht="16" x14ac:dyDescent="0.2">
      <c r="A59" s="84">
        <v>57</v>
      </c>
      <c r="B59" s="76"/>
      <c r="C59" s="76"/>
      <c r="D59" s="77"/>
      <c r="E59" s="77"/>
      <c r="F59" s="77"/>
      <c r="G59" s="77"/>
      <c r="H59" s="77"/>
      <c r="I59" s="77"/>
      <c r="J59" s="77"/>
      <c r="K59" s="77"/>
      <c r="L59" s="78"/>
      <c r="M59" s="77"/>
      <c r="N59" s="77"/>
      <c r="O59" s="77"/>
      <c r="P59" s="77"/>
      <c r="Q59" s="77"/>
      <c r="R59" s="77"/>
      <c r="S59" s="77"/>
      <c r="T59" s="77"/>
      <c r="U59" s="77"/>
      <c r="V59" s="77"/>
      <c r="W59" s="77"/>
      <c r="X59" s="77"/>
      <c r="Y59" s="77"/>
      <c r="Z59" s="77"/>
      <c r="AA59" s="77"/>
      <c r="AB59" s="77"/>
      <c r="AC59" s="77"/>
      <c r="AD59" s="77"/>
      <c r="AE59" s="77"/>
      <c r="AF59" s="77"/>
      <c r="AG59" s="77"/>
      <c r="AH59" s="77"/>
      <c r="AI59" s="77"/>
    </row>
    <row r="60" spans="1:35" s="80" customFormat="1" ht="16" x14ac:dyDescent="0.2">
      <c r="A60" s="84">
        <v>58</v>
      </c>
      <c r="B60" s="76"/>
      <c r="C60" s="76"/>
      <c r="D60" s="77"/>
      <c r="E60" s="77"/>
      <c r="F60" s="77"/>
      <c r="G60" s="77"/>
      <c r="H60" s="77"/>
      <c r="I60" s="77"/>
      <c r="J60" s="77"/>
      <c r="K60" s="77"/>
      <c r="L60" s="78"/>
      <c r="M60" s="77"/>
      <c r="N60" s="77"/>
      <c r="O60" s="77"/>
      <c r="P60" s="77"/>
      <c r="Q60" s="77"/>
      <c r="R60" s="77"/>
      <c r="S60" s="77"/>
      <c r="T60" s="77"/>
      <c r="U60" s="77"/>
      <c r="V60" s="77"/>
      <c r="W60" s="77"/>
      <c r="X60" s="77"/>
      <c r="Y60" s="77"/>
      <c r="Z60" s="77"/>
      <c r="AA60" s="77"/>
      <c r="AB60" s="77"/>
      <c r="AC60" s="77"/>
      <c r="AD60" s="77"/>
      <c r="AE60" s="77"/>
      <c r="AF60" s="77"/>
      <c r="AG60" s="77"/>
      <c r="AH60" s="77"/>
      <c r="AI60" s="77"/>
    </row>
    <row r="61" spans="1:35" s="80" customFormat="1" ht="16" x14ac:dyDescent="0.2">
      <c r="A61" s="84">
        <v>59</v>
      </c>
      <c r="B61" s="76"/>
      <c r="C61" s="76"/>
      <c r="D61" s="77"/>
      <c r="E61" s="77"/>
      <c r="F61" s="77"/>
      <c r="G61" s="77"/>
      <c r="H61" s="77"/>
      <c r="I61" s="77"/>
      <c r="J61" s="77"/>
      <c r="K61" s="77"/>
      <c r="L61" s="78"/>
      <c r="M61" s="77"/>
      <c r="N61" s="77"/>
      <c r="O61" s="77"/>
      <c r="P61" s="77"/>
      <c r="Q61" s="77"/>
      <c r="R61" s="77"/>
      <c r="S61" s="77"/>
      <c r="T61" s="77"/>
      <c r="U61" s="77"/>
      <c r="V61" s="77"/>
      <c r="W61" s="77"/>
      <c r="X61" s="77"/>
      <c r="Y61" s="77"/>
      <c r="Z61" s="77"/>
      <c r="AA61" s="77"/>
      <c r="AB61" s="77"/>
      <c r="AC61" s="77"/>
      <c r="AD61" s="77"/>
      <c r="AE61" s="77"/>
      <c r="AF61" s="77"/>
      <c r="AG61" s="77"/>
      <c r="AH61" s="77"/>
      <c r="AI61" s="77"/>
    </row>
    <row r="62" spans="1:35" s="80" customFormat="1" ht="16" x14ac:dyDescent="0.2">
      <c r="A62" s="84">
        <v>60</v>
      </c>
      <c r="B62" s="76"/>
      <c r="C62" s="76"/>
      <c r="D62" s="77"/>
      <c r="E62" s="77"/>
      <c r="F62" s="77"/>
      <c r="G62" s="77"/>
      <c r="H62" s="77"/>
      <c r="I62" s="77"/>
      <c r="J62" s="77"/>
      <c r="K62" s="77"/>
      <c r="L62" s="78"/>
      <c r="M62" s="77"/>
      <c r="N62" s="77"/>
      <c r="O62" s="77"/>
      <c r="P62" s="77"/>
      <c r="Q62" s="77"/>
      <c r="R62" s="77"/>
      <c r="S62" s="77"/>
      <c r="T62" s="77"/>
      <c r="U62" s="77"/>
      <c r="V62" s="77"/>
      <c r="W62" s="77"/>
      <c r="X62" s="77"/>
      <c r="Y62" s="77"/>
      <c r="Z62" s="77"/>
      <c r="AA62" s="77"/>
      <c r="AB62" s="77"/>
      <c r="AC62" s="77"/>
      <c r="AD62" s="77"/>
      <c r="AE62" s="77"/>
      <c r="AF62" s="77"/>
      <c r="AG62" s="77"/>
      <c r="AH62" s="77"/>
      <c r="AI62" s="77"/>
    </row>
    <row r="63" spans="1:35" s="80" customFormat="1" ht="16" x14ac:dyDescent="0.2">
      <c r="A63" s="84">
        <v>61</v>
      </c>
      <c r="B63" s="76"/>
      <c r="C63" s="76"/>
      <c r="D63" s="77"/>
      <c r="E63" s="77"/>
      <c r="F63" s="77"/>
      <c r="G63" s="77"/>
      <c r="H63" s="77"/>
      <c r="I63" s="77"/>
      <c r="J63" s="77"/>
      <c r="K63" s="77"/>
      <c r="L63" s="78"/>
      <c r="M63" s="77"/>
      <c r="N63" s="77"/>
      <c r="O63" s="77"/>
      <c r="P63" s="77"/>
      <c r="Q63" s="77"/>
      <c r="R63" s="77"/>
      <c r="S63" s="77"/>
      <c r="T63" s="77"/>
      <c r="U63" s="77"/>
      <c r="V63" s="77"/>
      <c r="W63" s="77"/>
      <c r="X63" s="77"/>
      <c r="Y63" s="77"/>
      <c r="Z63" s="77"/>
      <c r="AA63" s="77"/>
      <c r="AB63" s="77"/>
      <c r="AC63" s="77"/>
      <c r="AD63" s="77"/>
      <c r="AE63" s="77"/>
      <c r="AF63" s="77"/>
      <c r="AG63" s="77"/>
      <c r="AH63" s="77"/>
      <c r="AI63" s="77"/>
    </row>
    <row r="64" spans="1:35" s="80" customFormat="1" ht="16" x14ac:dyDescent="0.2">
      <c r="A64" s="84">
        <v>62</v>
      </c>
      <c r="B64" s="76"/>
      <c r="C64" s="76"/>
      <c r="D64" s="77"/>
      <c r="E64" s="77"/>
      <c r="F64" s="77"/>
      <c r="G64" s="77"/>
      <c r="H64" s="77"/>
      <c r="I64" s="77"/>
      <c r="J64" s="77"/>
      <c r="K64" s="77"/>
      <c r="L64" s="78"/>
      <c r="M64" s="77"/>
      <c r="N64" s="77"/>
      <c r="O64" s="77"/>
      <c r="P64" s="77"/>
      <c r="Q64" s="77"/>
      <c r="R64" s="77"/>
      <c r="S64" s="77"/>
      <c r="T64" s="77"/>
      <c r="U64" s="77"/>
      <c r="V64" s="77"/>
      <c r="W64" s="77"/>
      <c r="X64" s="77"/>
      <c r="Y64" s="77"/>
      <c r="Z64" s="77"/>
      <c r="AA64" s="77"/>
      <c r="AB64" s="77"/>
      <c r="AC64" s="77"/>
      <c r="AD64" s="77"/>
      <c r="AE64" s="77"/>
      <c r="AF64" s="77"/>
      <c r="AG64" s="77"/>
      <c r="AH64" s="77"/>
      <c r="AI64" s="77"/>
    </row>
    <row r="65" spans="1:35" s="80" customFormat="1" ht="16" x14ac:dyDescent="0.2">
      <c r="A65" s="84">
        <v>63</v>
      </c>
      <c r="B65" s="76"/>
      <c r="C65" s="76"/>
      <c r="D65" s="77"/>
      <c r="E65" s="77"/>
      <c r="F65" s="77"/>
      <c r="G65" s="77"/>
      <c r="H65" s="77"/>
      <c r="I65" s="77"/>
      <c r="J65" s="77"/>
      <c r="K65" s="77"/>
      <c r="L65" s="78"/>
      <c r="M65" s="77"/>
      <c r="N65" s="77"/>
      <c r="O65" s="77"/>
      <c r="P65" s="77"/>
      <c r="Q65" s="77"/>
      <c r="R65" s="77"/>
      <c r="S65" s="77"/>
      <c r="T65" s="77"/>
      <c r="U65" s="77"/>
      <c r="V65" s="77"/>
      <c r="W65" s="77"/>
      <c r="X65" s="77"/>
      <c r="Y65" s="77"/>
      <c r="Z65" s="77"/>
      <c r="AA65" s="77"/>
      <c r="AB65" s="77"/>
      <c r="AC65" s="77"/>
      <c r="AD65" s="77"/>
      <c r="AE65" s="77"/>
      <c r="AF65" s="77"/>
      <c r="AG65" s="77"/>
      <c r="AH65" s="77"/>
      <c r="AI65" s="77"/>
    </row>
    <row r="66" spans="1:35" s="80" customFormat="1" ht="16" x14ac:dyDescent="0.2">
      <c r="A66" s="84">
        <v>64</v>
      </c>
      <c r="B66" s="76"/>
      <c r="C66" s="76"/>
      <c r="D66" s="77"/>
      <c r="E66" s="77"/>
      <c r="F66" s="77"/>
      <c r="G66" s="77"/>
      <c r="H66" s="77"/>
      <c r="I66" s="77"/>
      <c r="J66" s="77"/>
      <c r="K66" s="77"/>
      <c r="L66" s="78"/>
      <c r="M66" s="77"/>
      <c r="N66" s="77"/>
      <c r="O66" s="77"/>
      <c r="P66" s="77"/>
      <c r="Q66" s="77"/>
      <c r="R66" s="77"/>
      <c r="S66" s="77"/>
      <c r="T66" s="77"/>
      <c r="U66" s="77"/>
      <c r="V66" s="77"/>
      <c r="W66" s="77"/>
      <c r="X66" s="77"/>
      <c r="Y66" s="77"/>
      <c r="Z66" s="77"/>
      <c r="AA66" s="77"/>
      <c r="AB66" s="77"/>
      <c r="AC66" s="77"/>
      <c r="AD66" s="77"/>
      <c r="AE66" s="77"/>
      <c r="AF66" s="77"/>
      <c r="AG66" s="77"/>
      <c r="AH66" s="77"/>
      <c r="AI66" s="77"/>
    </row>
    <row r="67" spans="1:35" s="80" customFormat="1" ht="16" x14ac:dyDescent="0.2">
      <c r="A67" s="84">
        <v>65</v>
      </c>
      <c r="B67" s="76"/>
      <c r="C67" s="76"/>
      <c r="D67" s="77"/>
      <c r="E67" s="77"/>
      <c r="F67" s="77"/>
      <c r="G67" s="77"/>
      <c r="H67" s="77"/>
      <c r="I67" s="77"/>
      <c r="J67" s="77"/>
      <c r="K67" s="77"/>
      <c r="L67" s="78"/>
      <c r="M67" s="77"/>
      <c r="N67" s="77"/>
      <c r="O67" s="77"/>
      <c r="P67" s="77"/>
      <c r="Q67" s="77"/>
      <c r="R67" s="77"/>
      <c r="S67" s="77"/>
      <c r="T67" s="77"/>
      <c r="U67" s="77"/>
      <c r="V67" s="77"/>
      <c r="W67" s="77"/>
      <c r="X67" s="77"/>
      <c r="Y67" s="77"/>
      <c r="Z67" s="77"/>
      <c r="AA67" s="77"/>
      <c r="AB67" s="77"/>
      <c r="AC67" s="77"/>
      <c r="AD67" s="77"/>
      <c r="AE67" s="77"/>
      <c r="AF67" s="77"/>
      <c r="AG67" s="77"/>
      <c r="AH67" s="77"/>
      <c r="AI67" s="77"/>
    </row>
    <row r="68" spans="1:35" s="80" customFormat="1" ht="16" x14ac:dyDescent="0.2">
      <c r="A68" s="84">
        <v>66</v>
      </c>
      <c r="B68" s="76"/>
      <c r="C68" s="76"/>
      <c r="D68" s="77"/>
      <c r="E68" s="77"/>
      <c r="F68" s="77"/>
      <c r="G68" s="77"/>
      <c r="H68" s="77"/>
      <c r="I68" s="77"/>
      <c r="J68" s="77"/>
      <c r="K68" s="77"/>
      <c r="L68" s="78"/>
      <c r="M68" s="77"/>
      <c r="N68" s="77"/>
      <c r="O68" s="77"/>
      <c r="P68" s="77"/>
      <c r="Q68" s="77"/>
      <c r="R68" s="77"/>
      <c r="S68" s="77"/>
      <c r="T68" s="77"/>
      <c r="U68" s="77"/>
      <c r="V68" s="77"/>
      <c r="W68" s="77"/>
      <c r="X68" s="77"/>
      <c r="Y68" s="77"/>
      <c r="Z68" s="77"/>
      <c r="AA68" s="77"/>
      <c r="AB68" s="77"/>
      <c r="AC68" s="77"/>
      <c r="AD68" s="77"/>
      <c r="AE68" s="77"/>
      <c r="AF68" s="77"/>
      <c r="AG68" s="77"/>
      <c r="AH68" s="77"/>
      <c r="AI68" s="77"/>
    </row>
    <row r="69" spans="1:35" s="80" customFormat="1" ht="16" x14ac:dyDescent="0.2">
      <c r="A69" s="84">
        <v>67</v>
      </c>
      <c r="B69" s="76"/>
      <c r="C69" s="76"/>
      <c r="D69" s="77"/>
      <c r="E69" s="77"/>
      <c r="F69" s="77"/>
      <c r="G69" s="77"/>
      <c r="H69" s="77"/>
      <c r="I69" s="77"/>
      <c r="J69" s="77"/>
      <c r="K69" s="77"/>
      <c r="L69" s="78"/>
      <c r="M69" s="77"/>
      <c r="N69" s="77"/>
      <c r="O69" s="77"/>
      <c r="P69" s="77"/>
      <c r="Q69" s="77"/>
      <c r="R69" s="77"/>
      <c r="S69" s="77"/>
      <c r="T69" s="77"/>
      <c r="U69" s="77"/>
      <c r="V69" s="77"/>
      <c r="W69" s="77"/>
      <c r="X69" s="77"/>
      <c r="Y69" s="77"/>
      <c r="Z69" s="77"/>
      <c r="AA69" s="77"/>
      <c r="AB69" s="77"/>
      <c r="AC69" s="77"/>
      <c r="AD69" s="77"/>
      <c r="AE69" s="77"/>
      <c r="AF69" s="77"/>
      <c r="AG69" s="77"/>
      <c r="AH69" s="77"/>
      <c r="AI69" s="77"/>
    </row>
    <row r="70" spans="1:35" s="80" customFormat="1" ht="16" x14ac:dyDescent="0.2">
      <c r="A70" s="84">
        <v>68</v>
      </c>
      <c r="B70" s="76"/>
      <c r="C70" s="76"/>
      <c r="D70" s="77"/>
      <c r="E70" s="77"/>
      <c r="F70" s="77"/>
      <c r="G70" s="77"/>
      <c r="H70" s="77"/>
      <c r="I70" s="77"/>
      <c r="J70" s="77"/>
      <c r="K70" s="77"/>
      <c r="L70" s="78"/>
      <c r="M70" s="77"/>
      <c r="N70" s="77"/>
      <c r="O70" s="77"/>
      <c r="P70" s="77"/>
      <c r="Q70" s="77"/>
      <c r="R70" s="77"/>
      <c r="S70" s="77"/>
      <c r="T70" s="77"/>
      <c r="U70" s="77"/>
      <c r="V70" s="77"/>
      <c r="W70" s="77"/>
      <c r="X70" s="77"/>
      <c r="Y70" s="77"/>
      <c r="Z70" s="77"/>
      <c r="AA70" s="77"/>
      <c r="AB70" s="77"/>
      <c r="AC70" s="77"/>
      <c r="AD70" s="77"/>
      <c r="AE70" s="77"/>
      <c r="AF70" s="77"/>
      <c r="AG70" s="77"/>
      <c r="AH70" s="77"/>
      <c r="AI70" s="77"/>
    </row>
    <row r="71" spans="1:35" s="80" customFormat="1" ht="16" x14ac:dyDescent="0.2">
      <c r="A71" s="84">
        <v>69</v>
      </c>
      <c r="B71" s="76"/>
      <c r="C71" s="76"/>
      <c r="D71" s="77"/>
      <c r="E71" s="77"/>
      <c r="F71" s="77"/>
      <c r="G71" s="77"/>
      <c r="H71" s="77"/>
      <c r="I71" s="77"/>
      <c r="J71" s="77"/>
      <c r="K71" s="77"/>
      <c r="L71" s="78"/>
      <c r="M71" s="77"/>
      <c r="N71" s="77"/>
      <c r="O71" s="77"/>
      <c r="P71" s="77"/>
      <c r="Q71" s="77"/>
      <c r="R71" s="77"/>
      <c r="S71" s="77"/>
      <c r="T71" s="77"/>
      <c r="U71" s="77"/>
      <c r="V71" s="77"/>
      <c r="W71" s="77"/>
      <c r="X71" s="77"/>
      <c r="Y71" s="77"/>
      <c r="Z71" s="77"/>
      <c r="AA71" s="77"/>
      <c r="AB71" s="77"/>
      <c r="AC71" s="77"/>
      <c r="AD71" s="77"/>
      <c r="AE71" s="77"/>
      <c r="AF71" s="77"/>
      <c r="AG71" s="77"/>
      <c r="AH71" s="77"/>
      <c r="AI71" s="77"/>
    </row>
    <row r="72" spans="1:35" s="80" customFormat="1" ht="16" x14ac:dyDescent="0.2">
      <c r="A72" s="84">
        <v>70</v>
      </c>
      <c r="B72" s="76"/>
      <c r="C72" s="76"/>
      <c r="D72" s="77"/>
      <c r="E72" s="77"/>
      <c r="F72" s="77"/>
      <c r="G72" s="77"/>
      <c r="H72" s="77"/>
      <c r="I72" s="77"/>
      <c r="J72" s="77"/>
      <c r="K72" s="77"/>
      <c r="L72" s="78"/>
      <c r="M72" s="77"/>
      <c r="N72" s="77"/>
      <c r="O72" s="77"/>
      <c r="P72" s="77"/>
      <c r="Q72" s="77"/>
      <c r="R72" s="77"/>
      <c r="S72" s="77"/>
      <c r="T72" s="77"/>
      <c r="U72" s="77"/>
      <c r="V72" s="77"/>
      <c r="W72" s="77"/>
      <c r="X72" s="77"/>
      <c r="Y72" s="77"/>
      <c r="Z72" s="77"/>
      <c r="AA72" s="77"/>
      <c r="AB72" s="77"/>
      <c r="AC72" s="77"/>
      <c r="AD72" s="77"/>
      <c r="AE72" s="77"/>
      <c r="AF72" s="77"/>
      <c r="AG72" s="77"/>
      <c r="AH72" s="77"/>
      <c r="AI72" s="77"/>
    </row>
    <row r="73" spans="1:35" s="80" customFormat="1" ht="16" x14ac:dyDescent="0.2">
      <c r="A73" s="84">
        <v>71</v>
      </c>
      <c r="B73" s="76"/>
      <c r="C73" s="76"/>
      <c r="D73" s="77"/>
      <c r="E73" s="77"/>
      <c r="F73" s="77"/>
      <c r="G73" s="77"/>
      <c r="H73" s="77"/>
      <c r="I73" s="77"/>
      <c r="J73" s="77"/>
      <c r="K73" s="77"/>
      <c r="L73" s="78"/>
      <c r="M73" s="77"/>
      <c r="N73" s="77"/>
      <c r="O73" s="77"/>
      <c r="P73" s="77"/>
      <c r="Q73" s="77"/>
      <c r="R73" s="77"/>
      <c r="S73" s="77"/>
      <c r="T73" s="77"/>
      <c r="U73" s="77"/>
      <c r="V73" s="77"/>
      <c r="W73" s="77"/>
      <c r="X73" s="77"/>
      <c r="Y73" s="77"/>
      <c r="Z73" s="77"/>
      <c r="AA73" s="77"/>
      <c r="AB73" s="77"/>
      <c r="AC73" s="77"/>
      <c r="AD73" s="77"/>
      <c r="AE73" s="77"/>
      <c r="AF73" s="77"/>
      <c r="AG73" s="77"/>
      <c r="AH73" s="77"/>
      <c r="AI73" s="77"/>
    </row>
    <row r="74" spans="1:35" s="80" customFormat="1" ht="16" x14ac:dyDescent="0.2">
      <c r="A74" s="84">
        <v>72</v>
      </c>
      <c r="B74" s="76"/>
      <c r="C74" s="76"/>
      <c r="D74" s="77"/>
      <c r="E74" s="77"/>
      <c r="F74" s="77"/>
      <c r="G74" s="77"/>
      <c r="H74" s="77"/>
      <c r="I74" s="77"/>
      <c r="J74" s="77"/>
      <c r="K74" s="77"/>
      <c r="L74" s="78"/>
      <c r="M74" s="77"/>
      <c r="N74" s="77"/>
      <c r="O74" s="77"/>
      <c r="P74" s="77"/>
      <c r="Q74" s="77"/>
      <c r="R74" s="77"/>
      <c r="S74" s="77"/>
      <c r="T74" s="77"/>
      <c r="U74" s="77"/>
      <c r="V74" s="77"/>
      <c r="W74" s="77"/>
      <c r="X74" s="77"/>
      <c r="Y74" s="77"/>
      <c r="Z74" s="77"/>
      <c r="AA74" s="77"/>
      <c r="AB74" s="77"/>
      <c r="AC74" s="77"/>
      <c r="AD74" s="77"/>
      <c r="AE74" s="77"/>
      <c r="AF74" s="77"/>
      <c r="AG74" s="77"/>
      <c r="AH74" s="77"/>
      <c r="AI74" s="77"/>
    </row>
    <row r="75" spans="1:35" s="80" customFormat="1" ht="16" x14ac:dyDescent="0.2">
      <c r="A75" s="84">
        <v>73</v>
      </c>
      <c r="B75" s="76"/>
      <c r="C75" s="76"/>
      <c r="D75" s="77"/>
      <c r="E75" s="77"/>
      <c r="F75" s="77"/>
      <c r="G75" s="77"/>
      <c r="H75" s="77"/>
      <c r="I75" s="77"/>
      <c r="J75" s="77"/>
      <c r="K75" s="77"/>
      <c r="L75" s="78"/>
      <c r="M75" s="77"/>
      <c r="N75" s="77"/>
      <c r="O75" s="77"/>
      <c r="P75" s="77"/>
      <c r="Q75" s="77"/>
      <c r="R75" s="77"/>
      <c r="S75" s="77"/>
      <c r="T75" s="77"/>
      <c r="U75" s="77"/>
      <c r="V75" s="77"/>
      <c r="W75" s="77"/>
      <c r="X75" s="77"/>
      <c r="Y75" s="77"/>
      <c r="Z75" s="77"/>
      <c r="AA75" s="77"/>
      <c r="AB75" s="77"/>
      <c r="AC75" s="77"/>
      <c r="AD75" s="77"/>
      <c r="AE75" s="77"/>
      <c r="AF75" s="77"/>
      <c r="AG75" s="77"/>
      <c r="AH75" s="77"/>
      <c r="AI75" s="77"/>
    </row>
    <row r="76" spans="1:35" s="80" customFormat="1" ht="16" x14ac:dyDescent="0.2">
      <c r="A76" s="84">
        <v>74</v>
      </c>
      <c r="B76" s="76"/>
      <c r="C76" s="76"/>
      <c r="D76" s="77"/>
      <c r="E76" s="77"/>
      <c r="F76" s="77"/>
      <c r="G76" s="77"/>
      <c r="H76" s="77"/>
      <c r="I76" s="77"/>
      <c r="J76" s="77"/>
      <c r="K76" s="77"/>
      <c r="L76" s="78"/>
      <c r="M76" s="77"/>
      <c r="N76" s="77"/>
      <c r="O76" s="77"/>
      <c r="P76" s="77"/>
      <c r="Q76" s="77"/>
      <c r="R76" s="77"/>
      <c r="S76" s="77"/>
      <c r="T76" s="77"/>
      <c r="U76" s="77"/>
      <c r="V76" s="77"/>
      <c r="W76" s="77"/>
      <c r="X76" s="77"/>
      <c r="Y76" s="77"/>
      <c r="Z76" s="77"/>
      <c r="AA76" s="77"/>
      <c r="AB76" s="77"/>
      <c r="AC76" s="77"/>
      <c r="AD76" s="77"/>
      <c r="AE76" s="77"/>
      <c r="AF76" s="77"/>
      <c r="AG76" s="77"/>
      <c r="AH76" s="77"/>
      <c r="AI76" s="77"/>
    </row>
    <row r="77" spans="1:35" s="80" customFormat="1" ht="16" x14ac:dyDescent="0.2">
      <c r="A77" s="84">
        <v>75</v>
      </c>
      <c r="B77" s="76"/>
      <c r="C77" s="76"/>
      <c r="D77" s="77"/>
      <c r="E77" s="77"/>
      <c r="F77" s="77"/>
      <c r="G77" s="77"/>
      <c r="H77" s="77"/>
      <c r="I77" s="77"/>
      <c r="J77" s="77"/>
      <c r="K77" s="77"/>
      <c r="L77" s="78"/>
      <c r="M77" s="77"/>
      <c r="N77" s="77"/>
      <c r="O77" s="77"/>
      <c r="P77" s="77"/>
      <c r="Q77" s="77"/>
      <c r="R77" s="77"/>
      <c r="S77" s="77"/>
      <c r="T77" s="77"/>
      <c r="U77" s="77"/>
      <c r="V77" s="77"/>
      <c r="W77" s="77"/>
      <c r="X77" s="77"/>
      <c r="Y77" s="77"/>
      <c r="Z77" s="77"/>
      <c r="AA77" s="77"/>
      <c r="AB77" s="77"/>
      <c r="AC77" s="77"/>
      <c r="AD77" s="77"/>
      <c r="AE77" s="77"/>
      <c r="AF77" s="77"/>
      <c r="AG77" s="77"/>
      <c r="AH77" s="77"/>
      <c r="AI77" s="77"/>
    </row>
    <row r="78" spans="1:35" s="80" customFormat="1" ht="16" x14ac:dyDescent="0.2">
      <c r="A78" s="84">
        <v>76</v>
      </c>
      <c r="B78" s="76"/>
      <c r="C78" s="76"/>
      <c r="D78" s="77"/>
      <c r="E78" s="77"/>
      <c r="F78" s="77"/>
      <c r="G78" s="77"/>
      <c r="H78" s="77"/>
      <c r="I78" s="77"/>
      <c r="J78" s="77"/>
      <c r="K78" s="77"/>
      <c r="L78" s="78"/>
      <c r="M78" s="77"/>
      <c r="N78" s="77"/>
      <c r="O78" s="77"/>
      <c r="P78" s="77"/>
      <c r="Q78" s="77"/>
      <c r="R78" s="77"/>
      <c r="S78" s="77"/>
      <c r="T78" s="77"/>
      <c r="U78" s="77"/>
      <c r="V78" s="77"/>
      <c r="W78" s="77"/>
      <c r="X78" s="77"/>
      <c r="Y78" s="77"/>
      <c r="Z78" s="77"/>
      <c r="AA78" s="77"/>
      <c r="AB78" s="77"/>
      <c r="AC78" s="77"/>
      <c r="AD78" s="77"/>
      <c r="AE78" s="77"/>
      <c r="AF78" s="77"/>
      <c r="AG78" s="77"/>
      <c r="AH78" s="77"/>
      <c r="AI78" s="77"/>
    </row>
    <row r="79" spans="1:35" s="80" customFormat="1" ht="16" x14ac:dyDescent="0.2">
      <c r="A79" s="84">
        <v>77</v>
      </c>
      <c r="B79" s="76"/>
      <c r="C79" s="76"/>
      <c r="D79" s="77"/>
      <c r="E79" s="77"/>
      <c r="F79" s="77"/>
      <c r="G79" s="77"/>
      <c r="H79" s="77"/>
      <c r="I79" s="77"/>
      <c r="J79" s="77"/>
      <c r="K79" s="77"/>
      <c r="L79" s="78"/>
      <c r="M79" s="77"/>
      <c r="N79" s="77"/>
      <c r="O79" s="77"/>
      <c r="P79" s="77"/>
      <c r="Q79" s="77"/>
      <c r="R79" s="77"/>
      <c r="S79" s="77"/>
      <c r="T79" s="77"/>
      <c r="U79" s="77"/>
      <c r="V79" s="77"/>
      <c r="W79" s="77"/>
      <c r="X79" s="77"/>
      <c r="Y79" s="77"/>
      <c r="Z79" s="77"/>
      <c r="AA79" s="77"/>
      <c r="AB79" s="77"/>
      <c r="AC79" s="77"/>
      <c r="AD79" s="77"/>
      <c r="AE79" s="77"/>
      <c r="AF79" s="77"/>
      <c r="AG79" s="77"/>
      <c r="AH79" s="77"/>
      <c r="AI79" s="77"/>
    </row>
    <row r="80" spans="1:35" s="80" customFormat="1" ht="16" x14ac:dyDescent="0.2">
      <c r="A80" s="84">
        <v>78</v>
      </c>
      <c r="B80" s="76"/>
      <c r="C80" s="76"/>
      <c r="D80" s="77"/>
      <c r="E80" s="77"/>
      <c r="F80" s="77"/>
      <c r="G80" s="77"/>
      <c r="H80" s="77"/>
      <c r="I80" s="77"/>
      <c r="J80" s="77"/>
      <c r="K80" s="77"/>
      <c r="L80" s="78"/>
      <c r="M80" s="77"/>
      <c r="N80" s="77"/>
      <c r="O80" s="77"/>
      <c r="P80" s="77"/>
      <c r="Q80" s="77"/>
      <c r="R80" s="77"/>
      <c r="S80" s="77"/>
      <c r="T80" s="77"/>
      <c r="U80" s="77"/>
      <c r="V80" s="77"/>
      <c r="W80" s="77"/>
      <c r="X80" s="77"/>
      <c r="Y80" s="77"/>
      <c r="Z80" s="77"/>
      <c r="AA80" s="77"/>
      <c r="AB80" s="77"/>
      <c r="AC80" s="77"/>
      <c r="AD80" s="77"/>
      <c r="AE80" s="77"/>
      <c r="AF80" s="77"/>
      <c r="AG80" s="77"/>
      <c r="AH80" s="77"/>
      <c r="AI80" s="77"/>
    </row>
    <row r="81" spans="1:35" s="80" customFormat="1" ht="16" x14ac:dyDescent="0.2">
      <c r="A81" s="84">
        <v>79</v>
      </c>
      <c r="B81" s="76"/>
      <c r="C81" s="76"/>
      <c r="D81" s="77"/>
      <c r="E81" s="77"/>
      <c r="F81" s="77"/>
      <c r="G81" s="77"/>
      <c r="H81" s="77"/>
      <c r="I81" s="77"/>
      <c r="J81" s="77"/>
      <c r="K81" s="77"/>
      <c r="L81" s="78"/>
      <c r="M81" s="77"/>
      <c r="N81" s="77"/>
      <c r="O81" s="77"/>
      <c r="P81" s="77"/>
      <c r="Q81" s="77"/>
      <c r="R81" s="77"/>
      <c r="S81" s="77"/>
      <c r="T81" s="77"/>
      <c r="U81" s="77"/>
      <c r="V81" s="77"/>
      <c r="W81" s="77"/>
      <c r="X81" s="77"/>
      <c r="Y81" s="77"/>
      <c r="Z81" s="77"/>
      <c r="AA81" s="77"/>
      <c r="AB81" s="77"/>
      <c r="AC81" s="77"/>
      <c r="AD81" s="77"/>
      <c r="AE81" s="77"/>
      <c r="AF81" s="77"/>
      <c r="AG81" s="77"/>
      <c r="AH81" s="77"/>
      <c r="AI81" s="77"/>
    </row>
    <row r="82" spans="1:35" s="80" customFormat="1" ht="16" x14ac:dyDescent="0.2">
      <c r="A82" s="84">
        <v>80</v>
      </c>
      <c r="B82" s="76"/>
      <c r="C82" s="76"/>
      <c r="D82" s="77"/>
      <c r="E82" s="77"/>
      <c r="F82" s="77"/>
      <c r="G82" s="77"/>
      <c r="H82" s="77"/>
      <c r="I82" s="77"/>
      <c r="J82" s="77"/>
      <c r="K82" s="77"/>
      <c r="L82" s="78"/>
      <c r="M82" s="77"/>
      <c r="N82" s="77"/>
      <c r="O82" s="77"/>
      <c r="P82" s="77"/>
      <c r="Q82" s="77"/>
      <c r="R82" s="77"/>
      <c r="S82" s="77"/>
      <c r="T82" s="77"/>
      <c r="U82" s="77"/>
      <c r="V82" s="77"/>
      <c r="W82" s="77"/>
      <c r="X82" s="77"/>
      <c r="Y82" s="77"/>
      <c r="Z82" s="77"/>
      <c r="AA82" s="77"/>
      <c r="AB82" s="77"/>
      <c r="AC82" s="77"/>
      <c r="AD82" s="77"/>
      <c r="AE82" s="77"/>
      <c r="AF82" s="77"/>
      <c r="AG82" s="77"/>
      <c r="AH82" s="77"/>
      <c r="AI82" s="77"/>
    </row>
    <row r="83" spans="1:35" s="80" customFormat="1" ht="16" x14ac:dyDescent="0.2">
      <c r="A83" s="84">
        <v>81</v>
      </c>
      <c r="B83" s="76"/>
      <c r="C83" s="76"/>
      <c r="D83" s="77"/>
      <c r="E83" s="77"/>
      <c r="F83" s="77"/>
      <c r="G83" s="77"/>
      <c r="H83" s="77"/>
      <c r="I83" s="77"/>
      <c r="J83" s="77"/>
      <c r="K83" s="77"/>
      <c r="L83" s="78"/>
      <c r="M83" s="77"/>
      <c r="N83" s="77"/>
      <c r="O83" s="77"/>
      <c r="P83" s="77"/>
      <c r="Q83" s="77"/>
      <c r="R83" s="77"/>
      <c r="S83" s="77"/>
      <c r="T83" s="77"/>
      <c r="U83" s="77"/>
      <c r="V83" s="77"/>
      <c r="W83" s="77"/>
      <c r="X83" s="77"/>
      <c r="Y83" s="77"/>
      <c r="Z83" s="77"/>
      <c r="AA83" s="77"/>
      <c r="AB83" s="77"/>
      <c r="AC83" s="77"/>
      <c r="AD83" s="77"/>
      <c r="AE83" s="77"/>
      <c r="AF83" s="77"/>
      <c r="AG83" s="77"/>
      <c r="AH83" s="77"/>
      <c r="AI83" s="77"/>
    </row>
    <row r="84" spans="1:35" s="80" customFormat="1" ht="16" x14ac:dyDescent="0.2">
      <c r="A84" s="84">
        <v>82</v>
      </c>
      <c r="B84" s="76"/>
      <c r="C84" s="76"/>
      <c r="D84" s="77"/>
      <c r="E84" s="77"/>
      <c r="F84" s="77"/>
      <c r="G84" s="77"/>
      <c r="H84" s="77"/>
      <c r="I84" s="77"/>
      <c r="J84" s="77"/>
      <c r="K84" s="77"/>
      <c r="L84" s="78"/>
      <c r="M84" s="77"/>
      <c r="N84" s="77"/>
      <c r="O84" s="77"/>
      <c r="P84" s="77"/>
      <c r="Q84" s="77"/>
      <c r="R84" s="77"/>
      <c r="S84" s="77"/>
      <c r="T84" s="77"/>
      <c r="U84" s="77"/>
      <c r="V84" s="77"/>
      <c r="W84" s="77"/>
      <c r="X84" s="77"/>
      <c r="Y84" s="77"/>
      <c r="Z84" s="77"/>
      <c r="AA84" s="77"/>
      <c r="AB84" s="77"/>
      <c r="AC84" s="77"/>
      <c r="AD84" s="77"/>
      <c r="AE84" s="77"/>
      <c r="AF84" s="77"/>
      <c r="AG84" s="77"/>
      <c r="AH84" s="77"/>
      <c r="AI84" s="77"/>
    </row>
    <row r="85" spans="1:35" s="80" customFormat="1" ht="16" x14ac:dyDescent="0.2">
      <c r="A85" s="84">
        <v>83</v>
      </c>
      <c r="B85" s="76"/>
      <c r="C85" s="76"/>
      <c r="D85" s="77"/>
      <c r="E85" s="77"/>
      <c r="F85" s="77"/>
      <c r="G85" s="77"/>
      <c r="H85" s="77"/>
      <c r="I85" s="77"/>
      <c r="J85" s="77"/>
      <c r="K85" s="77"/>
      <c r="L85" s="78"/>
      <c r="M85" s="77"/>
      <c r="N85" s="77"/>
      <c r="O85" s="77"/>
      <c r="P85" s="77"/>
      <c r="Q85" s="77"/>
      <c r="R85" s="77"/>
      <c r="S85" s="77"/>
      <c r="T85" s="77"/>
      <c r="U85" s="77"/>
      <c r="V85" s="77"/>
      <c r="W85" s="77"/>
      <c r="X85" s="77"/>
      <c r="Y85" s="77"/>
      <c r="Z85" s="77"/>
      <c r="AA85" s="77"/>
      <c r="AB85" s="77"/>
      <c r="AC85" s="77"/>
      <c r="AD85" s="77"/>
      <c r="AE85" s="77"/>
      <c r="AF85" s="77"/>
      <c r="AG85" s="77"/>
      <c r="AH85" s="77"/>
      <c r="AI85" s="77"/>
    </row>
    <row r="86" spans="1:35" s="80" customFormat="1" ht="16" x14ac:dyDescent="0.2">
      <c r="A86" s="84">
        <v>84</v>
      </c>
      <c r="B86" s="76"/>
      <c r="C86" s="76"/>
      <c r="D86" s="77"/>
      <c r="E86" s="77"/>
      <c r="F86" s="77"/>
      <c r="G86" s="77"/>
      <c r="H86" s="77"/>
      <c r="I86" s="77"/>
      <c r="J86" s="77"/>
      <c r="K86" s="77"/>
      <c r="L86" s="78"/>
      <c r="M86" s="77"/>
      <c r="N86" s="77"/>
      <c r="O86" s="77"/>
      <c r="P86" s="77"/>
      <c r="Q86" s="77"/>
      <c r="R86" s="77"/>
      <c r="S86" s="77"/>
      <c r="T86" s="77"/>
      <c r="U86" s="77"/>
      <c r="V86" s="77"/>
      <c r="W86" s="77"/>
      <c r="X86" s="77"/>
      <c r="Y86" s="77"/>
      <c r="Z86" s="77"/>
      <c r="AA86" s="77"/>
      <c r="AB86" s="77"/>
      <c r="AC86" s="77"/>
      <c r="AD86" s="77"/>
      <c r="AE86" s="77"/>
      <c r="AF86" s="77"/>
      <c r="AG86" s="77"/>
      <c r="AH86" s="77"/>
      <c r="AI86" s="77"/>
    </row>
    <row r="87" spans="1:35" s="80" customFormat="1" ht="16" x14ac:dyDescent="0.2">
      <c r="A87" s="84">
        <v>85</v>
      </c>
      <c r="B87" s="76"/>
      <c r="C87" s="76"/>
      <c r="D87" s="77"/>
      <c r="E87" s="77"/>
      <c r="F87" s="77"/>
      <c r="G87" s="77"/>
      <c r="H87" s="77"/>
      <c r="I87" s="77"/>
      <c r="J87" s="77"/>
      <c r="K87" s="77"/>
      <c r="L87" s="78"/>
      <c r="M87" s="77"/>
      <c r="N87" s="77"/>
      <c r="O87" s="77"/>
      <c r="P87" s="77"/>
      <c r="Q87" s="77"/>
      <c r="R87" s="77"/>
      <c r="S87" s="77"/>
      <c r="T87" s="77"/>
      <c r="U87" s="77"/>
      <c r="V87" s="77"/>
      <c r="W87" s="77"/>
      <c r="X87" s="77"/>
      <c r="Y87" s="77"/>
      <c r="Z87" s="77"/>
      <c r="AA87" s="77"/>
      <c r="AB87" s="77"/>
      <c r="AC87" s="77"/>
      <c r="AD87" s="77"/>
      <c r="AE87" s="77"/>
      <c r="AF87" s="77"/>
      <c r="AG87" s="77"/>
      <c r="AH87" s="77"/>
      <c r="AI87" s="77"/>
    </row>
    <row r="88" spans="1:35" s="80" customFormat="1" ht="16" x14ac:dyDescent="0.2">
      <c r="A88" s="84">
        <v>86</v>
      </c>
      <c r="B88" s="76"/>
      <c r="C88" s="76"/>
      <c r="D88" s="77"/>
      <c r="E88" s="77"/>
      <c r="F88" s="77"/>
      <c r="G88" s="77"/>
      <c r="H88" s="77"/>
      <c r="I88" s="77"/>
      <c r="J88" s="77"/>
      <c r="K88" s="77"/>
      <c r="L88" s="78"/>
      <c r="M88" s="77"/>
      <c r="N88" s="77"/>
      <c r="O88" s="77"/>
      <c r="P88" s="77"/>
      <c r="Q88" s="77"/>
      <c r="R88" s="77"/>
      <c r="S88" s="77"/>
      <c r="T88" s="77"/>
      <c r="U88" s="77"/>
      <c r="V88" s="77"/>
      <c r="W88" s="77"/>
      <c r="X88" s="77"/>
      <c r="Y88" s="77"/>
      <c r="Z88" s="77"/>
      <c r="AA88" s="77"/>
      <c r="AB88" s="77"/>
      <c r="AC88" s="77"/>
      <c r="AD88" s="77"/>
      <c r="AE88" s="77"/>
      <c r="AF88" s="77"/>
      <c r="AG88" s="77"/>
      <c r="AH88" s="77"/>
      <c r="AI88" s="77"/>
    </row>
    <row r="89" spans="1:35" s="80" customFormat="1" ht="16" x14ac:dyDescent="0.2">
      <c r="A89" s="84">
        <v>87</v>
      </c>
      <c r="B89" s="76"/>
      <c r="C89" s="76"/>
      <c r="D89" s="77"/>
      <c r="E89" s="77"/>
      <c r="F89" s="77"/>
      <c r="G89" s="77"/>
      <c r="H89" s="77"/>
      <c r="I89" s="77"/>
      <c r="J89" s="77"/>
      <c r="K89" s="77"/>
      <c r="L89" s="78"/>
      <c r="M89" s="77"/>
      <c r="N89" s="77"/>
      <c r="O89" s="77"/>
      <c r="P89" s="77"/>
      <c r="Q89" s="77"/>
      <c r="R89" s="77"/>
      <c r="S89" s="77"/>
      <c r="T89" s="77"/>
      <c r="U89" s="77"/>
      <c r="V89" s="77"/>
      <c r="W89" s="77"/>
      <c r="X89" s="77"/>
      <c r="Y89" s="77"/>
      <c r="Z89" s="77"/>
      <c r="AA89" s="77"/>
      <c r="AB89" s="77"/>
      <c r="AC89" s="77"/>
      <c r="AD89" s="77"/>
      <c r="AE89" s="77"/>
      <c r="AF89" s="77"/>
      <c r="AG89" s="77"/>
      <c r="AH89" s="77"/>
      <c r="AI89" s="77"/>
    </row>
    <row r="90" spans="1:35" s="80" customFormat="1" ht="16" x14ac:dyDescent="0.2">
      <c r="A90" s="84">
        <v>88</v>
      </c>
      <c r="B90" s="76"/>
      <c r="C90" s="76"/>
      <c r="D90" s="77"/>
      <c r="E90" s="77"/>
      <c r="F90" s="77"/>
      <c r="G90" s="77"/>
      <c r="H90" s="77"/>
      <c r="I90" s="77"/>
      <c r="J90" s="77"/>
      <c r="K90" s="77"/>
      <c r="L90" s="78"/>
      <c r="M90" s="77"/>
      <c r="N90" s="77"/>
      <c r="O90" s="77"/>
      <c r="P90" s="77"/>
      <c r="Q90" s="77"/>
      <c r="R90" s="77"/>
      <c r="S90" s="77"/>
      <c r="T90" s="77"/>
      <c r="U90" s="77"/>
      <c r="V90" s="77"/>
      <c r="W90" s="77"/>
      <c r="X90" s="77"/>
      <c r="Y90" s="77"/>
      <c r="Z90" s="77"/>
      <c r="AA90" s="77"/>
      <c r="AB90" s="77"/>
      <c r="AC90" s="77"/>
      <c r="AD90" s="77"/>
      <c r="AE90" s="77"/>
      <c r="AF90" s="77"/>
      <c r="AG90" s="77"/>
      <c r="AH90" s="77"/>
      <c r="AI90" s="77"/>
    </row>
    <row r="91" spans="1:35" s="80" customFormat="1" ht="16" x14ac:dyDescent="0.2">
      <c r="A91" s="84">
        <v>89</v>
      </c>
      <c r="B91" s="76"/>
      <c r="C91" s="76"/>
      <c r="D91" s="77"/>
      <c r="E91" s="77"/>
      <c r="F91" s="77"/>
      <c r="G91" s="77"/>
      <c r="H91" s="77"/>
      <c r="I91" s="77"/>
      <c r="J91" s="77"/>
      <c r="K91" s="77"/>
      <c r="L91" s="78"/>
      <c r="M91" s="77"/>
      <c r="N91" s="77"/>
      <c r="O91" s="77"/>
      <c r="P91" s="77"/>
      <c r="Q91" s="77"/>
      <c r="R91" s="77"/>
      <c r="S91" s="77"/>
      <c r="T91" s="77"/>
      <c r="U91" s="77"/>
      <c r="V91" s="77"/>
      <c r="W91" s="77"/>
      <c r="X91" s="77"/>
      <c r="Y91" s="77"/>
      <c r="Z91" s="77"/>
      <c r="AA91" s="77"/>
      <c r="AB91" s="77"/>
      <c r="AC91" s="77"/>
      <c r="AD91" s="77"/>
      <c r="AE91" s="77"/>
      <c r="AF91" s="77"/>
      <c r="AG91" s="77"/>
      <c r="AH91" s="77"/>
      <c r="AI91" s="77"/>
    </row>
    <row r="92" spans="1:35" s="80" customFormat="1" ht="16" x14ac:dyDescent="0.2">
      <c r="A92" s="84">
        <v>90</v>
      </c>
      <c r="B92" s="76"/>
      <c r="C92" s="76"/>
      <c r="D92" s="77"/>
      <c r="E92" s="77"/>
      <c r="F92" s="77"/>
      <c r="G92" s="77"/>
      <c r="H92" s="77"/>
      <c r="I92" s="77"/>
      <c r="J92" s="77"/>
      <c r="K92" s="77"/>
      <c r="L92" s="78"/>
      <c r="M92" s="77"/>
      <c r="N92" s="77"/>
      <c r="O92" s="77"/>
      <c r="P92" s="77"/>
      <c r="Q92" s="77"/>
      <c r="R92" s="77"/>
      <c r="S92" s="77"/>
      <c r="T92" s="77"/>
      <c r="U92" s="77"/>
      <c r="V92" s="77"/>
      <c r="W92" s="77"/>
      <c r="X92" s="77"/>
      <c r="Y92" s="77"/>
      <c r="Z92" s="77"/>
      <c r="AA92" s="77"/>
      <c r="AB92" s="77"/>
      <c r="AC92" s="77"/>
      <c r="AD92" s="77"/>
      <c r="AE92" s="77"/>
      <c r="AF92" s="77"/>
      <c r="AG92" s="77"/>
      <c r="AH92" s="77"/>
      <c r="AI92" s="77"/>
    </row>
    <row r="93" spans="1:35" s="80" customFormat="1" ht="16" x14ac:dyDescent="0.2">
      <c r="A93" s="84">
        <v>91</v>
      </c>
      <c r="B93" s="76"/>
      <c r="C93" s="76"/>
      <c r="D93" s="77"/>
      <c r="E93" s="77"/>
      <c r="F93" s="77"/>
      <c r="G93" s="77"/>
      <c r="H93" s="77"/>
      <c r="I93" s="77"/>
      <c r="J93" s="77"/>
      <c r="K93" s="77"/>
      <c r="L93" s="78"/>
      <c r="M93" s="77"/>
      <c r="N93" s="77"/>
      <c r="O93" s="77"/>
      <c r="P93" s="77"/>
      <c r="Q93" s="77"/>
      <c r="R93" s="77"/>
      <c r="S93" s="77"/>
      <c r="T93" s="77"/>
      <c r="U93" s="77"/>
      <c r="V93" s="77"/>
      <c r="W93" s="77"/>
      <c r="X93" s="77"/>
      <c r="Y93" s="77"/>
      <c r="Z93" s="77"/>
      <c r="AA93" s="77"/>
      <c r="AB93" s="77"/>
      <c r="AC93" s="77"/>
      <c r="AD93" s="77"/>
      <c r="AE93" s="77"/>
      <c r="AF93" s="77"/>
      <c r="AG93" s="77"/>
      <c r="AH93" s="77"/>
      <c r="AI93" s="77"/>
    </row>
    <row r="94" spans="1:35" s="80" customFormat="1" ht="16" x14ac:dyDescent="0.2">
      <c r="A94" s="84">
        <v>92</v>
      </c>
      <c r="B94" s="76"/>
      <c r="C94" s="76"/>
      <c r="D94" s="77"/>
      <c r="E94" s="77"/>
      <c r="F94" s="77"/>
      <c r="G94" s="77"/>
      <c r="H94" s="77"/>
      <c r="I94" s="77"/>
      <c r="J94" s="77"/>
      <c r="K94" s="77"/>
      <c r="L94" s="78"/>
      <c r="M94" s="77"/>
      <c r="N94" s="77"/>
      <c r="O94" s="77"/>
      <c r="P94" s="77"/>
      <c r="Q94" s="77"/>
      <c r="R94" s="77"/>
      <c r="S94" s="77"/>
      <c r="T94" s="77"/>
      <c r="U94" s="77"/>
      <c r="V94" s="77"/>
      <c r="W94" s="77"/>
      <c r="X94" s="77"/>
      <c r="Y94" s="77"/>
      <c r="Z94" s="77"/>
      <c r="AA94" s="77"/>
      <c r="AB94" s="77"/>
      <c r="AC94" s="77"/>
      <c r="AD94" s="77"/>
      <c r="AE94" s="77"/>
      <c r="AF94" s="77"/>
      <c r="AG94" s="77"/>
      <c r="AH94" s="77"/>
      <c r="AI94" s="77"/>
    </row>
    <row r="95" spans="1:35" s="80" customFormat="1" ht="16" x14ac:dyDescent="0.2">
      <c r="A95" s="84">
        <v>93</v>
      </c>
      <c r="B95" s="76"/>
      <c r="C95" s="76"/>
      <c r="D95" s="77"/>
      <c r="E95" s="77"/>
      <c r="F95" s="77"/>
      <c r="G95" s="77"/>
      <c r="H95" s="77"/>
      <c r="I95" s="77"/>
      <c r="J95" s="77"/>
      <c r="K95" s="77"/>
      <c r="L95" s="78"/>
      <c r="M95" s="77"/>
      <c r="N95" s="77"/>
      <c r="O95" s="77"/>
      <c r="P95" s="77"/>
      <c r="Q95" s="77"/>
      <c r="R95" s="77"/>
      <c r="S95" s="77"/>
      <c r="T95" s="77"/>
      <c r="U95" s="77"/>
      <c r="V95" s="77"/>
      <c r="W95" s="77"/>
      <c r="X95" s="77"/>
      <c r="Y95" s="77"/>
      <c r="Z95" s="77"/>
      <c r="AA95" s="77"/>
      <c r="AB95" s="77"/>
      <c r="AC95" s="77"/>
      <c r="AD95" s="77"/>
      <c r="AE95" s="77"/>
      <c r="AF95" s="77"/>
      <c r="AG95" s="77"/>
      <c r="AH95" s="77"/>
      <c r="AI95" s="77"/>
    </row>
    <row r="96" spans="1:35" s="80" customFormat="1" ht="16" x14ac:dyDescent="0.2">
      <c r="A96" s="84">
        <v>94</v>
      </c>
      <c r="B96" s="76"/>
      <c r="C96" s="76"/>
      <c r="D96" s="77"/>
      <c r="E96" s="77"/>
      <c r="F96" s="77"/>
      <c r="G96" s="77"/>
      <c r="H96" s="77"/>
      <c r="I96" s="77"/>
      <c r="J96" s="77"/>
      <c r="K96" s="77"/>
      <c r="L96" s="78"/>
      <c r="M96" s="77"/>
      <c r="N96" s="77"/>
      <c r="O96" s="77"/>
      <c r="P96" s="77"/>
      <c r="Q96" s="77"/>
      <c r="R96" s="77"/>
      <c r="S96" s="77"/>
      <c r="T96" s="77"/>
      <c r="U96" s="77"/>
      <c r="V96" s="77"/>
      <c r="W96" s="77"/>
      <c r="X96" s="77"/>
      <c r="Y96" s="77"/>
      <c r="Z96" s="77"/>
      <c r="AA96" s="77"/>
      <c r="AB96" s="77"/>
      <c r="AC96" s="77"/>
      <c r="AD96" s="77"/>
      <c r="AE96" s="77"/>
      <c r="AF96" s="77"/>
      <c r="AG96" s="77"/>
      <c r="AH96" s="77"/>
      <c r="AI96" s="77"/>
    </row>
    <row r="97" spans="1:35" s="80" customFormat="1" ht="16" x14ac:dyDescent="0.2">
      <c r="A97" s="84">
        <v>95</v>
      </c>
      <c r="B97" s="76"/>
      <c r="C97" s="76"/>
      <c r="D97" s="77"/>
      <c r="E97" s="77"/>
      <c r="F97" s="77"/>
      <c r="G97" s="77"/>
      <c r="H97" s="77"/>
      <c r="I97" s="77"/>
      <c r="J97" s="77"/>
      <c r="K97" s="77"/>
      <c r="L97" s="78"/>
      <c r="M97" s="77"/>
      <c r="N97" s="77"/>
      <c r="O97" s="77"/>
      <c r="P97" s="77"/>
      <c r="Q97" s="77"/>
      <c r="R97" s="77"/>
      <c r="S97" s="77"/>
      <c r="T97" s="77"/>
      <c r="U97" s="77"/>
      <c r="V97" s="77"/>
      <c r="W97" s="77"/>
      <c r="X97" s="77"/>
      <c r="Y97" s="77"/>
      <c r="Z97" s="77"/>
      <c r="AA97" s="77"/>
      <c r="AB97" s="77"/>
      <c r="AC97" s="77"/>
      <c r="AD97" s="77"/>
      <c r="AE97" s="77"/>
      <c r="AF97" s="77"/>
      <c r="AG97" s="77"/>
      <c r="AH97" s="77"/>
      <c r="AI97" s="77"/>
    </row>
    <row r="98" spans="1:35" s="80" customFormat="1" ht="16" x14ac:dyDescent="0.2">
      <c r="A98" s="84">
        <v>96</v>
      </c>
      <c r="B98" s="76"/>
      <c r="C98" s="76"/>
      <c r="D98" s="77"/>
      <c r="E98" s="77"/>
      <c r="F98" s="77"/>
      <c r="G98" s="77"/>
      <c r="H98" s="77"/>
      <c r="I98" s="77"/>
      <c r="J98" s="77"/>
      <c r="K98" s="77"/>
      <c r="L98" s="78"/>
      <c r="M98" s="77"/>
      <c r="N98" s="77"/>
      <c r="O98" s="77"/>
      <c r="P98" s="77"/>
      <c r="Q98" s="77"/>
      <c r="R98" s="77"/>
      <c r="S98" s="77"/>
      <c r="T98" s="77"/>
      <c r="U98" s="77"/>
      <c r="V98" s="77"/>
      <c r="W98" s="77"/>
      <c r="X98" s="77"/>
      <c r="Y98" s="77"/>
      <c r="Z98" s="77"/>
      <c r="AA98" s="77"/>
      <c r="AB98" s="77"/>
      <c r="AC98" s="77"/>
      <c r="AD98" s="77"/>
      <c r="AE98" s="77"/>
      <c r="AF98" s="77"/>
      <c r="AG98" s="77"/>
      <c r="AH98" s="77"/>
      <c r="AI98" s="77"/>
    </row>
    <row r="99" spans="1:35" s="80" customFormat="1" ht="16" x14ac:dyDescent="0.2">
      <c r="A99" s="84">
        <v>97</v>
      </c>
      <c r="B99" s="76"/>
      <c r="C99" s="76"/>
      <c r="D99" s="77"/>
      <c r="E99" s="77"/>
      <c r="F99" s="77"/>
      <c r="G99" s="77"/>
      <c r="H99" s="77"/>
      <c r="I99" s="77"/>
      <c r="J99" s="77"/>
      <c r="K99" s="77"/>
      <c r="L99" s="78"/>
      <c r="M99" s="77"/>
      <c r="N99" s="77"/>
      <c r="O99" s="77"/>
      <c r="P99" s="77"/>
      <c r="Q99" s="77"/>
      <c r="R99" s="77"/>
      <c r="S99" s="77"/>
      <c r="T99" s="77"/>
      <c r="U99" s="77"/>
      <c r="V99" s="77"/>
      <c r="W99" s="77"/>
      <c r="X99" s="77"/>
      <c r="Y99" s="77"/>
      <c r="Z99" s="77"/>
      <c r="AA99" s="77"/>
      <c r="AB99" s="77"/>
      <c r="AC99" s="77"/>
      <c r="AD99" s="77"/>
      <c r="AE99" s="77"/>
      <c r="AF99" s="77"/>
      <c r="AG99" s="77"/>
      <c r="AH99" s="77"/>
      <c r="AI99" s="77"/>
    </row>
    <row r="100" spans="1:35" s="80" customFormat="1" ht="16" x14ac:dyDescent="0.2">
      <c r="A100" s="84">
        <v>98</v>
      </c>
      <c r="B100" s="76"/>
      <c r="C100" s="76"/>
      <c r="D100" s="77"/>
      <c r="E100" s="77"/>
      <c r="F100" s="77"/>
      <c r="G100" s="77"/>
      <c r="H100" s="77"/>
      <c r="I100" s="77"/>
      <c r="J100" s="77"/>
      <c r="K100" s="77"/>
      <c r="L100" s="78"/>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row>
    <row r="101" spans="1:35" s="80" customFormat="1" ht="16" x14ac:dyDescent="0.2">
      <c r="A101" s="84">
        <v>99</v>
      </c>
      <c r="B101" s="76"/>
      <c r="C101" s="76"/>
      <c r="D101" s="77"/>
      <c r="E101" s="77"/>
      <c r="F101" s="77"/>
      <c r="G101" s="77"/>
      <c r="H101" s="77"/>
      <c r="I101" s="77"/>
      <c r="J101" s="77"/>
      <c r="K101" s="77"/>
      <c r="L101" s="78"/>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row>
    <row r="102" spans="1:35" s="80" customFormat="1" ht="16" x14ac:dyDescent="0.2">
      <c r="A102" s="84">
        <v>100</v>
      </c>
      <c r="B102" s="76"/>
      <c r="C102" s="76"/>
      <c r="D102" s="77"/>
      <c r="E102" s="77"/>
      <c r="F102" s="77"/>
      <c r="G102" s="77"/>
      <c r="H102" s="77"/>
      <c r="I102" s="77"/>
      <c r="J102" s="77"/>
      <c r="K102" s="77"/>
      <c r="L102" s="78"/>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row>
    <row r="103" spans="1:35" s="80" customFormat="1" ht="16" x14ac:dyDescent="0.2">
      <c r="A103" s="85"/>
      <c r="B103" s="81"/>
      <c r="C103" s="81"/>
      <c r="L103" s="82"/>
    </row>
    <row r="104" spans="1:35" s="80" customFormat="1" ht="16" x14ac:dyDescent="0.2">
      <c r="A104" s="85"/>
      <c r="B104" s="81"/>
      <c r="C104" s="81"/>
      <c r="L104" s="82"/>
    </row>
    <row r="105" spans="1:35" s="80" customFormat="1" ht="16" x14ac:dyDescent="0.2">
      <c r="A105" s="85"/>
      <c r="B105" s="81"/>
      <c r="C105" s="81"/>
      <c r="L105" s="82"/>
    </row>
    <row r="106" spans="1:35" s="80" customFormat="1" ht="16" x14ac:dyDescent="0.2">
      <c r="A106" s="85"/>
      <c r="B106" s="81"/>
      <c r="C106" s="81"/>
      <c r="L106" s="82"/>
    </row>
    <row r="107" spans="1:35" s="80" customFormat="1" ht="16" x14ac:dyDescent="0.2">
      <c r="A107" s="85"/>
      <c r="B107" s="81"/>
      <c r="C107" s="81"/>
      <c r="L107" s="82"/>
    </row>
    <row r="108" spans="1:35" s="80" customFormat="1" ht="16" x14ac:dyDescent="0.2">
      <c r="A108" s="85"/>
      <c r="B108" s="81"/>
      <c r="C108" s="81"/>
      <c r="L108" s="82"/>
    </row>
    <row r="109" spans="1:35" s="80" customFormat="1" ht="16" x14ac:dyDescent="0.2">
      <c r="A109" s="85"/>
      <c r="B109" s="81"/>
      <c r="C109" s="81"/>
      <c r="L109" s="82"/>
    </row>
    <row r="110" spans="1:35" s="80" customFormat="1" ht="16" x14ac:dyDescent="0.2">
      <c r="A110" s="85"/>
      <c r="B110" s="81"/>
      <c r="C110" s="81"/>
      <c r="L110" s="82"/>
    </row>
    <row r="111" spans="1:35" s="80" customFormat="1" ht="16" x14ac:dyDescent="0.2">
      <c r="A111" s="85"/>
      <c r="B111" s="81"/>
      <c r="C111" s="81"/>
      <c r="L111" s="82"/>
    </row>
    <row r="112" spans="1:35" s="80" customFormat="1" ht="16" x14ac:dyDescent="0.2">
      <c r="A112" s="85"/>
      <c r="B112" s="81"/>
      <c r="C112" s="81"/>
      <c r="L112" s="82"/>
    </row>
    <row r="113" spans="1:12" s="80" customFormat="1" ht="16" x14ac:dyDescent="0.2">
      <c r="A113" s="85"/>
      <c r="B113" s="81"/>
      <c r="C113" s="81"/>
      <c r="L113" s="82"/>
    </row>
    <row r="114" spans="1:12" s="80" customFormat="1" ht="16" x14ac:dyDescent="0.2">
      <c r="A114" s="85"/>
      <c r="B114" s="81"/>
      <c r="C114" s="81"/>
      <c r="L114" s="82"/>
    </row>
    <row r="115" spans="1:12" s="80" customFormat="1" ht="16" x14ac:dyDescent="0.2">
      <c r="A115" s="85"/>
      <c r="B115" s="81"/>
      <c r="C115" s="81"/>
      <c r="L115" s="82"/>
    </row>
    <row r="116" spans="1:12" s="80" customFormat="1" ht="16" x14ac:dyDescent="0.2">
      <c r="A116" s="85"/>
      <c r="B116" s="81"/>
      <c r="C116" s="81"/>
      <c r="L116" s="82"/>
    </row>
    <row r="117" spans="1:12" s="80" customFormat="1" ht="16" x14ac:dyDescent="0.2">
      <c r="A117" s="85"/>
      <c r="B117" s="81"/>
      <c r="C117" s="81"/>
      <c r="L117" s="82"/>
    </row>
    <row r="118" spans="1:12" s="80" customFormat="1" ht="16" x14ac:dyDescent="0.2">
      <c r="A118" s="85"/>
      <c r="B118" s="81"/>
      <c r="C118" s="81"/>
      <c r="L118" s="82"/>
    </row>
    <row r="119" spans="1:12" s="80" customFormat="1" ht="16" x14ac:dyDescent="0.2">
      <c r="A119" s="85"/>
      <c r="B119" s="81"/>
      <c r="C119" s="81"/>
      <c r="L119" s="82"/>
    </row>
    <row r="120" spans="1:12" s="80" customFormat="1" ht="16" x14ac:dyDescent="0.2">
      <c r="A120" s="85"/>
      <c r="B120" s="81"/>
      <c r="C120" s="81"/>
      <c r="L120" s="82"/>
    </row>
    <row r="121" spans="1:12" s="80" customFormat="1" ht="16" x14ac:dyDescent="0.2">
      <c r="A121" s="85"/>
      <c r="B121" s="81"/>
      <c r="C121" s="81"/>
      <c r="L121" s="82"/>
    </row>
    <row r="122" spans="1:12" s="80" customFormat="1" ht="16" x14ac:dyDescent="0.2">
      <c r="A122" s="85"/>
      <c r="B122" s="81"/>
      <c r="C122" s="81"/>
      <c r="L122" s="82"/>
    </row>
    <row r="123" spans="1:12" s="80" customFormat="1" ht="16" x14ac:dyDescent="0.2">
      <c r="A123" s="85"/>
      <c r="B123" s="81"/>
      <c r="C123" s="81"/>
      <c r="L123" s="82"/>
    </row>
    <row r="124" spans="1:12" s="80" customFormat="1" ht="16" x14ac:dyDescent="0.2">
      <c r="A124" s="85"/>
      <c r="B124" s="81"/>
      <c r="C124" s="81"/>
      <c r="L124" s="82"/>
    </row>
    <row r="125" spans="1:12" s="80" customFormat="1" ht="16" x14ac:dyDescent="0.2">
      <c r="A125" s="85"/>
      <c r="B125" s="81"/>
      <c r="C125" s="81"/>
      <c r="L125" s="82"/>
    </row>
    <row r="126" spans="1:12" s="80" customFormat="1" ht="16" x14ac:dyDescent="0.2">
      <c r="A126" s="85"/>
      <c r="B126" s="81"/>
      <c r="C126" s="81"/>
      <c r="L126" s="82"/>
    </row>
    <row r="127" spans="1:12" s="80" customFormat="1" ht="16" x14ac:dyDescent="0.2">
      <c r="A127" s="85"/>
      <c r="B127" s="81"/>
      <c r="C127" s="81"/>
      <c r="L127" s="82"/>
    </row>
    <row r="128" spans="1:12" s="80" customFormat="1" ht="16" x14ac:dyDescent="0.2">
      <c r="A128" s="85"/>
      <c r="B128" s="81"/>
      <c r="C128" s="81"/>
      <c r="L128" s="82"/>
    </row>
    <row r="129" spans="1:12" s="80" customFormat="1" ht="16" x14ac:dyDescent="0.2">
      <c r="A129" s="85"/>
      <c r="B129" s="81"/>
      <c r="C129" s="81"/>
      <c r="L129" s="82"/>
    </row>
    <row r="130" spans="1:12" s="80" customFormat="1" ht="16" x14ac:dyDescent="0.2">
      <c r="A130" s="85"/>
      <c r="B130" s="81"/>
      <c r="C130" s="81"/>
      <c r="L130" s="82"/>
    </row>
    <row r="131" spans="1:12" s="80" customFormat="1" ht="16" x14ac:dyDescent="0.2">
      <c r="A131" s="85"/>
      <c r="B131" s="81"/>
      <c r="C131" s="81"/>
      <c r="L131" s="82"/>
    </row>
    <row r="132" spans="1:12" s="80" customFormat="1" ht="16" x14ac:dyDescent="0.2">
      <c r="A132" s="85"/>
      <c r="B132" s="81"/>
      <c r="C132" s="81"/>
      <c r="L132" s="82"/>
    </row>
    <row r="133" spans="1:12" s="80" customFormat="1" ht="16" x14ac:dyDescent="0.2">
      <c r="A133" s="85"/>
      <c r="B133" s="81"/>
      <c r="C133" s="81"/>
      <c r="L133" s="82"/>
    </row>
    <row r="134" spans="1:12" s="80" customFormat="1" ht="16" x14ac:dyDescent="0.2">
      <c r="A134" s="85"/>
      <c r="B134" s="81"/>
      <c r="C134" s="81"/>
      <c r="L134" s="82"/>
    </row>
    <row r="135" spans="1:12" s="80" customFormat="1" ht="16" x14ac:dyDescent="0.2">
      <c r="A135" s="85"/>
      <c r="B135" s="81"/>
      <c r="C135" s="81"/>
      <c r="L135" s="82"/>
    </row>
    <row r="136" spans="1:12" s="80" customFormat="1" ht="16" x14ac:dyDescent="0.2">
      <c r="A136" s="85"/>
      <c r="B136" s="81"/>
      <c r="C136" s="81"/>
      <c r="L136" s="82"/>
    </row>
    <row r="137" spans="1:12" s="80" customFormat="1" ht="16" x14ac:dyDescent="0.2">
      <c r="A137" s="85"/>
      <c r="B137" s="81"/>
      <c r="C137" s="81"/>
      <c r="L137" s="82"/>
    </row>
    <row r="138" spans="1:12" s="80" customFormat="1" ht="16" x14ac:dyDescent="0.2">
      <c r="A138" s="85"/>
      <c r="B138" s="81"/>
      <c r="C138" s="81"/>
      <c r="L138" s="82"/>
    </row>
    <row r="139" spans="1:12" s="80" customFormat="1" ht="16" x14ac:dyDescent="0.2">
      <c r="A139" s="85"/>
      <c r="B139" s="81"/>
      <c r="C139" s="81"/>
      <c r="L139" s="82"/>
    </row>
    <row r="140" spans="1:12" s="80" customFormat="1" ht="16" x14ac:dyDescent="0.2">
      <c r="A140" s="85"/>
      <c r="B140" s="81"/>
      <c r="C140" s="81"/>
      <c r="L140" s="82"/>
    </row>
    <row r="141" spans="1:12" s="80" customFormat="1" ht="16" x14ac:dyDescent="0.2">
      <c r="A141" s="85"/>
      <c r="B141" s="81"/>
      <c r="C141" s="81"/>
      <c r="L141" s="82"/>
    </row>
    <row r="142" spans="1:12" s="80" customFormat="1" ht="16" x14ac:dyDescent="0.2">
      <c r="A142" s="85"/>
      <c r="B142" s="81"/>
      <c r="C142" s="81"/>
      <c r="L142" s="82"/>
    </row>
    <row r="143" spans="1:12" s="80" customFormat="1" ht="16" x14ac:dyDescent="0.2">
      <c r="A143" s="85"/>
      <c r="B143" s="81"/>
      <c r="C143" s="81"/>
      <c r="L143" s="82"/>
    </row>
    <row r="144" spans="1:12" s="80" customFormat="1" ht="16" x14ac:dyDescent="0.2">
      <c r="A144" s="85"/>
      <c r="B144" s="81"/>
      <c r="C144" s="81"/>
      <c r="L144" s="82"/>
    </row>
    <row r="145" spans="1:12" s="80" customFormat="1" ht="16" x14ac:dyDescent="0.2">
      <c r="A145" s="85"/>
      <c r="B145" s="81"/>
      <c r="C145" s="81"/>
      <c r="L145" s="82"/>
    </row>
    <row r="146" spans="1:12" s="80" customFormat="1" ht="16" x14ac:dyDescent="0.2">
      <c r="A146" s="85"/>
      <c r="B146" s="81"/>
      <c r="C146" s="81"/>
      <c r="L146" s="82"/>
    </row>
    <row r="147" spans="1:12" s="80" customFormat="1" ht="16" x14ac:dyDescent="0.2">
      <c r="A147" s="85"/>
      <c r="B147" s="81"/>
      <c r="C147" s="81"/>
      <c r="L147" s="82"/>
    </row>
    <row r="148" spans="1:12" s="80" customFormat="1" ht="16" x14ac:dyDescent="0.2">
      <c r="A148" s="85"/>
      <c r="B148" s="81"/>
      <c r="C148" s="81"/>
      <c r="L148" s="82"/>
    </row>
    <row r="149" spans="1:12" s="80" customFormat="1" ht="16" x14ac:dyDescent="0.2">
      <c r="A149" s="85"/>
      <c r="B149" s="81"/>
      <c r="C149" s="81"/>
      <c r="L149" s="82"/>
    </row>
    <row r="150" spans="1:12" s="80" customFormat="1" ht="16" x14ac:dyDescent="0.2">
      <c r="A150" s="85"/>
      <c r="B150" s="81"/>
      <c r="C150" s="81"/>
      <c r="L150" s="82"/>
    </row>
    <row r="151" spans="1:12" s="80" customFormat="1" ht="16" x14ac:dyDescent="0.2">
      <c r="A151" s="85"/>
      <c r="B151" s="81"/>
      <c r="C151" s="81"/>
      <c r="L151" s="82"/>
    </row>
    <row r="152" spans="1:12" s="80" customFormat="1" ht="16" x14ac:dyDescent="0.2">
      <c r="A152" s="85"/>
      <c r="B152" s="81"/>
      <c r="C152" s="81"/>
      <c r="L152" s="82"/>
    </row>
    <row r="153" spans="1:12" s="80" customFormat="1" ht="16" x14ac:dyDescent="0.2">
      <c r="A153" s="85"/>
      <c r="B153" s="81"/>
      <c r="C153" s="81"/>
      <c r="L153" s="82"/>
    </row>
    <row r="154" spans="1:12" s="80" customFormat="1" ht="16" x14ac:dyDescent="0.2">
      <c r="A154" s="85"/>
      <c r="B154" s="81"/>
      <c r="C154" s="81"/>
      <c r="L154" s="82"/>
    </row>
    <row r="155" spans="1:12" s="80" customFormat="1" ht="16" x14ac:dyDescent="0.2">
      <c r="A155" s="85"/>
      <c r="B155" s="81"/>
      <c r="C155" s="81"/>
      <c r="L155" s="82"/>
    </row>
    <row r="156" spans="1:12" s="80" customFormat="1" ht="16" x14ac:dyDescent="0.2">
      <c r="A156" s="85"/>
      <c r="B156" s="81"/>
      <c r="C156" s="81"/>
      <c r="L156" s="82"/>
    </row>
    <row r="157" spans="1:12" s="80" customFormat="1" ht="16" x14ac:dyDescent="0.2">
      <c r="A157" s="85"/>
      <c r="B157" s="81"/>
      <c r="C157" s="81"/>
      <c r="L157" s="82"/>
    </row>
    <row r="158" spans="1:12" s="80" customFormat="1" ht="16" x14ac:dyDescent="0.2">
      <c r="A158" s="85"/>
      <c r="B158" s="81"/>
      <c r="C158" s="81"/>
      <c r="L158" s="82"/>
    </row>
    <row r="159" spans="1:12" s="80" customFormat="1" ht="16" x14ac:dyDescent="0.2">
      <c r="A159" s="85"/>
      <c r="B159" s="81"/>
      <c r="C159" s="81"/>
      <c r="L159" s="82"/>
    </row>
    <row r="160" spans="1:12" s="80" customFormat="1" ht="16" x14ac:dyDescent="0.2">
      <c r="A160" s="85"/>
      <c r="B160" s="81"/>
      <c r="C160" s="81"/>
      <c r="L160" s="82"/>
    </row>
    <row r="161" spans="1:12" s="80" customFormat="1" ht="16" x14ac:dyDescent="0.2">
      <c r="A161" s="85"/>
      <c r="B161" s="81"/>
      <c r="C161" s="81"/>
      <c r="L161" s="82"/>
    </row>
    <row r="162" spans="1:12" s="80" customFormat="1" ht="16" x14ac:dyDescent="0.2">
      <c r="A162" s="85"/>
      <c r="B162" s="81"/>
      <c r="C162" s="81"/>
      <c r="L162" s="82"/>
    </row>
    <row r="163" spans="1:12" s="80" customFormat="1" ht="16" x14ac:dyDescent="0.2">
      <c r="A163" s="85"/>
      <c r="B163" s="81"/>
      <c r="C163" s="81"/>
      <c r="L163" s="82"/>
    </row>
    <row r="164" spans="1:12" s="80" customFormat="1" ht="16" x14ac:dyDescent="0.2">
      <c r="A164" s="85"/>
      <c r="B164" s="81"/>
      <c r="C164" s="81"/>
      <c r="L164" s="82"/>
    </row>
    <row r="165" spans="1:12" s="80" customFormat="1" ht="16" x14ac:dyDescent="0.2">
      <c r="A165" s="85"/>
      <c r="B165" s="81"/>
      <c r="C165" s="81"/>
      <c r="L165" s="82"/>
    </row>
    <row r="166" spans="1:12" s="80" customFormat="1" ht="16" x14ac:dyDescent="0.2">
      <c r="A166" s="85"/>
      <c r="B166" s="81"/>
      <c r="C166" s="81"/>
      <c r="L166" s="82"/>
    </row>
    <row r="167" spans="1:12" s="80" customFormat="1" ht="16" x14ac:dyDescent="0.2">
      <c r="A167" s="85"/>
      <c r="B167" s="81"/>
      <c r="C167" s="81"/>
      <c r="L167" s="82"/>
    </row>
    <row r="168" spans="1:12" s="80" customFormat="1" ht="16" x14ac:dyDescent="0.2">
      <c r="A168" s="85"/>
      <c r="B168" s="81"/>
      <c r="C168" s="81"/>
      <c r="L168" s="82"/>
    </row>
    <row r="169" spans="1:12" s="80" customFormat="1" ht="16" x14ac:dyDescent="0.2">
      <c r="A169" s="85"/>
      <c r="B169" s="81"/>
      <c r="C169" s="81"/>
      <c r="L169" s="82"/>
    </row>
    <row r="170" spans="1:12" s="80" customFormat="1" ht="16" x14ac:dyDescent="0.2">
      <c r="A170" s="85"/>
      <c r="B170" s="81"/>
      <c r="C170" s="81"/>
      <c r="L170" s="82"/>
    </row>
    <row r="171" spans="1:12" s="80" customFormat="1" ht="16" x14ac:dyDescent="0.2">
      <c r="A171" s="85"/>
      <c r="B171" s="81"/>
      <c r="C171" s="81"/>
      <c r="L171" s="82"/>
    </row>
    <row r="172" spans="1:12" s="80" customFormat="1" ht="16" x14ac:dyDescent="0.2">
      <c r="A172" s="85"/>
      <c r="B172" s="81"/>
      <c r="C172" s="81"/>
      <c r="L172" s="82"/>
    </row>
    <row r="173" spans="1:12" s="80" customFormat="1" ht="16" x14ac:dyDescent="0.2">
      <c r="A173" s="85"/>
      <c r="B173" s="81"/>
      <c r="C173" s="81"/>
      <c r="L173" s="82"/>
    </row>
    <row r="174" spans="1:12" s="80" customFormat="1" ht="16" x14ac:dyDescent="0.2">
      <c r="A174" s="85"/>
      <c r="B174" s="81"/>
      <c r="C174" s="81"/>
      <c r="L174" s="82"/>
    </row>
    <row r="175" spans="1:12" s="80" customFormat="1" ht="16" x14ac:dyDescent="0.2">
      <c r="A175" s="85"/>
      <c r="B175" s="81"/>
      <c r="C175" s="81"/>
      <c r="L175" s="82"/>
    </row>
    <row r="176" spans="1:12" s="80" customFormat="1" ht="16" x14ac:dyDescent="0.2">
      <c r="A176" s="85"/>
      <c r="B176" s="81"/>
      <c r="C176" s="81"/>
      <c r="L176" s="82"/>
    </row>
    <row r="177" spans="1:12" s="80" customFormat="1" ht="16" x14ac:dyDescent="0.2">
      <c r="A177" s="85"/>
      <c r="B177" s="81"/>
      <c r="C177" s="81"/>
      <c r="L177" s="82"/>
    </row>
    <row r="178" spans="1:12" s="80" customFormat="1" ht="16" x14ac:dyDescent="0.2">
      <c r="A178" s="85"/>
      <c r="B178" s="81"/>
      <c r="C178" s="81"/>
      <c r="L178" s="82"/>
    </row>
    <row r="179" spans="1:12" s="80" customFormat="1" ht="16" x14ac:dyDescent="0.2">
      <c r="A179" s="85"/>
      <c r="B179" s="81"/>
      <c r="C179" s="81"/>
      <c r="L179" s="82"/>
    </row>
    <row r="180" spans="1:12" s="80" customFormat="1" ht="16" x14ac:dyDescent="0.2">
      <c r="A180" s="85"/>
      <c r="B180" s="81"/>
      <c r="C180" s="81"/>
      <c r="L180" s="82"/>
    </row>
    <row r="181" spans="1:12" s="80" customFormat="1" ht="16" x14ac:dyDescent="0.2">
      <c r="A181" s="85"/>
      <c r="B181" s="81"/>
      <c r="C181" s="81"/>
      <c r="L181" s="82"/>
    </row>
    <row r="182" spans="1:12" s="80" customFormat="1" ht="16" x14ac:dyDescent="0.2">
      <c r="A182" s="85"/>
      <c r="B182" s="81"/>
      <c r="C182" s="81"/>
      <c r="L182" s="82"/>
    </row>
    <row r="183" spans="1:12" s="80" customFormat="1" ht="16" x14ac:dyDescent="0.2">
      <c r="A183" s="85"/>
      <c r="B183" s="81"/>
      <c r="C183" s="81"/>
      <c r="L183" s="82"/>
    </row>
    <row r="184" spans="1:12" s="80" customFormat="1" ht="16" x14ac:dyDescent="0.2">
      <c r="A184" s="85"/>
      <c r="B184" s="81"/>
      <c r="C184" s="81"/>
      <c r="L184" s="82"/>
    </row>
    <row r="185" spans="1:12" s="80" customFormat="1" ht="16" x14ac:dyDescent="0.2">
      <c r="A185" s="85"/>
      <c r="B185" s="81"/>
      <c r="C185" s="81"/>
      <c r="L185" s="82"/>
    </row>
    <row r="186" spans="1:12" s="80" customFormat="1" ht="16" x14ac:dyDescent="0.2">
      <c r="A186" s="85"/>
      <c r="B186" s="81"/>
      <c r="C186" s="81"/>
      <c r="L186" s="82"/>
    </row>
    <row r="187" spans="1:12" s="80" customFormat="1" ht="16" x14ac:dyDescent="0.2">
      <c r="A187" s="85"/>
      <c r="B187" s="81"/>
      <c r="C187" s="81"/>
      <c r="L187" s="82"/>
    </row>
    <row r="188" spans="1:12" s="80" customFormat="1" ht="16" x14ac:dyDescent="0.2">
      <c r="A188" s="85"/>
      <c r="B188" s="81"/>
      <c r="C188" s="81"/>
      <c r="L188" s="82"/>
    </row>
    <row r="189" spans="1:12" s="80" customFormat="1" ht="16" x14ac:dyDescent="0.2">
      <c r="A189" s="85"/>
      <c r="B189" s="81"/>
      <c r="C189" s="81"/>
      <c r="L189" s="82"/>
    </row>
    <row r="190" spans="1:12" s="80" customFormat="1" ht="16" x14ac:dyDescent="0.2">
      <c r="A190" s="85"/>
      <c r="B190" s="81"/>
      <c r="C190" s="81"/>
      <c r="L190" s="82"/>
    </row>
    <row r="191" spans="1:12" s="80" customFormat="1" ht="16" x14ac:dyDescent="0.2">
      <c r="A191" s="85"/>
      <c r="B191" s="81"/>
      <c r="C191" s="81"/>
      <c r="L191" s="82"/>
    </row>
    <row r="192" spans="1:12" s="80" customFormat="1" ht="16" x14ac:dyDescent="0.2">
      <c r="A192" s="85"/>
      <c r="B192" s="81"/>
      <c r="C192" s="81"/>
      <c r="L192" s="82"/>
    </row>
    <row r="193" spans="1:12" s="80" customFormat="1" ht="16" x14ac:dyDescent="0.2">
      <c r="A193" s="85"/>
      <c r="B193" s="81"/>
      <c r="C193" s="81"/>
      <c r="L193" s="82"/>
    </row>
    <row r="194" spans="1:12" s="80" customFormat="1" ht="16" x14ac:dyDescent="0.2">
      <c r="A194" s="85"/>
      <c r="B194" s="81"/>
      <c r="C194" s="81"/>
      <c r="L194" s="82"/>
    </row>
    <row r="195" spans="1:12" s="80" customFormat="1" ht="16" x14ac:dyDescent="0.2">
      <c r="A195" s="85"/>
      <c r="B195" s="81"/>
      <c r="C195" s="81"/>
      <c r="L195" s="82"/>
    </row>
    <row r="196" spans="1:12" s="80" customFormat="1" ht="16" x14ac:dyDescent="0.2">
      <c r="A196" s="85"/>
      <c r="B196" s="81"/>
      <c r="C196" s="81"/>
      <c r="L196" s="82"/>
    </row>
    <row r="197" spans="1:12" s="80" customFormat="1" ht="16" x14ac:dyDescent="0.2">
      <c r="A197" s="85"/>
      <c r="B197" s="81"/>
      <c r="C197" s="81"/>
      <c r="L197" s="82"/>
    </row>
    <row r="198" spans="1:12" s="80" customFormat="1" ht="16" x14ac:dyDescent="0.2">
      <c r="A198" s="85"/>
      <c r="B198" s="81"/>
      <c r="C198" s="81"/>
      <c r="L198" s="82"/>
    </row>
    <row r="199" spans="1:12" s="80" customFormat="1" ht="16" x14ac:dyDescent="0.2">
      <c r="A199" s="85"/>
      <c r="B199" s="81"/>
      <c r="C199" s="81"/>
      <c r="L199" s="82"/>
    </row>
    <row r="200" spans="1:12" s="80" customFormat="1" ht="16" x14ac:dyDescent="0.2">
      <c r="A200" s="85"/>
      <c r="B200" s="81"/>
      <c r="C200" s="81"/>
      <c r="L200" s="82"/>
    </row>
    <row r="201" spans="1:12" s="80" customFormat="1" ht="16" x14ac:dyDescent="0.2">
      <c r="A201" s="85"/>
      <c r="B201" s="81"/>
      <c r="C201" s="81"/>
      <c r="L201" s="82"/>
    </row>
    <row r="202" spans="1:12" s="80" customFormat="1" ht="16" x14ac:dyDescent="0.2">
      <c r="A202" s="85"/>
      <c r="B202" s="81"/>
      <c r="C202" s="81"/>
      <c r="L202" s="82"/>
    </row>
    <row r="203" spans="1:12" s="80" customFormat="1" ht="16" x14ac:dyDescent="0.2">
      <c r="A203" s="85"/>
      <c r="B203" s="81"/>
      <c r="C203" s="81"/>
      <c r="L203" s="82"/>
    </row>
    <row r="204" spans="1:12" s="80" customFormat="1" ht="16" x14ac:dyDescent="0.2">
      <c r="A204" s="85"/>
      <c r="B204" s="81"/>
      <c r="C204" s="81"/>
      <c r="L204" s="82"/>
    </row>
    <row r="205" spans="1:12" s="80" customFormat="1" ht="16" x14ac:dyDescent="0.2">
      <c r="A205" s="85"/>
      <c r="B205" s="81"/>
      <c r="C205" s="81"/>
      <c r="L205" s="82"/>
    </row>
    <row r="206" spans="1:12" s="80" customFormat="1" ht="16" x14ac:dyDescent="0.2">
      <c r="A206" s="85"/>
      <c r="B206" s="81"/>
      <c r="C206" s="81"/>
      <c r="L206" s="82"/>
    </row>
    <row r="207" spans="1:12" s="80" customFormat="1" ht="16" x14ac:dyDescent="0.2">
      <c r="A207" s="85"/>
      <c r="B207" s="81"/>
      <c r="C207" s="81"/>
      <c r="L207" s="82"/>
    </row>
    <row r="208" spans="1:12" s="80" customFormat="1" ht="16" x14ac:dyDescent="0.2">
      <c r="A208" s="85"/>
      <c r="B208" s="81"/>
      <c r="C208" s="81"/>
      <c r="L208" s="82"/>
    </row>
    <row r="209" spans="1:12" s="80" customFormat="1" ht="16" x14ac:dyDescent="0.2">
      <c r="A209" s="85"/>
      <c r="B209" s="81"/>
      <c r="C209" s="81"/>
      <c r="L209" s="82"/>
    </row>
    <row r="210" spans="1:12" s="80" customFormat="1" ht="16" x14ac:dyDescent="0.2">
      <c r="A210" s="85"/>
      <c r="B210" s="81"/>
      <c r="C210" s="81"/>
      <c r="L210" s="82"/>
    </row>
    <row r="211" spans="1:12" s="80" customFormat="1" ht="16" x14ac:dyDescent="0.2">
      <c r="A211" s="85"/>
      <c r="B211" s="81"/>
      <c r="C211" s="81"/>
      <c r="L211" s="82"/>
    </row>
    <row r="212" spans="1:12" s="80" customFormat="1" ht="16" x14ac:dyDescent="0.2">
      <c r="A212" s="85"/>
      <c r="B212" s="81"/>
      <c r="C212" s="81"/>
      <c r="L212" s="82"/>
    </row>
    <row r="213" spans="1:12" s="80" customFormat="1" ht="16" x14ac:dyDescent="0.2">
      <c r="A213" s="85"/>
      <c r="B213" s="81"/>
      <c r="C213" s="81"/>
      <c r="L213" s="82"/>
    </row>
    <row r="214" spans="1:12" s="80" customFormat="1" ht="16" x14ac:dyDescent="0.2">
      <c r="A214" s="85"/>
      <c r="B214" s="81"/>
      <c r="C214" s="81"/>
      <c r="L214" s="82"/>
    </row>
    <row r="215" spans="1:12" s="80" customFormat="1" ht="16" x14ac:dyDescent="0.2">
      <c r="A215" s="85"/>
      <c r="B215" s="81"/>
      <c r="C215" s="81"/>
      <c r="L215" s="82"/>
    </row>
    <row r="216" spans="1:12" s="80" customFormat="1" ht="16" x14ac:dyDescent="0.2">
      <c r="A216" s="85"/>
      <c r="B216" s="81"/>
      <c r="C216" s="81"/>
      <c r="L216" s="82"/>
    </row>
    <row r="217" spans="1:12" s="80" customFormat="1" ht="16" x14ac:dyDescent="0.2">
      <c r="A217" s="85"/>
      <c r="B217" s="81"/>
      <c r="C217" s="81"/>
      <c r="L217" s="82"/>
    </row>
    <row r="218" spans="1:12" s="80" customFormat="1" ht="16" x14ac:dyDescent="0.2">
      <c r="A218" s="85"/>
      <c r="B218" s="81"/>
      <c r="C218" s="81"/>
      <c r="L218" s="82"/>
    </row>
    <row r="219" spans="1:12" s="80" customFormat="1" ht="16" x14ac:dyDescent="0.2">
      <c r="A219" s="85"/>
      <c r="B219" s="81"/>
      <c r="C219" s="81"/>
      <c r="L219" s="82"/>
    </row>
    <row r="220" spans="1:12" s="80" customFormat="1" ht="16" x14ac:dyDescent="0.2">
      <c r="A220" s="85"/>
      <c r="B220" s="81"/>
      <c r="C220" s="81"/>
      <c r="L220" s="82"/>
    </row>
    <row r="221" spans="1:12" s="80" customFormat="1" ht="16" x14ac:dyDescent="0.2">
      <c r="A221" s="85"/>
      <c r="B221" s="81"/>
      <c r="C221" s="81"/>
      <c r="L221" s="82"/>
    </row>
    <row r="222" spans="1:12" s="80" customFormat="1" ht="16" x14ac:dyDescent="0.2">
      <c r="A222" s="85"/>
      <c r="B222" s="81"/>
      <c r="C222" s="81"/>
      <c r="L222" s="82"/>
    </row>
    <row r="223" spans="1:12" s="80" customFormat="1" ht="16" x14ac:dyDescent="0.2">
      <c r="A223" s="85"/>
      <c r="B223" s="81"/>
      <c r="C223" s="81"/>
      <c r="L223" s="82"/>
    </row>
    <row r="224" spans="1:12" s="80" customFormat="1" ht="16" x14ac:dyDescent="0.2">
      <c r="A224" s="85"/>
      <c r="B224" s="81"/>
      <c r="C224" s="81"/>
      <c r="L224" s="82"/>
    </row>
    <row r="225" spans="1:12" s="80" customFormat="1" ht="16" x14ac:dyDescent="0.2">
      <c r="A225" s="85"/>
      <c r="B225" s="81"/>
      <c r="C225" s="81"/>
      <c r="L225" s="82"/>
    </row>
    <row r="226" spans="1:12" s="80" customFormat="1" ht="16" x14ac:dyDescent="0.2">
      <c r="A226" s="85"/>
      <c r="B226" s="81"/>
      <c r="C226" s="81"/>
      <c r="L226" s="82"/>
    </row>
    <row r="227" spans="1:12" s="80" customFormat="1" ht="16" x14ac:dyDescent="0.2">
      <c r="A227" s="85"/>
      <c r="B227" s="81"/>
      <c r="C227" s="81"/>
      <c r="L227" s="82"/>
    </row>
    <row r="228" spans="1:12" s="80" customFormat="1" ht="16" x14ac:dyDescent="0.2">
      <c r="A228" s="85"/>
      <c r="B228" s="81"/>
      <c r="C228" s="81"/>
      <c r="L228" s="82"/>
    </row>
    <row r="229" spans="1:12" s="80" customFormat="1" ht="16" x14ac:dyDescent="0.2">
      <c r="A229" s="85"/>
      <c r="B229" s="81"/>
      <c r="C229" s="81"/>
      <c r="L229" s="82"/>
    </row>
    <row r="230" spans="1:12" s="80" customFormat="1" ht="16" x14ac:dyDescent="0.2">
      <c r="A230" s="85"/>
      <c r="B230" s="81"/>
      <c r="C230" s="81"/>
      <c r="L230" s="82"/>
    </row>
    <row r="231" spans="1:12" s="80" customFormat="1" ht="16" x14ac:dyDescent="0.2">
      <c r="A231" s="85"/>
      <c r="B231" s="81"/>
      <c r="C231" s="81"/>
      <c r="L231" s="82"/>
    </row>
    <row r="232" spans="1:12" s="80" customFormat="1" ht="16" x14ac:dyDescent="0.2">
      <c r="A232" s="85"/>
      <c r="B232" s="81"/>
      <c r="C232" s="81"/>
      <c r="L232" s="82"/>
    </row>
    <row r="233" spans="1:12" s="80" customFormat="1" ht="16" x14ac:dyDescent="0.2">
      <c r="A233" s="85"/>
      <c r="B233" s="81"/>
      <c r="C233" s="81"/>
      <c r="L233" s="82"/>
    </row>
    <row r="234" spans="1:12" s="80" customFormat="1" ht="16" x14ac:dyDescent="0.2">
      <c r="A234" s="85"/>
      <c r="B234" s="81"/>
      <c r="C234" s="81"/>
      <c r="L234" s="82"/>
    </row>
    <row r="235" spans="1:12" s="80" customFormat="1" ht="16" x14ac:dyDescent="0.2">
      <c r="A235" s="85"/>
      <c r="B235" s="81"/>
      <c r="C235" s="81"/>
      <c r="L235" s="82"/>
    </row>
    <row r="236" spans="1:12" s="80" customFormat="1" ht="16" x14ac:dyDescent="0.2">
      <c r="A236" s="85"/>
      <c r="B236" s="81"/>
      <c r="C236" s="81"/>
      <c r="L236" s="82"/>
    </row>
    <row r="237" spans="1:12" s="80" customFormat="1" ht="16" x14ac:dyDescent="0.2">
      <c r="A237" s="85"/>
      <c r="B237" s="81"/>
      <c r="C237" s="81"/>
      <c r="L237" s="82"/>
    </row>
    <row r="238" spans="1:12" s="80" customFormat="1" ht="16" x14ac:dyDescent="0.2">
      <c r="A238" s="85"/>
      <c r="B238" s="81"/>
      <c r="C238" s="81"/>
      <c r="L238" s="82"/>
    </row>
    <row r="239" spans="1:12" s="80" customFormat="1" ht="16" x14ac:dyDescent="0.2">
      <c r="A239" s="85"/>
      <c r="B239" s="81"/>
      <c r="C239" s="81"/>
      <c r="L239" s="82"/>
    </row>
    <row r="240" spans="1:12" s="80" customFormat="1" ht="16" x14ac:dyDescent="0.2">
      <c r="A240" s="85"/>
      <c r="B240" s="81"/>
      <c r="C240" s="81"/>
      <c r="L240" s="82"/>
    </row>
    <row r="241" spans="1:12" s="80" customFormat="1" ht="16" x14ac:dyDescent="0.2">
      <c r="A241" s="85"/>
      <c r="B241" s="81"/>
      <c r="C241" s="81"/>
      <c r="L241" s="82"/>
    </row>
    <row r="242" spans="1:12" s="80" customFormat="1" ht="16" x14ac:dyDescent="0.2">
      <c r="A242" s="85"/>
      <c r="B242" s="81"/>
      <c r="C242" s="81"/>
      <c r="L242" s="82"/>
    </row>
    <row r="243" spans="1:12" s="80" customFormat="1" ht="16" x14ac:dyDescent="0.2">
      <c r="A243" s="85"/>
      <c r="B243" s="81"/>
      <c r="C243" s="81"/>
      <c r="L243" s="82"/>
    </row>
    <row r="244" spans="1:12" s="80" customFormat="1" ht="16" x14ac:dyDescent="0.2">
      <c r="A244" s="85"/>
      <c r="B244" s="81"/>
      <c r="C244" s="81"/>
      <c r="L244" s="82"/>
    </row>
    <row r="245" spans="1:12" s="80" customFormat="1" ht="16" x14ac:dyDescent="0.2">
      <c r="A245" s="85"/>
      <c r="B245" s="81"/>
      <c r="C245" s="81"/>
      <c r="L245" s="82"/>
    </row>
    <row r="246" spans="1:12" s="80" customFormat="1" ht="16" x14ac:dyDescent="0.2">
      <c r="A246" s="85"/>
      <c r="B246" s="81"/>
      <c r="C246" s="81"/>
      <c r="L246" s="82"/>
    </row>
    <row r="247" spans="1:12" s="80" customFormat="1" ht="16" x14ac:dyDescent="0.2">
      <c r="A247" s="85"/>
      <c r="B247" s="81"/>
      <c r="C247" s="81"/>
      <c r="L247" s="82"/>
    </row>
    <row r="248" spans="1:12" s="80" customFormat="1" ht="16" x14ac:dyDescent="0.2">
      <c r="A248" s="85"/>
      <c r="B248" s="81"/>
      <c r="C248" s="81"/>
      <c r="L248" s="82"/>
    </row>
    <row r="249" spans="1:12" s="80" customFormat="1" ht="16" x14ac:dyDescent="0.2">
      <c r="A249" s="85"/>
      <c r="B249" s="81"/>
      <c r="C249" s="81"/>
      <c r="L249" s="82"/>
    </row>
    <row r="250" spans="1:12" s="80" customFormat="1" ht="16" x14ac:dyDescent="0.2">
      <c r="A250" s="85"/>
      <c r="B250" s="81"/>
      <c r="C250" s="81"/>
      <c r="L250" s="82"/>
    </row>
    <row r="251" spans="1:12" s="80" customFormat="1" ht="16" x14ac:dyDescent="0.2">
      <c r="A251" s="85"/>
      <c r="B251" s="81"/>
      <c r="C251" s="81"/>
      <c r="L251" s="82"/>
    </row>
    <row r="252" spans="1:12" s="80" customFormat="1" ht="16" x14ac:dyDescent="0.2">
      <c r="A252" s="85"/>
      <c r="B252" s="81"/>
      <c r="C252" s="81"/>
      <c r="L252" s="82"/>
    </row>
    <row r="253" spans="1:12" s="80" customFormat="1" ht="16" x14ac:dyDescent="0.2">
      <c r="A253" s="85"/>
      <c r="B253" s="81"/>
      <c r="C253" s="81"/>
      <c r="L253" s="82"/>
    </row>
    <row r="254" spans="1:12" s="80" customFormat="1" ht="16" x14ac:dyDescent="0.2">
      <c r="A254" s="85"/>
      <c r="B254" s="81"/>
      <c r="C254" s="81"/>
      <c r="L254" s="82"/>
    </row>
    <row r="255" spans="1:12" s="80" customFormat="1" ht="16" x14ac:dyDescent="0.2">
      <c r="A255" s="85"/>
      <c r="B255" s="81"/>
      <c r="C255" s="81"/>
      <c r="L255" s="82"/>
    </row>
    <row r="256" spans="1:12" s="80" customFormat="1" ht="16" x14ac:dyDescent="0.2">
      <c r="A256" s="85"/>
      <c r="B256" s="81"/>
      <c r="C256" s="81"/>
      <c r="L256" s="82"/>
    </row>
    <row r="257" spans="1:12" s="80" customFormat="1" ht="16" x14ac:dyDescent="0.2">
      <c r="A257" s="85"/>
      <c r="B257" s="81"/>
      <c r="C257" s="81"/>
      <c r="L257" s="82"/>
    </row>
    <row r="258" spans="1:12" s="80" customFormat="1" ht="16" x14ac:dyDescent="0.2">
      <c r="A258" s="85"/>
      <c r="B258" s="81"/>
      <c r="C258" s="81"/>
      <c r="L258" s="82"/>
    </row>
    <row r="259" spans="1:12" s="80" customFormat="1" ht="16" x14ac:dyDescent="0.2">
      <c r="A259" s="85"/>
      <c r="B259" s="81"/>
      <c r="C259" s="81"/>
      <c r="L259" s="82"/>
    </row>
    <row r="260" spans="1:12" s="80" customFormat="1" ht="16" x14ac:dyDescent="0.2">
      <c r="A260" s="85"/>
      <c r="B260" s="81"/>
      <c r="C260" s="81"/>
      <c r="L260" s="82"/>
    </row>
    <row r="261" spans="1:12" s="80" customFormat="1" ht="16" x14ac:dyDescent="0.2">
      <c r="A261" s="85"/>
      <c r="B261" s="81"/>
      <c r="C261" s="81"/>
      <c r="L261" s="82"/>
    </row>
    <row r="262" spans="1:12" s="80" customFormat="1" ht="16" x14ac:dyDescent="0.2">
      <c r="A262" s="85"/>
      <c r="B262" s="81"/>
      <c r="C262" s="81"/>
      <c r="L262" s="82"/>
    </row>
    <row r="263" spans="1:12" s="80" customFormat="1" ht="16" x14ac:dyDescent="0.2">
      <c r="A263" s="85"/>
      <c r="B263" s="81"/>
      <c r="C263" s="81"/>
      <c r="L263" s="82"/>
    </row>
    <row r="264" spans="1:12" s="80" customFormat="1" ht="16" x14ac:dyDescent="0.2">
      <c r="A264" s="85"/>
      <c r="B264" s="81"/>
      <c r="C264" s="81"/>
      <c r="L264" s="82"/>
    </row>
    <row r="265" spans="1:12" s="80" customFormat="1" ht="16" x14ac:dyDescent="0.2">
      <c r="A265" s="85"/>
      <c r="B265" s="81"/>
      <c r="C265" s="81"/>
      <c r="L265" s="82"/>
    </row>
    <row r="266" spans="1:12" s="80" customFormat="1" ht="16" x14ac:dyDescent="0.2">
      <c r="A266" s="85"/>
      <c r="B266" s="81"/>
      <c r="C266" s="81"/>
      <c r="L266" s="82"/>
    </row>
    <row r="267" spans="1:12" s="80" customFormat="1" ht="16" x14ac:dyDescent="0.2">
      <c r="A267" s="85"/>
      <c r="B267" s="81"/>
      <c r="C267" s="81"/>
      <c r="L267" s="82"/>
    </row>
    <row r="268" spans="1:12" s="80" customFormat="1" ht="16" x14ac:dyDescent="0.2">
      <c r="A268" s="85"/>
      <c r="B268" s="81"/>
      <c r="C268" s="81"/>
      <c r="L268" s="82"/>
    </row>
    <row r="269" spans="1:12" s="80" customFormat="1" ht="16" x14ac:dyDescent="0.2">
      <c r="A269" s="85"/>
      <c r="B269" s="81"/>
      <c r="C269" s="81"/>
      <c r="L269" s="82"/>
    </row>
    <row r="270" spans="1:12" s="80" customFormat="1" ht="16" x14ac:dyDescent="0.2">
      <c r="A270" s="85"/>
      <c r="B270" s="81"/>
      <c r="C270" s="81"/>
      <c r="L270" s="82"/>
    </row>
    <row r="271" spans="1:12" s="80" customFormat="1" ht="16" x14ac:dyDescent="0.2">
      <c r="A271" s="85"/>
      <c r="B271" s="81"/>
      <c r="C271" s="81"/>
      <c r="L271" s="82"/>
    </row>
    <row r="272" spans="1:12" s="80" customFormat="1" ht="16" x14ac:dyDescent="0.2">
      <c r="A272" s="85"/>
      <c r="B272" s="81"/>
      <c r="C272" s="81"/>
      <c r="L272" s="82"/>
    </row>
    <row r="273" spans="1:12" s="80" customFormat="1" ht="16" x14ac:dyDescent="0.2">
      <c r="A273" s="85"/>
      <c r="B273" s="81"/>
      <c r="C273" s="81"/>
      <c r="L273" s="82"/>
    </row>
    <row r="274" spans="1:12" s="80" customFormat="1" ht="16" x14ac:dyDescent="0.2">
      <c r="A274" s="85"/>
      <c r="B274" s="81"/>
      <c r="C274" s="81"/>
      <c r="L274" s="82"/>
    </row>
    <row r="275" spans="1:12" s="80" customFormat="1" ht="16" x14ac:dyDescent="0.2">
      <c r="A275" s="85"/>
      <c r="B275" s="81"/>
      <c r="C275" s="81"/>
      <c r="L275" s="82"/>
    </row>
    <row r="276" spans="1:12" s="80" customFormat="1" ht="16" x14ac:dyDescent="0.2">
      <c r="A276" s="85"/>
      <c r="B276" s="81"/>
      <c r="C276" s="81"/>
      <c r="L276" s="82"/>
    </row>
    <row r="277" spans="1:12" s="80" customFormat="1" ht="16" x14ac:dyDescent="0.2">
      <c r="A277" s="85"/>
      <c r="B277" s="81"/>
      <c r="C277" s="81"/>
      <c r="L277" s="82"/>
    </row>
    <row r="278" spans="1:12" s="80" customFormat="1" ht="16" x14ac:dyDescent="0.2">
      <c r="A278" s="85"/>
      <c r="B278" s="81"/>
      <c r="C278" s="81"/>
      <c r="L278" s="82"/>
    </row>
    <row r="279" spans="1:12" s="80" customFormat="1" ht="16" x14ac:dyDescent="0.2">
      <c r="A279" s="85"/>
      <c r="B279" s="81"/>
      <c r="C279" s="81"/>
      <c r="L279" s="82"/>
    </row>
    <row r="280" spans="1:12" s="80" customFormat="1" ht="16" x14ac:dyDescent="0.2">
      <c r="A280" s="85"/>
      <c r="B280" s="81"/>
      <c r="C280" s="81"/>
      <c r="L280" s="82"/>
    </row>
    <row r="281" spans="1:12" s="80" customFormat="1" ht="16" x14ac:dyDescent="0.2">
      <c r="A281" s="85"/>
      <c r="B281" s="81"/>
      <c r="C281" s="81"/>
      <c r="L281" s="82"/>
    </row>
    <row r="282" spans="1:12" s="80" customFormat="1" ht="16" x14ac:dyDescent="0.2">
      <c r="A282" s="85"/>
      <c r="B282" s="81"/>
      <c r="C282" s="81"/>
      <c r="L282" s="82"/>
    </row>
    <row r="283" spans="1:12" s="80" customFormat="1" ht="16" x14ac:dyDescent="0.2">
      <c r="A283" s="85"/>
      <c r="B283" s="81"/>
      <c r="C283" s="81"/>
      <c r="L283" s="82"/>
    </row>
    <row r="284" spans="1:12" s="80" customFormat="1" ht="16" x14ac:dyDescent="0.2">
      <c r="A284" s="85"/>
      <c r="B284" s="81"/>
      <c r="C284" s="81"/>
      <c r="L284" s="82"/>
    </row>
    <row r="285" spans="1:12" s="80" customFormat="1" ht="16" x14ac:dyDescent="0.2">
      <c r="A285" s="85"/>
      <c r="B285" s="81"/>
      <c r="C285" s="81"/>
      <c r="L285" s="82"/>
    </row>
    <row r="286" spans="1:12" s="80" customFormat="1" ht="16" x14ac:dyDescent="0.2">
      <c r="A286" s="85"/>
      <c r="B286" s="81"/>
      <c r="C286" s="81"/>
      <c r="L286" s="82"/>
    </row>
    <row r="287" spans="1:12" s="80" customFormat="1" ht="16" x14ac:dyDescent="0.2">
      <c r="A287" s="85"/>
      <c r="B287" s="81"/>
      <c r="C287" s="81"/>
      <c r="L287" s="82"/>
    </row>
    <row r="288" spans="1:12" s="80" customFormat="1" ht="16" x14ac:dyDescent="0.2">
      <c r="A288" s="85"/>
      <c r="B288" s="81"/>
      <c r="C288" s="81"/>
      <c r="L288" s="82"/>
    </row>
    <row r="289" spans="1:12" s="80" customFormat="1" ht="16" x14ac:dyDescent="0.2">
      <c r="A289" s="85"/>
      <c r="B289" s="81"/>
      <c r="C289" s="81"/>
      <c r="L289" s="82"/>
    </row>
    <row r="290" spans="1:12" s="80" customFormat="1" ht="16" x14ac:dyDescent="0.2">
      <c r="A290" s="85"/>
      <c r="B290" s="81"/>
      <c r="C290" s="81"/>
      <c r="L290" s="82"/>
    </row>
    <row r="291" spans="1:12" s="80" customFormat="1" ht="16" x14ac:dyDescent="0.2">
      <c r="A291" s="85"/>
      <c r="B291" s="81"/>
      <c r="C291" s="81"/>
      <c r="L291" s="82"/>
    </row>
    <row r="292" spans="1:12" s="80" customFormat="1" ht="16" x14ac:dyDescent="0.2">
      <c r="A292" s="85"/>
      <c r="B292" s="81"/>
      <c r="C292" s="81"/>
      <c r="L292" s="82"/>
    </row>
    <row r="293" spans="1:12" s="80" customFormat="1" ht="16" x14ac:dyDescent="0.2">
      <c r="A293" s="85"/>
      <c r="B293" s="81"/>
      <c r="C293" s="81"/>
      <c r="L293" s="82"/>
    </row>
    <row r="294" spans="1:12" s="80" customFormat="1" ht="16" x14ac:dyDescent="0.2">
      <c r="A294" s="85"/>
      <c r="B294" s="81"/>
      <c r="C294" s="81"/>
      <c r="L294" s="82"/>
    </row>
    <row r="295" spans="1:12" s="80" customFormat="1" ht="16" x14ac:dyDescent="0.2">
      <c r="A295" s="85"/>
      <c r="B295" s="81"/>
      <c r="C295" s="81"/>
      <c r="L295" s="82"/>
    </row>
    <row r="296" spans="1:12" s="80" customFormat="1" ht="16" x14ac:dyDescent="0.2">
      <c r="A296" s="85"/>
      <c r="B296" s="81"/>
      <c r="C296" s="81"/>
      <c r="L296" s="82"/>
    </row>
    <row r="297" spans="1:12" s="80" customFormat="1" ht="16" x14ac:dyDescent="0.2">
      <c r="A297" s="85"/>
      <c r="B297" s="81"/>
      <c r="C297" s="81"/>
      <c r="L297" s="82"/>
    </row>
    <row r="298" spans="1:12" s="80" customFormat="1" ht="16" x14ac:dyDescent="0.2">
      <c r="A298" s="85"/>
      <c r="B298" s="81"/>
      <c r="C298" s="81"/>
      <c r="L298" s="82"/>
    </row>
    <row r="299" spans="1:12" s="80" customFormat="1" ht="16" x14ac:dyDescent="0.2">
      <c r="A299" s="85"/>
      <c r="B299" s="81"/>
      <c r="C299" s="81"/>
      <c r="L299" s="82"/>
    </row>
    <row r="300" spans="1:12" s="80" customFormat="1" ht="16" x14ac:dyDescent="0.2">
      <c r="A300" s="85"/>
      <c r="B300" s="81"/>
      <c r="C300" s="81"/>
      <c r="L300" s="82"/>
    </row>
    <row r="301" spans="1:12" s="80" customFormat="1" ht="16" x14ac:dyDescent="0.2">
      <c r="A301" s="85"/>
      <c r="B301" s="81"/>
      <c r="C301" s="81"/>
      <c r="L301" s="82"/>
    </row>
    <row r="302" spans="1:12" s="80" customFormat="1" ht="16" x14ac:dyDescent="0.2">
      <c r="A302" s="85"/>
      <c r="B302" s="81"/>
      <c r="C302" s="81"/>
      <c r="L302" s="82"/>
    </row>
    <row r="303" spans="1:12" s="80" customFormat="1" ht="16" x14ac:dyDescent="0.2">
      <c r="A303" s="85"/>
      <c r="B303" s="81"/>
      <c r="C303" s="81"/>
      <c r="L303" s="82"/>
    </row>
    <row r="304" spans="1:12" s="80" customFormat="1" ht="16" x14ac:dyDescent="0.2">
      <c r="A304" s="85"/>
      <c r="B304" s="81"/>
      <c r="C304" s="81"/>
      <c r="L304" s="82"/>
    </row>
    <row r="305" spans="1:12" s="80" customFormat="1" ht="16" x14ac:dyDescent="0.2">
      <c r="A305" s="85"/>
      <c r="B305" s="81"/>
      <c r="C305" s="81"/>
      <c r="L305" s="82"/>
    </row>
    <row r="306" spans="1:12" s="80" customFormat="1" ht="16" x14ac:dyDescent="0.2">
      <c r="A306" s="85"/>
      <c r="B306" s="81"/>
      <c r="C306" s="81"/>
      <c r="L306" s="82"/>
    </row>
    <row r="307" spans="1:12" s="80" customFormat="1" ht="16" x14ac:dyDescent="0.2">
      <c r="A307" s="85"/>
      <c r="B307" s="81"/>
      <c r="C307" s="81"/>
      <c r="L307" s="82"/>
    </row>
    <row r="308" spans="1:12" s="80" customFormat="1" ht="16" x14ac:dyDescent="0.2">
      <c r="A308" s="85"/>
      <c r="B308" s="81"/>
      <c r="C308" s="81"/>
      <c r="L308" s="82"/>
    </row>
    <row r="309" spans="1:12" s="80" customFormat="1" ht="16" x14ac:dyDescent="0.2">
      <c r="A309" s="85"/>
      <c r="B309" s="81"/>
      <c r="C309" s="81"/>
      <c r="L309" s="82"/>
    </row>
    <row r="310" spans="1:12" s="80" customFormat="1" ht="16" x14ac:dyDescent="0.2">
      <c r="A310" s="85"/>
      <c r="B310" s="81"/>
      <c r="C310" s="81"/>
      <c r="L310" s="82"/>
    </row>
    <row r="311" spans="1:12" s="80" customFormat="1" ht="16" x14ac:dyDescent="0.2">
      <c r="A311" s="85"/>
      <c r="B311" s="81"/>
      <c r="C311" s="81"/>
      <c r="L311" s="82"/>
    </row>
    <row r="312" spans="1:12" s="80" customFormat="1" ht="16" x14ac:dyDescent="0.2">
      <c r="A312" s="85"/>
      <c r="B312" s="81"/>
      <c r="C312" s="81"/>
      <c r="L312" s="82"/>
    </row>
    <row r="313" spans="1:12" s="80" customFormat="1" ht="16" x14ac:dyDescent="0.2">
      <c r="A313" s="85"/>
      <c r="B313" s="81"/>
      <c r="C313" s="81"/>
      <c r="L313" s="82"/>
    </row>
    <row r="314" spans="1:12" s="80" customFormat="1" ht="16" x14ac:dyDescent="0.2">
      <c r="A314" s="85"/>
      <c r="B314" s="81"/>
      <c r="C314" s="81"/>
      <c r="L314" s="82"/>
    </row>
    <row r="315" spans="1:12" s="80" customFormat="1" ht="16" x14ac:dyDescent="0.2">
      <c r="A315" s="85"/>
      <c r="B315" s="81"/>
      <c r="C315" s="81"/>
      <c r="L315" s="82"/>
    </row>
    <row r="316" spans="1:12" s="80" customFormat="1" ht="16" x14ac:dyDescent="0.2">
      <c r="A316" s="85"/>
      <c r="B316" s="81"/>
      <c r="C316" s="81"/>
      <c r="L316" s="82"/>
    </row>
    <row r="317" spans="1:12" s="80" customFormat="1" ht="16" x14ac:dyDescent="0.2">
      <c r="A317" s="85"/>
      <c r="B317" s="81"/>
      <c r="C317" s="81"/>
      <c r="L317" s="82"/>
    </row>
    <row r="318" spans="1:12" s="80" customFormat="1" ht="16" x14ac:dyDescent="0.2">
      <c r="A318" s="85"/>
      <c r="B318" s="81"/>
      <c r="C318" s="81"/>
      <c r="L318" s="82"/>
    </row>
    <row r="319" spans="1:12" s="80" customFormat="1" ht="16" x14ac:dyDescent="0.2">
      <c r="A319" s="85"/>
      <c r="B319" s="81"/>
      <c r="C319" s="81"/>
      <c r="L319" s="82"/>
    </row>
    <row r="320" spans="1:12" s="80" customFormat="1" ht="16" x14ac:dyDescent="0.2">
      <c r="A320" s="85"/>
      <c r="B320" s="81"/>
      <c r="C320" s="81"/>
      <c r="L320" s="82"/>
    </row>
    <row r="321" spans="1:12" s="80" customFormat="1" ht="16" x14ac:dyDescent="0.2">
      <c r="A321" s="85"/>
      <c r="B321" s="81"/>
      <c r="C321" s="81"/>
      <c r="L321" s="82"/>
    </row>
    <row r="322" spans="1:12" s="80" customFormat="1" ht="16" x14ac:dyDescent="0.2">
      <c r="A322" s="85"/>
      <c r="B322" s="81"/>
      <c r="C322" s="81"/>
      <c r="L322" s="82"/>
    </row>
    <row r="323" spans="1:12" s="80" customFormat="1" ht="16" x14ac:dyDescent="0.2">
      <c r="A323" s="85"/>
      <c r="B323" s="81"/>
      <c r="C323" s="81"/>
      <c r="L323" s="82"/>
    </row>
    <row r="324" spans="1:12" s="80" customFormat="1" ht="16" x14ac:dyDescent="0.2">
      <c r="A324" s="85"/>
      <c r="B324" s="81"/>
      <c r="C324" s="81"/>
      <c r="L324" s="82"/>
    </row>
    <row r="325" spans="1:12" s="80" customFormat="1" ht="16" x14ac:dyDescent="0.2">
      <c r="A325" s="85"/>
      <c r="B325" s="81"/>
      <c r="C325" s="81"/>
      <c r="L325" s="82"/>
    </row>
    <row r="326" spans="1:12" s="80" customFormat="1" ht="16" x14ac:dyDescent="0.2">
      <c r="A326" s="85"/>
      <c r="B326" s="81"/>
      <c r="C326" s="81"/>
      <c r="L326" s="82"/>
    </row>
    <row r="327" spans="1:12" s="80" customFormat="1" ht="16" x14ac:dyDescent="0.2">
      <c r="A327" s="85"/>
      <c r="B327" s="81"/>
      <c r="C327" s="81"/>
      <c r="L327" s="82"/>
    </row>
    <row r="328" spans="1:12" s="80" customFormat="1" ht="16" x14ac:dyDescent="0.2">
      <c r="A328" s="85"/>
      <c r="B328" s="81"/>
      <c r="C328" s="81"/>
      <c r="L328" s="82"/>
    </row>
    <row r="329" spans="1:12" s="80" customFormat="1" ht="16" x14ac:dyDescent="0.2">
      <c r="A329" s="85"/>
      <c r="B329" s="81"/>
      <c r="C329" s="81"/>
      <c r="L329" s="82"/>
    </row>
    <row r="330" spans="1:12" s="80" customFormat="1" ht="16" x14ac:dyDescent="0.2">
      <c r="A330" s="85"/>
      <c r="B330" s="81"/>
      <c r="C330" s="81"/>
      <c r="L330" s="82"/>
    </row>
    <row r="331" spans="1:12" s="80" customFormat="1" ht="16" x14ac:dyDescent="0.2">
      <c r="A331" s="85"/>
      <c r="B331" s="81"/>
      <c r="C331" s="81"/>
      <c r="L331" s="82"/>
    </row>
    <row r="332" spans="1:12" s="80" customFormat="1" ht="16" x14ac:dyDescent="0.2">
      <c r="A332" s="85"/>
      <c r="B332" s="81"/>
      <c r="C332" s="81"/>
      <c r="L332" s="82"/>
    </row>
    <row r="333" spans="1:12" s="80" customFormat="1" ht="16" x14ac:dyDescent="0.2">
      <c r="A333" s="85"/>
      <c r="B333" s="81"/>
      <c r="C333" s="81"/>
      <c r="L333" s="82"/>
    </row>
    <row r="334" spans="1:12" s="80" customFormat="1" ht="16" x14ac:dyDescent="0.2">
      <c r="A334" s="85"/>
      <c r="B334" s="81"/>
      <c r="C334" s="81"/>
      <c r="L334" s="82"/>
    </row>
    <row r="335" spans="1:12" s="80" customFormat="1" ht="16" x14ac:dyDescent="0.2">
      <c r="A335" s="85"/>
      <c r="B335" s="81"/>
      <c r="C335" s="81"/>
      <c r="L335" s="82"/>
    </row>
    <row r="336" spans="1:12" s="80" customFormat="1" ht="16" x14ac:dyDescent="0.2">
      <c r="A336" s="85"/>
      <c r="B336" s="81"/>
      <c r="C336" s="81"/>
      <c r="L336" s="82"/>
    </row>
    <row r="337" spans="1:12" s="80" customFormat="1" ht="16" x14ac:dyDescent="0.2">
      <c r="A337" s="85"/>
      <c r="B337" s="81"/>
      <c r="C337" s="81"/>
      <c r="L337" s="82"/>
    </row>
    <row r="338" spans="1:12" s="80" customFormat="1" ht="16" x14ac:dyDescent="0.2">
      <c r="A338" s="85"/>
      <c r="B338" s="81"/>
      <c r="C338" s="81"/>
      <c r="L338" s="82"/>
    </row>
    <row r="339" spans="1:12" s="80" customFormat="1" ht="16" x14ac:dyDescent="0.2">
      <c r="A339" s="85"/>
      <c r="B339" s="81"/>
      <c r="C339" s="81"/>
      <c r="L339" s="82"/>
    </row>
    <row r="340" spans="1:12" s="80" customFormat="1" ht="16" x14ac:dyDescent="0.2">
      <c r="A340" s="85"/>
      <c r="B340" s="81"/>
      <c r="C340" s="81"/>
      <c r="L340" s="82"/>
    </row>
    <row r="341" spans="1:12" s="80" customFormat="1" ht="16" x14ac:dyDescent="0.2">
      <c r="A341" s="85"/>
      <c r="B341" s="81"/>
      <c r="C341" s="81"/>
      <c r="L341" s="82"/>
    </row>
    <row r="342" spans="1:12" s="80" customFormat="1" ht="16" x14ac:dyDescent="0.2">
      <c r="A342" s="85"/>
      <c r="B342" s="81"/>
      <c r="C342" s="81"/>
      <c r="L342" s="82"/>
    </row>
    <row r="343" spans="1:12" s="80" customFormat="1" ht="16" x14ac:dyDescent="0.2">
      <c r="A343" s="85"/>
      <c r="B343" s="81"/>
      <c r="C343" s="81"/>
      <c r="L343" s="82"/>
    </row>
    <row r="344" spans="1:12" s="80" customFormat="1" ht="16" x14ac:dyDescent="0.2">
      <c r="A344" s="85"/>
      <c r="B344" s="81"/>
      <c r="C344" s="81"/>
      <c r="L344" s="82"/>
    </row>
    <row r="345" spans="1:12" s="80" customFormat="1" ht="16" x14ac:dyDescent="0.2">
      <c r="A345" s="85"/>
      <c r="B345" s="81"/>
      <c r="C345" s="81"/>
      <c r="L345" s="82"/>
    </row>
    <row r="346" spans="1:12" s="80" customFormat="1" ht="16" x14ac:dyDescent="0.2">
      <c r="A346" s="85"/>
      <c r="B346" s="81"/>
      <c r="C346" s="81"/>
      <c r="L346" s="82"/>
    </row>
    <row r="347" spans="1:12" s="80" customFormat="1" ht="16" x14ac:dyDescent="0.2">
      <c r="A347" s="85"/>
      <c r="B347" s="81"/>
      <c r="C347" s="81"/>
      <c r="L347" s="82"/>
    </row>
    <row r="348" spans="1:12" s="80" customFormat="1" ht="16" x14ac:dyDescent="0.2">
      <c r="A348" s="85"/>
      <c r="B348" s="81"/>
      <c r="C348" s="81"/>
      <c r="L348" s="82"/>
    </row>
    <row r="349" spans="1:12" s="80" customFormat="1" ht="16" x14ac:dyDescent="0.2">
      <c r="A349" s="85"/>
      <c r="B349" s="81"/>
      <c r="C349" s="81"/>
      <c r="L349" s="82"/>
    </row>
    <row r="350" spans="1:12" s="80" customFormat="1" ht="16" x14ac:dyDescent="0.2">
      <c r="A350" s="85"/>
      <c r="B350" s="81"/>
      <c r="C350" s="81"/>
      <c r="L350" s="82"/>
    </row>
    <row r="351" spans="1:12" s="80" customFormat="1" ht="16" x14ac:dyDescent="0.2">
      <c r="A351" s="85"/>
      <c r="B351" s="81"/>
      <c r="C351" s="81"/>
      <c r="L351" s="82"/>
    </row>
    <row r="352" spans="1:12" s="80" customFormat="1" ht="16" x14ac:dyDescent="0.2">
      <c r="A352" s="85"/>
      <c r="B352" s="81"/>
      <c r="C352" s="81"/>
      <c r="L352" s="82"/>
    </row>
    <row r="353" spans="1:12" s="80" customFormat="1" ht="16" x14ac:dyDescent="0.2">
      <c r="A353" s="85"/>
      <c r="B353" s="81"/>
      <c r="C353" s="81"/>
      <c r="L353" s="82"/>
    </row>
    <row r="354" spans="1:12" s="80" customFormat="1" ht="16" x14ac:dyDescent="0.2">
      <c r="A354" s="85"/>
      <c r="B354" s="81"/>
      <c r="C354" s="81"/>
      <c r="L354" s="82"/>
    </row>
    <row r="355" spans="1:12" s="80" customFormat="1" ht="16" x14ac:dyDescent="0.2">
      <c r="A355" s="85"/>
      <c r="B355" s="81"/>
      <c r="C355" s="81"/>
      <c r="L355" s="82"/>
    </row>
    <row r="356" spans="1:12" s="80" customFormat="1" ht="16" x14ac:dyDescent="0.2">
      <c r="A356" s="85"/>
      <c r="B356" s="81"/>
      <c r="C356" s="81"/>
      <c r="L356" s="82"/>
    </row>
    <row r="357" spans="1:12" s="80" customFormat="1" ht="16" x14ac:dyDescent="0.2">
      <c r="A357" s="85"/>
      <c r="B357" s="81"/>
      <c r="C357" s="81"/>
      <c r="L357" s="82"/>
    </row>
    <row r="358" spans="1:12" s="80" customFormat="1" ht="16" x14ac:dyDescent="0.2">
      <c r="A358" s="85"/>
      <c r="B358" s="81"/>
      <c r="C358" s="81"/>
      <c r="L358" s="82"/>
    </row>
    <row r="359" spans="1:12" s="80" customFormat="1" ht="16" x14ac:dyDescent="0.2">
      <c r="A359" s="85"/>
      <c r="B359" s="81"/>
      <c r="C359" s="81"/>
      <c r="L359" s="82"/>
    </row>
    <row r="360" spans="1:12" s="80" customFormat="1" ht="16" x14ac:dyDescent="0.2">
      <c r="A360" s="85"/>
      <c r="B360" s="81"/>
      <c r="C360" s="81"/>
      <c r="L360" s="82"/>
    </row>
    <row r="361" spans="1:12" s="80" customFormat="1" ht="16" x14ac:dyDescent="0.2">
      <c r="A361" s="85"/>
      <c r="B361" s="81"/>
      <c r="C361" s="81"/>
      <c r="L361" s="82"/>
    </row>
    <row r="362" spans="1:12" s="80" customFormat="1" ht="16" x14ac:dyDescent="0.2">
      <c r="A362" s="85"/>
      <c r="B362" s="81"/>
      <c r="C362" s="81"/>
      <c r="L362" s="82"/>
    </row>
    <row r="363" spans="1:12" s="80" customFormat="1" ht="16" x14ac:dyDescent="0.2">
      <c r="A363" s="85"/>
      <c r="B363" s="81"/>
      <c r="C363" s="81"/>
      <c r="L363" s="82"/>
    </row>
    <row r="364" spans="1:12" s="80" customFormat="1" ht="16" x14ac:dyDescent="0.2">
      <c r="A364" s="85"/>
      <c r="B364" s="81"/>
      <c r="C364" s="81"/>
      <c r="L364" s="82"/>
    </row>
    <row r="365" spans="1:12" s="80" customFormat="1" ht="16" x14ac:dyDescent="0.2">
      <c r="A365" s="85"/>
      <c r="B365" s="81"/>
      <c r="C365" s="81"/>
      <c r="L365" s="82"/>
    </row>
    <row r="366" spans="1:12" s="80" customFormat="1" ht="16" x14ac:dyDescent="0.2">
      <c r="A366" s="85"/>
      <c r="B366" s="81"/>
      <c r="C366" s="81"/>
      <c r="L366" s="82"/>
    </row>
    <row r="367" spans="1:12" s="80" customFormat="1" ht="16" x14ac:dyDescent="0.2">
      <c r="A367" s="85"/>
      <c r="B367" s="81"/>
      <c r="C367" s="81"/>
      <c r="L367" s="82"/>
    </row>
    <row r="368" spans="1:12" s="80" customFormat="1" ht="16" x14ac:dyDescent="0.2">
      <c r="A368" s="85"/>
      <c r="B368" s="81"/>
      <c r="C368" s="81"/>
      <c r="L368" s="82"/>
    </row>
    <row r="369" spans="1:12" s="80" customFormat="1" ht="16" x14ac:dyDescent="0.2">
      <c r="A369" s="85"/>
      <c r="B369" s="81"/>
      <c r="C369" s="81"/>
      <c r="L369" s="82"/>
    </row>
    <row r="370" spans="1:12" s="80" customFormat="1" ht="16" x14ac:dyDescent="0.2">
      <c r="A370" s="85"/>
      <c r="B370" s="81"/>
      <c r="C370" s="81"/>
      <c r="L370" s="82"/>
    </row>
    <row r="371" spans="1:12" s="80" customFormat="1" ht="16" x14ac:dyDescent="0.2">
      <c r="A371" s="85"/>
      <c r="B371" s="81"/>
      <c r="C371" s="81"/>
      <c r="L371" s="82"/>
    </row>
    <row r="372" spans="1:12" s="80" customFormat="1" ht="16" x14ac:dyDescent="0.2">
      <c r="A372" s="85"/>
      <c r="B372" s="81"/>
      <c r="C372" s="81"/>
      <c r="L372" s="82"/>
    </row>
    <row r="373" spans="1:12" s="80" customFormat="1" ht="16" x14ac:dyDescent="0.2">
      <c r="A373" s="85"/>
      <c r="B373" s="81"/>
      <c r="C373" s="81"/>
      <c r="L373" s="82"/>
    </row>
    <row r="374" spans="1:12" s="80" customFormat="1" ht="16" x14ac:dyDescent="0.2">
      <c r="A374" s="85"/>
      <c r="B374" s="81"/>
      <c r="C374" s="81"/>
      <c r="L374" s="82"/>
    </row>
    <row r="375" spans="1:12" s="80" customFormat="1" ht="16" x14ac:dyDescent="0.2">
      <c r="A375" s="85"/>
      <c r="B375" s="81"/>
      <c r="C375" s="81"/>
      <c r="L375" s="82"/>
    </row>
    <row r="376" spans="1:12" s="80" customFormat="1" ht="16" x14ac:dyDescent="0.2">
      <c r="A376" s="85"/>
      <c r="B376" s="81"/>
      <c r="C376" s="81"/>
      <c r="L376" s="82"/>
    </row>
    <row r="377" spans="1:12" s="80" customFormat="1" ht="16" x14ac:dyDescent="0.2">
      <c r="A377" s="85"/>
      <c r="B377" s="81"/>
      <c r="C377" s="81"/>
      <c r="L377" s="82"/>
    </row>
    <row r="378" spans="1:12" s="80" customFormat="1" ht="16" x14ac:dyDescent="0.2">
      <c r="A378" s="85"/>
      <c r="B378" s="81"/>
      <c r="C378" s="81"/>
      <c r="L378" s="82"/>
    </row>
    <row r="379" spans="1:12" s="80" customFormat="1" ht="16" x14ac:dyDescent="0.2">
      <c r="A379" s="85"/>
      <c r="B379" s="81"/>
      <c r="C379" s="81"/>
      <c r="L379" s="82"/>
    </row>
    <row r="380" spans="1:12" s="80" customFormat="1" ht="16" x14ac:dyDescent="0.2">
      <c r="A380" s="85"/>
      <c r="B380" s="81"/>
      <c r="C380" s="81"/>
      <c r="L380" s="82"/>
    </row>
    <row r="381" spans="1:12" s="80" customFormat="1" ht="16" x14ac:dyDescent="0.2">
      <c r="A381" s="85"/>
      <c r="B381" s="81"/>
      <c r="C381" s="81"/>
      <c r="L381" s="82"/>
    </row>
    <row r="382" spans="1:12" s="80" customFormat="1" ht="16" x14ac:dyDescent="0.2">
      <c r="A382" s="85"/>
      <c r="B382" s="81"/>
      <c r="C382" s="81"/>
      <c r="L382" s="82"/>
    </row>
    <row r="383" spans="1:12" s="80" customFormat="1" ht="16" x14ac:dyDescent="0.2">
      <c r="A383" s="85"/>
      <c r="B383" s="81"/>
      <c r="C383" s="81"/>
      <c r="L383" s="82"/>
    </row>
    <row r="384" spans="1:12" s="80" customFormat="1" ht="16" x14ac:dyDescent="0.2">
      <c r="A384" s="85"/>
      <c r="B384" s="81"/>
      <c r="C384" s="81"/>
      <c r="L384" s="82"/>
    </row>
    <row r="385" spans="1:12" s="80" customFormat="1" ht="16" x14ac:dyDescent="0.2">
      <c r="A385" s="85"/>
      <c r="B385" s="81"/>
      <c r="C385" s="81"/>
      <c r="L385" s="82"/>
    </row>
    <row r="386" spans="1:12" s="80" customFormat="1" ht="16" x14ac:dyDescent="0.2">
      <c r="A386" s="85"/>
      <c r="B386" s="81"/>
      <c r="C386" s="81"/>
      <c r="L386" s="82"/>
    </row>
    <row r="387" spans="1:12" s="80" customFormat="1" ht="16" x14ac:dyDescent="0.2">
      <c r="A387" s="85"/>
      <c r="B387" s="81"/>
      <c r="C387" s="81"/>
      <c r="L387" s="82"/>
    </row>
    <row r="388" spans="1:12" s="80" customFormat="1" ht="16" x14ac:dyDescent="0.2">
      <c r="A388" s="85"/>
      <c r="B388" s="81"/>
      <c r="C388" s="81"/>
      <c r="L388" s="82"/>
    </row>
    <row r="389" spans="1:12" s="80" customFormat="1" ht="16" x14ac:dyDescent="0.2">
      <c r="A389" s="85"/>
      <c r="B389" s="81"/>
      <c r="C389" s="81"/>
      <c r="L389" s="82"/>
    </row>
    <row r="390" spans="1:12" s="80" customFormat="1" ht="16" x14ac:dyDescent="0.2">
      <c r="A390" s="85"/>
      <c r="B390" s="81"/>
      <c r="C390" s="81"/>
      <c r="L390" s="82"/>
    </row>
    <row r="391" spans="1:12" s="80" customFormat="1" ht="16" x14ac:dyDescent="0.2">
      <c r="A391" s="85"/>
      <c r="B391" s="81"/>
      <c r="C391" s="81"/>
      <c r="L391" s="82"/>
    </row>
    <row r="392" spans="1:12" s="80" customFormat="1" ht="16" x14ac:dyDescent="0.2">
      <c r="A392" s="85"/>
      <c r="B392" s="81"/>
      <c r="C392" s="81"/>
      <c r="L392" s="82"/>
    </row>
    <row r="393" spans="1:12" s="80" customFormat="1" ht="16" x14ac:dyDescent="0.2">
      <c r="A393" s="85"/>
      <c r="B393" s="81"/>
      <c r="C393" s="81"/>
      <c r="L393" s="82"/>
    </row>
    <row r="394" spans="1:12" s="80" customFormat="1" ht="16" x14ac:dyDescent="0.2">
      <c r="A394" s="85"/>
      <c r="B394" s="81"/>
      <c r="C394" s="81"/>
      <c r="L394" s="82"/>
    </row>
    <row r="395" spans="1:12" s="80" customFormat="1" ht="16" x14ac:dyDescent="0.2">
      <c r="A395" s="85"/>
      <c r="B395" s="81"/>
      <c r="C395" s="81"/>
      <c r="L395" s="82"/>
    </row>
    <row r="396" spans="1:12" s="80" customFormat="1" ht="16" x14ac:dyDescent="0.2">
      <c r="A396" s="85"/>
      <c r="B396" s="81"/>
      <c r="C396" s="81"/>
      <c r="L396" s="82"/>
    </row>
    <row r="397" spans="1:12" s="80" customFormat="1" ht="16" x14ac:dyDescent="0.2">
      <c r="A397" s="85"/>
      <c r="B397" s="81"/>
      <c r="C397" s="81"/>
      <c r="L397" s="82"/>
    </row>
    <row r="398" spans="1:12" s="80" customFormat="1" ht="16" x14ac:dyDescent="0.2">
      <c r="A398" s="85"/>
      <c r="B398" s="81"/>
      <c r="C398" s="81"/>
      <c r="L398" s="82"/>
    </row>
    <row r="399" spans="1:12" s="80" customFormat="1" ht="16" x14ac:dyDescent="0.2">
      <c r="A399" s="85"/>
      <c r="B399" s="81"/>
      <c r="C399" s="81"/>
      <c r="L399" s="82"/>
    </row>
    <row r="400" spans="1:12" s="80" customFormat="1" ht="16" x14ac:dyDescent="0.2">
      <c r="A400" s="85"/>
      <c r="B400" s="81"/>
      <c r="C400" s="81"/>
      <c r="L400" s="82"/>
    </row>
    <row r="401" spans="1:12" s="80" customFormat="1" ht="16" x14ac:dyDescent="0.2">
      <c r="A401" s="85"/>
      <c r="B401" s="81"/>
      <c r="C401" s="81"/>
      <c r="L401" s="82"/>
    </row>
    <row r="402" spans="1:12" s="80" customFormat="1" ht="16" x14ac:dyDescent="0.2">
      <c r="A402" s="85"/>
      <c r="B402" s="81"/>
      <c r="C402" s="81"/>
      <c r="L402" s="82"/>
    </row>
    <row r="403" spans="1:12" s="80" customFormat="1" ht="16" x14ac:dyDescent="0.2">
      <c r="A403" s="85"/>
      <c r="B403" s="81"/>
      <c r="C403" s="81"/>
      <c r="L403" s="82"/>
    </row>
    <row r="404" spans="1:12" s="80" customFormat="1" ht="16" x14ac:dyDescent="0.2">
      <c r="A404" s="85"/>
      <c r="B404" s="81"/>
      <c r="C404" s="81"/>
      <c r="L404" s="82"/>
    </row>
    <row r="405" spans="1:12" s="80" customFormat="1" ht="16" x14ac:dyDescent="0.2">
      <c r="A405" s="85"/>
      <c r="B405" s="81"/>
      <c r="C405" s="81"/>
      <c r="L405" s="82"/>
    </row>
    <row r="406" spans="1:12" s="80" customFormat="1" ht="16" x14ac:dyDescent="0.2">
      <c r="A406" s="85"/>
      <c r="B406" s="81"/>
      <c r="C406" s="81"/>
      <c r="L406" s="82"/>
    </row>
    <row r="407" spans="1:12" s="80" customFormat="1" ht="16" x14ac:dyDescent="0.2">
      <c r="A407" s="85"/>
      <c r="B407" s="81"/>
      <c r="C407" s="81"/>
      <c r="L407" s="82"/>
    </row>
    <row r="408" spans="1:12" s="80" customFormat="1" ht="16" x14ac:dyDescent="0.2">
      <c r="A408" s="85"/>
      <c r="B408" s="81"/>
      <c r="C408" s="81"/>
      <c r="L408" s="82"/>
    </row>
    <row r="409" spans="1:12" s="80" customFormat="1" ht="16" x14ac:dyDescent="0.2">
      <c r="A409" s="85"/>
      <c r="B409" s="81"/>
      <c r="C409" s="81"/>
      <c r="L409" s="82"/>
    </row>
    <row r="410" spans="1:12" s="80" customFormat="1" ht="16" x14ac:dyDescent="0.2">
      <c r="A410" s="85"/>
      <c r="B410" s="81"/>
      <c r="C410" s="81"/>
      <c r="L410" s="82"/>
    </row>
    <row r="411" spans="1:12" s="80" customFormat="1" ht="16" x14ac:dyDescent="0.2">
      <c r="A411" s="85"/>
      <c r="B411" s="81"/>
      <c r="C411" s="81"/>
      <c r="L411" s="82"/>
    </row>
    <row r="412" spans="1:12" s="80" customFormat="1" ht="16" x14ac:dyDescent="0.2">
      <c r="A412" s="85"/>
      <c r="B412" s="81"/>
      <c r="C412" s="81"/>
      <c r="L412" s="82"/>
    </row>
    <row r="413" spans="1:12" s="80" customFormat="1" ht="16" x14ac:dyDescent="0.2">
      <c r="A413" s="85"/>
      <c r="B413" s="81"/>
      <c r="C413" s="81"/>
      <c r="L413" s="82"/>
    </row>
    <row r="414" spans="1:12" s="80" customFormat="1" ht="16" x14ac:dyDescent="0.2">
      <c r="A414" s="85"/>
      <c r="B414" s="81"/>
      <c r="C414" s="81"/>
      <c r="L414" s="82"/>
    </row>
    <row r="415" spans="1:12" s="80" customFormat="1" ht="16" x14ac:dyDescent="0.2">
      <c r="A415" s="85"/>
      <c r="B415" s="81"/>
      <c r="C415" s="81"/>
      <c r="L415" s="82"/>
    </row>
    <row r="416" spans="1:12" s="80" customFormat="1" ht="16" x14ac:dyDescent="0.2">
      <c r="A416" s="85"/>
      <c r="B416" s="81"/>
      <c r="C416" s="81"/>
      <c r="L416" s="82"/>
    </row>
    <row r="417" spans="1:12" s="80" customFormat="1" ht="16" x14ac:dyDescent="0.2">
      <c r="A417" s="85"/>
      <c r="B417" s="81"/>
      <c r="C417" s="81"/>
      <c r="L417" s="82"/>
    </row>
    <row r="418" spans="1:12" s="80" customFormat="1" ht="16" x14ac:dyDescent="0.2">
      <c r="A418" s="85"/>
      <c r="B418" s="81"/>
      <c r="C418" s="81"/>
      <c r="L418" s="82"/>
    </row>
    <row r="419" spans="1:12" s="80" customFormat="1" ht="16" x14ac:dyDescent="0.2">
      <c r="A419" s="85"/>
      <c r="B419" s="81"/>
      <c r="C419" s="81"/>
      <c r="L419" s="82"/>
    </row>
    <row r="420" spans="1:12" s="80" customFormat="1" ht="16" x14ac:dyDescent="0.2">
      <c r="A420" s="85"/>
      <c r="B420" s="81"/>
      <c r="C420" s="81"/>
      <c r="L420" s="82"/>
    </row>
    <row r="421" spans="1:12" s="80" customFormat="1" ht="16" x14ac:dyDescent="0.2">
      <c r="A421" s="85"/>
      <c r="B421" s="81"/>
      <c r="C421" s="81"/>
      <c r="L421" s="82"/>
    </row>
    <row r="422" spans="1:12" s="80" customFormat="1" ht="16" x14ac:dyDescent="0.2">
      <c r="A422" s="85"/>
      <c r="B422" s="81"/>
      <c r="C422" s="81"/>
      <c r="L422" s="82"/>
    </row>
    <row r="423" spans="1:12" s="80" customFormat="1" ht="16" x14ac:dyDescent="0.2">
      <c r="A423" s="85"/>
      <c r="B423" s="81"/>
      <c r="C423" s="81"/>
      <c r="L423" s="82"/>
    </row>
    <row r="424" spans="1:12" s="80" customFormat="1" ht="16" x14ac:dyDescent="0.2">
      <c r="A424" s="85"/>
      <c r="B424" s="81"/>
      <c r="C424" s="81"/>
      <c r="L424" s="82"/>
    </row>
    <row r="425" spans="1:12" s="80" customFormat="1" ht="16" x14ac:dyDescent="0.2">
      <c r="A425" s="85"/>
      <c r="B425" s="81"/>
      <c r="C425" s="81"/>
      <c r="L425" s="82"/>
    </row>
    <row r="426" spans="1:12" s="80" customFormat="1" ht="16" x14ac:dyDescent="0.2">
      <c r="A426" s="85"/>
      <c r="B426" s="81"/>
      <c r="C426" s="81"/>
      <c r="L426" s="82"/>
    </row>
    <row r="427" spans="1:12" s="80" customFormat="1" ht="16" x14ac:dyDescent="0.2">
      <c r="A427" s="85"/>
      <c r="B427" s="81"/>
      <c r="C427" s="81"/>
      <c r="L427" s="82"/>
    </row>
    <row r="428" spans="1:12" s="80" customFormat="1" ht="16" x14ac:dyDescent="0.2">
      <c r="A428" s="85"/>
      <c r="B428" s="81"/>
      <c r="C428" s="81"/>
      <c r="L428" s="82"/>
    </row>
    <row r="429" spans="1:12" s="80" customFormat="1" ht="16" x14ac:dyDescent="0.2">
      <c r="A429" s="85"/>
      <c r="B429" s="81"/>
      <c r="C429" s="81"/>
      <c r="L429" s="82"/>
    </row>
    <row r="430" spans="1:12" s="80" customFormat="1" ht="16" x14ac:dyDescent="0.2">
      <c r="A430" s="85"/>
      <c r="B430" s="81"/>
      <c r="C430" s="81"/>
      <c r="L430" s="82"/>
    </row>
    <row r="431" spans="1:12" s="80" customFormat="1" ht="16" x14ac:dyDescent="0.2">
      <c r="A431" s="85"/>
      <c r="B431" s="81"/>
      <c r="C431" s="81"/>
      <c r="L431" s="82"/>
    </row>
    <row r="432" spans="1:12" s="80" customFormat="1" ht="16" x14ac:dyDescent="0.2">
      <c r="A432" s="85"/>
      <c r="B432" s="81"/>
      <c r="C432" s="81"/>
      <c r="L432" s="82"/>
    </row>
    <row r="433" spans="1:12" s="80" customFormat="1" ht="16" x14ac:dyDescent="0.2">
      <c r="A433" s="85"/>
      <c r="B433" s="81"/>
      <c r="C433" s="81"/>
      <c r="L433" s="82"/>
    </row>
    <row r="434" spans="1:12" s="80" customFormat="1" ht="16" x14ac:dyDescent="0.2">
      <c r="A434" s="85"/>
      <c r="B434" s="81"/>
      <c r="C434" s="81"/>
      <c r="L434" s="82"/>
    </row>
    <row r="435" spans="1:12" s="80" customFormat="1" ht="16" x14ac:dyDescent="0.2">
      <c r="A435" s="85"/>
      <c r="B435" s="81"/>
      <c r="C435" s="81"/>
      <c r="L435" s="82"/>
    </row>
    <row r="436" spans="1:12" s="80" customFormat="1" ht="16" x14ac:dyDescent="0.2">
      <c r="A436" s="85"/>
      <c r="B436" s="81"/>
      <c r="C436" s="81"/>
      <c r="L436" s="82"/>
    </row>
    <row r="437" spans="1:12" s="80" customFormat="1" ht="16" x14ac:dyDescent="0.2">
      <c r="A437" s="85"/>
      <c r="B437" s="81"/>
      <c r="C437" s="81"/>
      <c r="L437" s="82"/>
    </row>
    <row r="438" spans="1:12" s="80" customFormat="1" ht="16" x14ac:dyDescent="0.2">
      <c r="A438" s="85"/>
      <c r="B438" s="81"/>
      <c r="C438" s="81"/>
      <c r="L438" s="82"/>
    </row>
    <row r="439" spans="1:12" s="80" customFormat="1" ht="16" x14ac:dyDescent="0.2">
      <c r="A439" s="85"/>
      <c r="B439" s="81"/>
      <c r="C439" s="81"/>
      <c r="L439" s="82"/>
    </row>
    <row r="440" spans="1:12" s="80" customFormat="1" ht="16" x14ac:dyDescent="0.2">
      <c r="A440" s="85"/>
      <c r="B440" s="81"/>
      <c r="C440" s="81"/>
      <c r="L440" s="82"/>
    </row>
    <row r="441" spans="1:12" s="80" customFormat="1" ht="16" x14ac:dyDescent="0.2">
      <c r="A441" s="85"/>
      <c r="B441" s="81"/>
      <c r="C441" s="81"/>
      <c r="L441" s="82"/>
    </row>
    <row r="442" spans="1:12" s="80" customFormat="1" ht="16" x14ac:dyDescent="0.2">
      <c r="A442" s="85"/>
      <c r="B442" s="81"/>
      <c r="C442" s="81"/>
      <c r="L442" s="82"/>
    </row>
    <row r="443" spans="1:12" s="80" customFormat="1" ht="16" x14ac:dyDescent="0.2">
      <c r="A443" s="85"/>
      <c r="B443" s="81"/>
      <c r="C443" s="81"/>
      <c r="L443" s="82"/>
    </row>
    <row r="444" spans="1:12" s="80" customFormat="1" ht="16" x14ac:dyDescent="0.2">
      <c r="A444" s="85"/>
      <c r="B444" s="81"/>
      <c r="C444" s="81"/>
      <c r="L444" s="82"/>
    </row>
    <row r="445" spans="1:12" s="80" customFormat="1" ht="16" x14ac:dyDescent="0.2">
      <c r="A445" s="85"/>
      <c r="B445" s="81"/>
      <c r="C445" s="81"/>
      <c r="L445" s="82"/>
    </row>
    <row r="446" spans="1:12" s="80" customFormat="1" ht="16" x14ac:dyDescent="0.2">
      <c r="A446" s="85"/>
      <c r="B446" s="81"/>
      <c r="C446" s="81"/>
      <c r="L446" s="82"/>
    </row>
    <row r="447" spans="1:12" s="80" customFormat="1" ht="16" x14ac:dyDescent="0.2">
      <c r="A447" s="85"/>
      <c r="B447" s="81"/>
      <c r="C447" s="81"/>
      <c r="L447" s="82"/>
    </row>
    <row r="448" spans="1:12" s="80" customFormat="1" ht="16" x14ac:dyDescent="0.2">
      <c r="A448" s="85"/>
      <c r="B448" s="81"/>
      <c r="C448" s="81"/>
      <c r="L448" s="82"/>
    </row>
    <row r="449" spans="1:12" s="80" customFormat="1" ht="16" x14ac:dyDescent="0.2">
      <c r="A449" s="85"/>
      <c r="B449" s="81"/>
      <c r="C449" s="81"/>
      <c r="L449" s="82"/>
    </row>
    <row r="450" spans="1:12" s="80" customFormat="1" ht="16" x14ac:dyDescent="0.2">
      <c r="A450" s="85"/>
      <c r="B450" s="81"/>
      <c r="C450" s="81"/>
      <c r="L450" s="82"/>
    </row>
    <row r="451" spans="1:12" s="80" customFormat="1" ht="16" x14ac:dyDescent="0.2">
      <c r="A451" s="85"/>
      <c r="B451" s="81"/>
      <c r="C451" s="81"/>
      <c r="L451" s="82"/>
    </row>
    <row r="452" spans="1:12" s="80" customFormat="1" ht="16" x14ac:dyDescent="0.2">
      <c r="A452" s="85"/>
      <c r="B452" s="81"/>
      <c r="C452" s="81"/>
      <c r="L452" s="82"/>
    </row>
    <row r="453" spans="1:12" s="80" customFormat="1" ht="16" x14ac:dyDescent="0.2">
      <c r="A453" s="85"/>
      <c r="B453" s="81"/>
      <c r="C453" s="81"/>
      <c r="L453" s="82"/>
    </row>
    <row r="454" spans="1:12" s="80" customFormat="1" ht="16" x14ac:dyDescent="0.2">
      <c r="A454" s="85"/>
      <c r="B454" s="81"/>
      <c r="C454" s="81"/>
      <c r="L454" s="82"/>
    </row>
    <row r="455" spans="1:12" s="80" customFormat="1" ht="16" x14ac:dyDescent="0.2">
      <c r="A455" s="85"/>
      <c r="B455" s="81"/>
      <c r="C455" s="81"/>
      <c r="L455" s="82"/>
    </row>
    <row r="456" spans="1:12" s="80" customFormat="1" ht="16" x14ac:dyDescent="0.2">
      <c r="A456" s="85"/>
      <c r="B456" s="81"/>
      <c r="C456" s="81"/>
      <c r="L456" s="82"/>
    </row>
    <row r="457" spans="1:12" s="80" customFormat="1" ht="16" x14ac:dyDescent="0.2">
      <c r="A457" s="85"/>
      <c r="B457" s="81"/>
      <c r="C457" s="81"/>
      <c r="L457" s="82"/>
    </row>
    <row r="458" spans="1:12" s="80" customFormat="1" ht="16" x14ac:dyDescent="0.2">
      <c r="A458" s="85"/>
      <c r="B458" s="81"/>
      <c r="C458" s="81"/>
      <c r="L458" s="82"/>
    </row>
    <row r="459" spans="1:12" s="80" customFormat="1" ht="16" x14ac:dyDescent="0.2">
      <c r="A459" s="85"/>
      <c r="B459" s="81"/>
      <c r="C459" s="81"/>
      <c r="L459" s="82"/>
    </row>
    <row r="460" spans="1:12" s="80" customFormat="1" ht="16" x14ac:dyDescent="0.2">
      <c r="A460" s="85"/>
      <c r="B460" s="81"/>
      <c r="C460" s="81"/>
      <c r="L460" s="82"/>
    </row>
    <row r="461" spans="1:12" s="80" customFormat="1" ht="16" x14ac:dyDescent="0.2">
      <c r="A461" s="85"/>
      <c r="B461" s="81"/>
      <c r="C461" s="81"/>
      <c r="L461" s="82"/>
    </row>
    <row r="462" spans="1:12" s="80" customFormat="1" ht="16" x14ac:dyDescent="0.2">
      <c r="A462" s="85"/>
      <c r="B462" s="81"/>
      <c r="C462" s="81"/>
      <c r="L462" s="82"/>
    </row>
    <row r="463" spans="1:12" s="80" customFormat="1" ht="16" x14ac:dyDescent="0.2">
      <c r="A463" s="85"/>
      <c r="B463" s="81"/>
      <c r="C463" s="81"/>
      <c r="L463" s="82"/>
    </row>
    <row r="464" spans="1:12" s="80" customFormat="1" ht="16" x14ac:dyDescent="0.2">
      <c r="A464" s="85"/>
      <c r="B464" s="81"/>
      <c r="C464" s="81"/>
      <c r="L464" s="82"/>
    </row>
    <row r="465" spans="1:12" s="80" customFormat="1" ht="16" x14ac:dyDescent="0.2">
      <c r="A465" s="85"/>
      <c r="B465" s="81"/>
      <c r="C465" s="81"/>
      <c r="L465" s="82"/>
    </row>
    <row r="466" spans="1:12" s="80" customFormat="1" ht="16" x14ac:dyDescent="0.2">
      <c r="A466" s="85"/>
      <c r="B466" s="81"/>
      <c r="C466" s="81"/>
      <c r="L466" s="82"/>
    </row>
    <row r="467" spans="1:12" s="80" customFormat="1" ht="16" x14ac:dyDescent="0.2">
      <c r="A467" s="85"/>
      <c r="B467" s="81"/>
      <c r="C467" s="81"/>
      <c r="L467" s="82"/>
    </row>
    <row r="468" spans="1:12" s="80" customFormat="1" ht="16" x14ac:dyDescent="0.2">
      <c r="A468" s="85"/>
      <c r="B468" s="81"/>
      <c r="C468" s="81"/>
      <c r="L468" s="82"/>
    </row>
    <row r="469" spans="1:12" s="80" customFormat="1" ht="16" x14ac:dyDescent="0.2">
      <c r="A469" s="85"/>
      <c r="B469" s="81"/>
      <c r="C469" s="81"/>
      <c r="L469" s="82"/>
    </row>
    <row r="470" spans="1:12" s="80" customFormat="1" ht="16" x14ac:dyDescent="0.2">
      <c r="A470" s="85"/>
      <c r="B470" s="81"/>
      <c r="C470" s="81"/>
      <c r="L470" s="82"/>
    </row>
    <row r="471" spans="1:12" s="80" customFormat="1" ht="16" x14ac:dyDescent="0.2">
      <c r="A471" s="85"/>
      <c r="B471" s="81"/>
      <c r="C471" s="81"/>
      <c r="L471" s="82"/>
    </row>
    <row r="472" spans="1:12" s="80" customFormat="1" ht="16" x14ac:dyDescent="0.2">
      <c r="A472" s="85"/>
      <c r="B472" s="81"/>
      <c r="C472" s="81"/>
      <c r="L472" s="82"/>
    </row>
    <row r="473" spans="1:12" s="80" customFormat="1" ht="16" x14ac:dyDescent="0.2">
      <c r="A473" s="85"/>
      <c r="B473" s="81"/>
      <c r="C473" s="81"/>
      <c r="L473" s="82"/>
    </row>
    <row r="474" spans="1:12" s="80" customFormat="1" ht="16" x14ac:dyDescent="0.2">
      <c r="A474" s="85"/>
      <c r="B474" s="81"/>
      <c r="C474" s="81"/>
      <c r="L474" s="82"/>
    </row>
    <row r="475" spans="1:12" s="80" customFormat="1" ht="16" x14ac:dyDescent="0.2">
      <c r="A475" s="85"/>
      <c r="B475" s="81"/>
      <c r="C475" s="81"/>
      <c r="L475" s="82"/>
    </row>
    <row r="476" spans="1:12" s="80" customFormat="1" ht="16" x14ac:dyDescent="0.2">
      <c r="A476" s="85"/>
      <c r="B476" s="81"/>
      <c r="C476" s="81"/>
      <c r="L476" s="82"/>
    </row>
    <row r="477" spans="1:12" s="80" customFormat="1" ht="16" x14ac:dyDescent="0.2">
      <c r="A477" s="85"/>
      <c r="B477" s="81"/>
      <c r="C477" s="81"/>
      <c r="L477" s="82"/>
    </row>
    <row r="478" spans="1:12" s="80" customFormat="1" ht="16" x14ac:dyDescent="0.2">
      <c r="A478" s="85"/>
      <c r="B478" s="81"/>
      <c r="C478" s="81"/>
      <c r="L478" s="82"/>
    </row>
    <row r="479" spans="1:12" s="80" customFormat="1" ht="16" x14ac:dyDescent="0.2">
      <c r="A479" s="85"/>
      <c r="B479" s="81"/>
      <c r="C479" s="81"/>
      <c r="L479" s="82"/>
    </row>
    <row r="480" spans="1:12" s="80" customFormat="1" ht="16" x14ac:dyDescent="0.2">
      <c r="A480" s="85"/>
      <c r="B480" s="81"/>
      <c r="C480" s="81"/>
      <c r="L480" s="82"/>
    </row>
    <row r="481" spans="1:12" s="80" customFormat="1" ht="16" x14ac:dyDescent="0.2">
      <c r="A481" s="85"/>
      <c r="B481" s="81"/>
      <c r="C481" s="81"/>
      <c r="L481" s="82"/>
    </row>
    <row r="482" spans="1:12" s="80" customFormat="1" ht="16" x14ac:dyDescent="0.2">
      <c r="A482" s="85"/>
      <c r="B482" s="81"/>
      <c r="C482" s="81"/>
      <c r="L482" s="82"/>
    </row>
    <row r="483" spans="1:12" s="80" customFormat="1" ht="16" x14ac:dyDescent="0.2">
      <c r="A483" s="85"/>
      <c r="B483" s="81"/>
      <c r="C483" s="81"/>
      <c r="L483" s="82"/>
    </row>
    <row r="484" spans="1:12" s="80" customFormat="1" ht="16" x14ac:dyDescent="0.2">
      <c r="A484" s="85"/>
      <c r="B484" s="81"/>
      <c r="C484" s="81"/>
      <c r="L484" s="82"/>
    </row>
    <row r="485" spans="1:12" s="80" customFormat="1" ht="16" x14ac:dyDescent="0.2">
      <c r="A485" s="85"/>
      <c r="B485" s="81"/>
      <c r="C485" s="81"/>
      <c r="L485" s="82"/>
    </row>
    <row r="486" spans="1:12" s="80" customFormat="1" ht="16" x14ac:dyDescent="0.2">
      <c r="A486" s="85"/>
      <c r="B486" s="81"/>
      <c r="C486" s="81"/>
      <c r="L486" s="82"/>
    </row>
    <row r="487" spans="1:12" s="80" customFormat="1" ht="16" x14ac:dyDescent="0.2">
      <c r="A487" s="85"/>
      <c r="B487" s="81"/>
      <c r="C487" s="81"/>
      <c r="L487" s="82"/>
    </row>
    <row r="488" spans="1:12" s="80" customFormat="1" ht="16" x14ac:dyDescent="0.2">
      <c r="A488" s="85"/>
      <c r="B488" s="81"/>
      <c r="C488" s="81"/>
      <c r="L488" s="82"/>
    </row>
    <row r="489" spans="1:12" s="80" customFormat="1" ht="16" x14ac:dyDescent="0.2">
      <c r="A489" s="85"/>
      <c r="B489" s="81"/>
      <c r="C489" s="81"/>
      <c r="L489" s="82"/>
    </row>
    <row r="490" spans="1:12" s="80" customFormat="1" ht="16" x14ac:dyDescent="0.2">
      <c r="A490" s="85"/>
      <c r="B490" s="81"/>
      <c r="C490" s="81"/>
      <c r="L490" s="82"/>
    </row>
    <row r="491" spans="1:12" s="80" customFormat="1" ht="16" x14ac:dyDescent="0.2">
      <c r="A491" s="85"/>
      <c r="B491" s="81"/>
      <c r="C491" s="81"/>
      <c r="L491" s="82"/>
    </row>
    <row r="492" spans="1:12" s="80" customFormat="1" ht="16" x14ac:dyDescent="0.2">
      <c r="A492" s="85"/>
      <c r="B492" s="81"/>
      <c r="C492" s="81"/>
      <c r="L492" s="82"/>
    </row>
    <row r="493" spans="1:12" s="80" customFormat="1" ht="16" x14ac:dyDescent="0.2">
      <c r="A493" s="85"/>
      <c r="B493" s="81"/>
      <c r="C493" s="81"/>
      <c r="L493" s="82"/>
    </row>
    <row r="494" spans="1:12" s="80" customFormat="1" ht="16" x14ac:dyDescent="0.2">
      <c r="A494" s="85"/>
      <c r="B494" s="81"/>
      <c r="C494" s="81"/>
      <c r="L494" s="82"/>
    </row>
    <row r="495" spans="1:12" s="80" customFormat="1" ht="16" x14ac:dyDescent="0.2">
      <c r="A495" s="85"/>
      <c r="B495" s="81"/>
      <c r="C495" s="81"/>
      <c r="L495" s="82"/>
    </row>
    <row r="496" spans="1:12" s="80" customFormat="1" ht="16" x14ac:dyDescent="0.2">
      <c r="A496" s="85"/>
      <c r="B496" s="81"/>
      <c r="C496" s="81"/>
      <c r="L496" s="82"/>
    </row>
    <row r="497" spans="1:12" s="80" customFormat="1" ht="16" x14ac:dyDescent="0.2">
      <c r="A497" s="85"/>
      <c r="B497" s="81"/>
      <c r="C497" s="81"/>
      <c r="L497" s="82"/>
    </row>
    <row r="498" spans="1:12" s="80" customFormat="1" ht="16" x14ac:dyDescent="0.2">
      <c r="A498" s="85"/>
      <c r="B498" s="81"/>
      <c r="C498" s="81"/>
      <c r="L498" s="82"/>
    </row>
    <row r="499" spans="1:12" s="80" customFormat="1" ht="16" x14ac:dyDescent="0.2">
      <c r="A499" s="85"/>
      <c r="B499" s="81"/>
      <c r="C499" s="81"/>
      <c r="L499" s="82"/>
    </row>
    <row r="500" spans="1:12" s="80" customFormat="1" ht="16" x14ac:dyDescent="0.2">
      <c r="A500" s="85"/>
      <c r="B500" s="81"/>
      <c r="C500" s="81"/>
      <c r="L500" s="82"/>
    </row>
    <row r="501" spans="1:12" s="80" customFormat="1" ht="16" x14ac:dyDescent="0.2">
      <c r="A501" s="85"/>
      <c r="B501" s="81"/>
      <c r="C501" s="81"/>
      <c r="L501" s="82"/>
    </row>
    <row r="502" spans="1:12" s="80" customFormat="1" ht="16" x14ac:dyDescent="0.2">
      <c r="A502" s="85"/>
      <c r="B502" s="81"/>
      <c r="C502" s="81"/>
      <c r="L502" s="82"/>
    </row>
  </sheetData>
  <sheetProtection selectLockedCells="1" selectUnlockedCells="1"/>
  <mergeCells count="3">
    <mergeCell ref="B1:C1"/>
    <mergeCell ref="D1:Q1"/>
    <mergeCell ref="R1:AH1"/>
  </mergeCells>
  <dataValidations count="1">
    <dataValidation type="list" allowBlank="1" showInputMessage="1" showErrorMessage="1" sqref="W3:W6" xr:uid="{7213DC0C-DB52-4014-AEC2-14C852339451}">
      <formula1>Table6</formula1>
    </dataValidation>
  </dataValidations>
  <pageMargins left="0.7" right="0.7" top="0.78740157499999996" bottom="0.78740157499999996"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F566-456A-4C24-8173-E554789AEFFA}">
  <sheetPr codeName="Tabelle1">
    <tabColor theme="5" tint="0.59999389629810485"/>
  </sheetPr>
  <dimension ref="A1:AA102"/>
  <sheetViews>
    <sheetView workbookViewId="0">
      <selection activeCell="F3" sqref="F3"/>
    </sheetView>
  </sheetViews>
  <sheetFormatPr baseColWidth="10" defaultRowHeight="15" x14ac:dyDescent="0.2"/>
  <cols>
    <col min="1" max="1" width="17.83203125" customWidth="1"/>
    <col min="2" max="2" width="13.6640625" customWidth="1"/>
    <col min="3" max="3" width="24.1640625" bestFit="1" customWidth="1"/>
    <col min="4" max="4" width="24.33203125" bestFit="1" customWidth="1"/>
    <col min="5" max="5" width="15.5" bestFit="1" customWidth="1"/>
    <col min="6" max="6" width="16.6640625" bestFit="1" customWidth="1"/>
    <col min="7" max="7" width="27.5" bestFit="1" customWidth="1"/>
    <col min="8" max="8" width="29.5" bestFit="1" customWidth="1"/>
    <col min="9" max="9" width="41.33203125" customWidth="1"/>
    <col min="10" max="10" width="32.83203125" customWidth="1"/>
    <col min="11" max="11" width="37" bestFit="1" customWidth="1"/>
    <col min="12" max="12" width="37" customWidth="1"/>
    <col min="13" max="13" width="28.5" bestFit="1" customWidth="1"/>
    <col min="16" max="16" width="26" bestFit="1" customWidth="1"/>
    <col min="17" max="17" width="22.5" bestFit="1" customWidth="1"/>
    <col min="18" max="18" width="23.5" customWidth="1"/>
    <col min="19" max="19" width="18.1640625" customWidth="1"/>
    <col min="20" max="20" width="17.5" style="48" bestFit="1" customWidth="1"/>
    <col min="21" max="21" width="14.83203125" customWidth="1"/>
    <col min="22" max="22" width="33.1640625" bestFit="1" customWidth="1"/>
    <col min="23" max="23" width="10.5" bestFit="1" customWidth="1"/>
    <col min="24" max="24" width="19.1640625" customWidth="1"/>
    <col min="25" max="25" width="26.5" bestFit="1" customWidth="1"/>
    <col min="26" max="26" width="13" bestFit="1" customWidth="1"/>
  </cols>
  <sheetData>
    <row r="1" spans="1:27" x14ac:dyDescent="0.2">
      <c r="Q1" s="48"/>
      <c r="T1"/>
    </row>
    <row r="2" spans="1:27" x14ac:dyDescent="0.2">
      <c r="A2" s="44" t="s">
        <v>188</v>
      </c>
      <c r="B2" s="44" t="s">
        <v>189</v>
      </c>
      <c r="C2" t="s">
        <v>186</v>
      </c>
      <c r="D2" t="s">
        <v>187</v>
      </c>
      <c r="E2" s="44" t="s">
        <v>190</v>
      </c>
      <c r="F2" s="44" t="s">
        <v>191</v>
      </c>
      <c r="G2" s="44" t="s">
        <v>192</v>
      </c>
      <c r="H2" s="44" t="s">
        <v>95</v>
      </c>
      <c r="I2" s="56" t="s">
        <v>194</v>
      </c>
      <c r="J2" t="s">
        <v>185</v>
      </c>
      <c r="K2" t="s">
        <v>184</v>
      </c>
      <c r="L2" t="s">
        <v>216</v>
      </c>
      <c r="M2" s="44" t="s">
        <v>183</v>
      </c>
      <c r="N2" t="s">
        <v>96</v>
      </c>
      <c r="O2" t="s">
        <v>182</v>
      </c>
      <c r="P2" t="s">
        <v>181</v>
      </c>
      <c r="Q2" s="48" t="s">
        <v>180</v>
      </c>
      <c r="R2" t="s">
        <v>179</v>
      </c>
      <c r="S2" t="s">
        <v>178</v>
      </c>
      <c r="T2" t="s">
        <v>176</v>
      </c>
      <c r="U2" t="s">
        <v>177</v>
      </c>
      <c r="V2" t="s">
        <v>175</v>
      </c>
      <c r="W2" t="s">
        <v>193</v>
      </c>
      <c r="X2" t="s">
        <v>195</v>
      </c>
      <c r="Y2" t="s">
        <v>196</v>
      </c>
      <c r="Z2" t="s">
        <v>197</v>
      </c>
      <c r="AA2" t="s">
        <v>198</v>
      </c>
    </row>
    <row r="3" spans="1:27" x14ac:dyDescent="0.2">
      <c r="C3" t="str">
        <f>IF(ISBLANK(Tabelle1[[#This Row],[Lab ID]]),"",Tabelle1[[#This Row],[Lab ID]])</f>
        <v/>
      </c>
      <c r="D3" t="str">
        <f>IF(ISBLANK(Tabelle1[[#This Row],[Sample name]]),"",Tabelle1[[#This Row],[Sample name]])</f>
        <v>R2 siCTRL</v>
      </c>
      <c r="I3" s="57"/>
      <c r="J3" t="str">
        <f>IF(ISBLANK(Tabelle1[[#This Row],[QBiC barcode (filled by QBiC)]]),"",Tabelle1[[#This Row],[QBiC barcode (filled by QBiC)]])</f>
        <v/>
      </c>
      <c r="K3" t="str">
        <f>IF(ISBLANK(Tabelle1[[#This Row],[Sample tissue]]),"",Tabelle1[[#This Row],[Sample tissue]])</f>
        <v>HEK293T</v>
      </c>
      <c r="L3" t="str">
        <f>IF(ISBLANK(Tabelle1[[#This Row],[FFPE material]]),"",IF(Tabelle1[[#This Row],[FFPE material]]="Yes", 1,  IF(Tabelle1[[#This Row],[FFPE material]]="No",0,1)))</f>
        <v/>
      </c>
      <c r="N3" t="str">
        <f>IF(ISBLANK(Tabelle1[[#This Row],[Plate title]]),"",Tabelle1[[#This Row],[Plate title]])</f>
        <v/>
      </c>
      <c r="O3" t="str">
        <f>IF(ISBLANK(Tabelle1[[#This Row],[Plate position (e.g. A1)]]),"",LEFT(Samples!E3,1))</f>
        <v/>
      </c>
      <c r="P3" t="str">
        <f>IF(ISBLANK(Tabelle1[[#This Row],[Plate position (e.g. A1)]]),"",RIGHT(Samples!E3,2))</f>
        <v/>
      </c>
      <c r="Q3" s="48">
        <f>IF(ISBLANK(Tabelle1[[#This Row],[Sample shipment]]),"",Tabelle1[[#This Row],[Sample shipment]])</f>
        <v>45356</v>
      </c>
      <c r="R3">
        <f>IF(ISBLANK(Tabelle1[[#This Row],[Sample volume
'[µL']]]),"",Tabelle1[[#This Row],[Sample volume
'[µL']]])</f>
        <v>19</v>
      </c>
      <c r="S3">
        <f>IF(ISBLANK(Tabelle1[[#This Row],[Concentration '[ng/µl']]]),IF(ISBLANK(Tabelle1[[#This Row],[Concentration single library '[ng/µl']]]),"",Tabelle1[[#This Row],[Concentration single library '[ng/µl']]]),Tabelle1[[#This Row],[Concentration '[ng/µl']]])</f>
        <v>1.61</v>
      </c>
      <c r="T3" t="str">
        <f>IF(ISBLANK(Tabelle1[[#This Row],[Purity OD 260nm/280nm]]),"",Tabelle1[[#This Row],[Purity OD 260nm/280nm]])</f>
        <v/>
      </c>
      <c r="U3" t="str">
        <f>IF(ISBLANK(Tabelle1[[#This Row],[Purity OD 260nm/230nm]]),"",Tabelle1[[#This Row],[Purity OD 260nm/230nm]])</f>
        <v/>
      </c>
      <c r="V3" t="str">
        <f>IF(ISBLANK(Tabelle1[[#This Row],[Sequencing mode]]),"",Tabelle1[[#This Row],[Sequencing mode]])</f>
        <v/>
      </c>
      <c r="W3" t="str">
        <f>IF(ISBLANK(Tabelle1[[#This Row],[Elution buffer]]),"",Tabelle1[[#This Row],[Elution buffer]])</f>
        <v>H2O</v>
      </c>
      <c r="X3" t="str">
        <f>IF(ISBLANK(Tabelle1[[#This Row],[RIN/DIN]]),"",Tabelle1[[#This Row],[RIN/DIN]])</f>
        <v/>
      </c>
      <c r="Y3">
        <f>IF(ISBLANK(Tabelle1[[#This Row],[Fragment size pool '[bp'] after indexing]]),"",Tabelle1[[#This Row],[Fragment size pool '[bp'] after indexing]])</f>
        <v>464</v>
      </c>
      <c r="Z3" t="str">
        <f>IF(ISBLANK(Tabelle1[[#This Row],[Index i5]]),"",Tabelle1[[#This Row],[Index i5]])</f>
        <v>TATAGCCT</v>
      </c>
      <c r="AA3" t="str">
        <f>IF(ISBLANK(Tabelle1[[#This Row],[Index i7]]),"",Tabelle1[[#This Row],[Index i7]])</f>
        <v>ATTACTCG</v>
      </c>
    </row>
    <row r="4" spans="1:27" x14ac:dyDescent="0.2">
      <c r="C4" t="str">
        <f>IF(ISBLANK(Tabelle1[[#This Row],[Lab ID]]),"",Tabelle1[[#This Row],[Lab ID]])</f>
        <v/>
      </c>
      <c r="D4" t="str">
        <f>IF(ISBLANK(Tabelle1[[#This Row],[Sample name]]),"",Tabelle1[[#This Row],[Sample name]])</f>
        <v>R2 siAQR</v>
      </c>
      <c r="I4" s="57"/>
      <c r="J4" t="str">
        <f>IF(ISBLANK(Tabelle1[[#This Row],[QBiC barcode (filled by QBiC)]]),"",Tabelle1[[#This Row],[QBiC barcode (filled by QBiC)]])</f>
        <v/>
      </c>
      <c r="K4" t="str">
        <f>IF(ISBLANK(Tabelle1[[#This Row],[Sample tissue]]),"",Tabelle1[[#This Row],[Sample tissue]])</f>
        <v>HEK293T</v>
      </c>
      <c r="L4" t="str">
        <f>IF(ISBLANK(Tabelle1[[#This Row],[FFPE material]]),"",IF(Tabelle1[[#This Row],[FFPE material]]="Yes", 1,  IF(Tabelle1[[#This Row],[FFPE material]]="No",0,1)))</f>
        <v/>
      </c>
      <c r="N4" t="str">
        <f>IF(ISBLANK(Tabelle1[[#This Row],[Plate title]]),"",Tabelle1[[#This Row],[Plate title]])</f>
        <v/>
      </c>
      <c r="O4" t="str">
        <f>IF(ISBLANK(Tabelle1[[#This Row],[Plate position (e.g. A1)]]),"",LEFT(Samples!E4,1))</f>
        <v/>
      </c>
      <c r="P4" t="str">
        <f>IF(ISBLANK(Tabelle1[[#This Row],[Plate position (e.g. A1)]]),"",RIGHT(Samples!E4,2))</f>
        <v/>
      </c>
      <c r="Q4" s="48">
        <f>IF(ISBLANK(Tabelle1[[#This Row],[Sample shipment]]),"",Tabelle1[[#This Row],[Sample shipment]])</f>
        <v>45356</v>
      </c>
      <c r="R4">
        <f>IF(ISBLANK(Tabelle1[[#This Row],[Sample volume
'[µL']]]),"",Tabelle1[[#This Row],[Sample volume
'[µL']]])</f>
        <v>19</v>
      </c>
      <c r="S4">
        <f>IF(ISBLANK(Tabelle1[[#This Row],[Concentration '[ng/µl']]]),IF(ISBLANK(Tabelle1[[#This Row],[Concentration single library '[ng/µl']]]),"",Tabelle1[[#This Row],[Concentration single library '[ng/µl']]]),Tabelle1[[#This Row],[Concentration '[ng/µl']]])</f>
        <v>3.06</v>
      </c>
      <c r="T4" t="str">
        <f>IF(ISBLANK(Tabelle1[[#This Row],[Purity OD 260nm/280nm]]),"",Tabelle1[[#This Row],[Purity OD 260nm/280nm]])</f>
        <v/>
      </c>
      <c r="U4" t="str">
        <f>IF(ISBLANK(Tabelle1[[#This Row],[Purity OD 260nm/230nm]]),"",Tabelle1[[#This Row],[Purity OD 260nm/230nm]])</f>
        <v/>
      </c>
      <c r="V4" t="str">
        <f>IF(ISBLANK(Tabelle1[[#This Row],[Sequencing mode]]),"",Tabelle1[[#This Row],[Sequencing mode]])</f>
        <v/>
      </c>
      <c r="W4" t="str">
        <f>IF(ISBLANK(Tabelle1[[#This Row],[Elution buffer]]),"",Tabelle1[[#This Row],[Elution buffer]])</f>
        <v>H2O</v>
      </c>
      <c r="X4" t="str">
        <f>IF(ISBLANK(Tabelle1[[#This Row],[RIN/DIN]]),"",Tabelle1[[#This Row],[RIN/DIN]])</f>
        <v/>
      </c>
      <c r="Y4">
        <f>IF(ISBLANK(Tabelle1[[#This Row],[Fragment size pool '[bp'] after indexing]]),"",Tabelle1[[#This Row],[Fragment size pool '[bp'] after indexing]])</f>
        <v>485</v>
      </c>
      <c r="Z4" t="str">
        <f>IF(ISBLANK(Tabelle1[[#This Row],[Index i5]]),"",Tabelle1[[#This Row],[Index i5]])</f>
        <v>ATAGAGGC</v>
      </c>
      <c r="AA4" t="str">
        <f>IF(ISBLANK(Tabelle1[[#This Row],[Index i7]]),"",Tabelle1[[#This Row],[Index i7]])</f>
        <v>TCCGGAGA</v>
      </c>
    </row>
    <row r="5" spans="1:27" x14ac:dyDescent="0.2">
      <c r="C5" t="str">
        <f>IF(ISBLANK(Tabelle1[[#This Row],[Lab ID]]),"",Tabelle1[[#This Row],[Lab ID]])</f>
        <v/>
      </c>
      <c r="D5" t="str">
        <f>IF(ISBLANK(Tabelle1[[#This Row],[Sample name]]),"",Tabelle1[[#This Row],[Sample name]])</f>
        <v>R2 siAQR+M</v>
      </c>
      <c r="I5" s="57"/>
      <c r="J5" t="str">
        <f>IF(ISBLANK(Tabelle1[[#This Row],[QBiC barcode (filled by QBiC)]]),"",Tabelle1[[#This Row],[QBiC barcode (filled by QBiC)]])</f>
        <v/>
      </c>
      <c r="K5" t="str">
        <f>IF(ISBLANK(Tabelle1[[#This Row],[Sample tissue]]),"",Tabelle1[[#This Row],[Sample tissue]])</f>
        <v>HEK293T</v>
      </c>
      <c r="L5" t="str">
        <f>IF(ISBLANK(Tabelle1[[#This Row],[FFPE material]]),"",IF(Tabelle1[[#This Row],[FFPE material]]="Yes", 1,  IF(Tabelle1[[#This Row],[FFPE material]]="No",0,1)))</f>
        <v/>
      </c>
      <c r="N5" t="str">
        <f>IF(ISBLANK(Tabelle1[[#This Row],[Plate title]]),"",Tabelle1[[#This Row],[Plate title]])</f>
        <v/>
      </c>
      <c r="O5" t="str">
        <f>IF(ISBLANK(Tabelle1[[#This Row],[Plate position (e.g. A1)]]),"",LEFT(Samples!E5,1))</f>
        <v/>
      </c>
      <c r="P5" t="str">
        <f>IF(ISBLANK(Tabelle1[[#This Row],[Plate position (e.g. A1)]]),"",RIGHT(Samples!E5,2))</f>
        <v/>
      </c>
      <c r="Q5" s="48">
        <f>IF(ISBLANK(Tabelle1[[#This Row],[Sample shipment]]),"",Tabelle1[[#This Row],[Sample shipment]])</f>
        <v>45356</v>
      </c>
      <c r="R5">
        <f>IF(ISBLANK(Tabelle1[[#This Row],[Sample volume
'[µL']]]),"",Tabelle1[[#This Row],[Sample volume
'[µL']]])</f>
        <v>19</v>
      </c>
      <c r="S5">
        <f>IF(ISBLANK(Tabelle1[[#This Row],[Concentration '[ng/µl']]]),IF(ISBLANK(Tabelle1[[#This Row],[Concentration single library '[ng/µl']]]),"",Tabelle1[[#This Row],[Concentration single library '[ng/µl']]]),Tabelle1[[#This Row],[Concentration '[ng/µl']]])</f>
        <v>7.22</v>
      </c>
      <c r="T5" t="str">
        <f>IF(ISBLANK(Tabelle1[[#This Row],[Purity OD 260nm/280nm]]),"",Tabelle1[[#This Row],[Purity OD 260nm/280nm]])</f>
        <v/>
      </c>
      <c r="U5" t="str">
        <f>IF(ISBLANK(Tabelle1[[#This Row],[Purity OD 260nm/230nm]]),"",Tabelle1[[#This Row],[Purity OD 260nm/230nm]])</f>
        <v/>
      </c>
      <c r="V5" t="str">
        <f>IF(ISBLANK(Tabelle1[[#This Row],[Sequencing mode]]),"",Tabelle1[[#This Row],[Sequencing mode]])</f>
        <v/>
      </c>
      <c r="W5" t="str">
        <f>IF(ISBLANK(Tabelle1[[#This Row],[Elution buffer]]),"",Tabelle1[[#This Row],[Elution buffer]])</f>
        <v>H2O</v>
      </c>
      <c r="X5" t="str">
        <f>IF(ISBLANK(Tabelle1[[#This Row],[RIN/DIN]]),"",Tabelle1[[#This Row],[RIN/DIN]])</f>
        <v/>
      </c>
      <c r="Y5">
        <f>IF(ISBLANK(Tabelle1[[#This Row],[Fragment size pool '[bp'] after indexing]]),"",Tabelle1[[#This Row],[Fragment size pool '[bp'] after indexing]])</f>
        <v>470</v>
      </c>
      <c r="Z5" t="str">
        <f>IF(ISBLANK(Tabelle1[[#This Row],[Index i5]]),"",Tabelle1[[#This Row],[Index i5]])</f>
        <v>CCTATCCT</v>
      </c>
      <c r="AA5" t="str">
        <f>IF(ISBLANK(Tabelle1[[#This Row],[Index i7]]),"",Tabelle1[[#This Row],[Index i7]])</f>
        <v>CGCTCATT</v>
      </c>
    </row>
    <row r="6" spans="1:27" x14ac:dyDescent="0.2">
      <c r="C6" t="str">
        <f>IF(ISBLANK(Tabelle1[[#This Row],[Lab ID]]),"",Tabelle1[[#This Row],[Lab ID]])</f>
        <v/>
      </c>
      <c r="D6" t="str">
        <f>IF(ISBLANK(Tabelle1[[#This Row],[Sample name]]),"",Tabelle1[[#This Row],[Sample name]])</f>
        <v>R2 siAQR+MY</v>
      </c>
      <c r="I6" s="57"/>
      <c r="J6" t="str">
        <f>IF(ISBLANK(Tabelle1[[#This Row],[QBiC barcode (filled by QBiC)]]),"",Tabelle1[[#This Row],[QBiC barcode (filled by QBiC)]])</f>
        <v/>
      </c>
      <c r="K6" t="str">
        <f>IF(ISBLANK(Tabelle1[[#This Row],[Sample tissue]]),"",Tabelle1[[#This Row],[Sample tissue]])</f>
        <v>HEK293T</v>
      </c>
      <c r="L6" t="str">
        <f>IF(ISBLANK(Tabelle1[[#This Row],[FFPE material]]),"",IF(Tabelle1[[#This Row],[FFPE material]]="Yes", 1,  IF(Tabelle1[[#This Row],[FFPE material]]="No",0,1)))</f>
        <v/>
      </c>
      <c r="N6" t="str">
        <f>IF(ISBLANK(Tabelle1[[#This Row],[Plate title]]),"",Tabelle1[[#This Row],[Plate title]])</f>
        <v/>
      </c>
      <c r="O6" t="str">
        <f>IF(ISBLANK(Tabelle1[[#This Row],[Plate position (e.g. A1)]]),"",LEFT(Samples!E6,1))</f>
        <v/>
      </c>
      <c r="P6" t="str">
        <f>IF(ISBLANK(Tabelle1[[#This Row],[Plate position (e.g. A1)]]),"",RIGHT(Samples!E6,2))</f>
        <v/>
      </c>
      <c r="Q6" s="48">
        <f>IF(ISBLANK(Tabelle1[[#This Row],[Sample shipment]]),"",Tabelle1[[#This Row],[Sample shipment]])</f>
        <v>45356</v>
      </c>
      <c r="R6">
        <f>IF(ISBLANK(Tabelle1[[#This Row],[Sample volume
'[µL']]]),"",Tabelle1[[#This Row],[Sample volume
'[µL']]])</f>
        <v>19</v>
      </c>
      <c r="S6">
        <f>IF(ISBLANK(Tabelle1[[#This Row],[Concentration '[ng/µl']]]),IF(ISBLANK(Tabelle1[[#This Row],[Concentration single library '[ng/µl']]]),"",Tabelle1[[#This Row],[Concentration single library '[ng/µl']]]),Tabelle1[[#This Row],[Concentration '[ng/µl']]])</f>
        <v>3.8</v>
      </c>
      <c r="T6" t="str">
        <f>IF(ISBLANK(Tabelle1[[#This Row],[Purity OD 260nm/280nm]]),"",Tabelle1[[#This Row],[Purity OD 260nm/280nm]])</f>
        <v/>
      </c>
      <c r="U6" t="str">
        <f>IF(ISBLANK(Tabelle1[[#This Row],[Purity OD 260nm/230nm]]),"",Tabelle1[[#This Row],[Purity OD 260nm/230nm]])</f>
        <v/>
      </c>
      <c r="V6" t="str">
        <f>IF(ISBLANK(Tabelle1[[#This Row],[Sequencing mode]]),"",Tabelle1[[#This Row],[Sequencing mode]])</f>
        <v/>
      </c>
      <c r="W6" t="str">
        <f>IF(ISBLANK(Tabelle1[[#This Row],[Elution buffer]]),"",Tabelle1[[#This Row],[Elution buffer]])</f>
        <v>H2O</v>
      </c>
      <c r="X6" t="str">
        <f>IF(ISBLANK(Tabelle1[[#This Row],[RIN/DIN]]),"",Tabelle1[[#This Row],[RIN/DIN]])</f>
        <v/>
      </c>
      <c r="Y6">
        <f>IF(ISBLANK(Tabelle1[[#This Row],[Fragment size pool '[bp'] after indexing]]),"",Tabelle1[[#This Row],[Fragment size pool '[bp'] after indexing]])</f>
        <v>485</v>
      </c>
      <c r="Z6" t="str">
        <f>IF(ISBLANK(Tabelle1[[#This Row],[Index i5]]),"",Tabelle1[[#This Row],[Index i5]])</f>
        <v>GGCTCTGA</v>
      </c>
      <c r="AA6" t="str">
        <f>IF(ISBLANK(Tabelle1[[#This Row],[Index i7]]),"",Tabelle1[[#This Row],[Index i7]])</f>
        <v>GAGATTCC</v>
      </c>
    </row>
    <row r="7" spans="1:27" x14ac:dyDescent="0.2">
      <c r="C7" t="str">
        <f>IF(ISBLANK(Tabelle1[[#This Row],[Lab ID]]),"",Tabelle1[[#This Row],[Lab ID]])</f>
        <v/>
      </c>
      <c r="D7" t="str">
        <f>IF(ISBLANK(Tabelle1[[#This Row],[Sample name]]),"",Tabelle1[[#This Row],[Sample name]])</f>
        <v>D403 NTC mock</v>
      </c>
      <c r="I7" s="57"/>
      <c r="J7" t="str">
        <f>IF(ISBLANK(Tabelle1[[#This Row],[QBiC barcode (filled by QBiC)]]),"",Tabelle1[[#This Row],[QBiC barcode (filled by QBiC)]])</f>
        <v/>
      </c>
      <c r="K7" t="str">
        <f>IF(ISBLANK(Tabelle1[[#This Row],[Sample tissue]]),"",Tabelle1[[#This Row],[Sample tissue]])</f>
        <v>CD4+ T cells Activ</v>
      </c>
      <c r="L7" t="str">
        <f>IF(ISBLANK(Tabelle1[[#This Row],[FFPE material]]),"",IF(Tabelle1[[#This Row],[FFPE material]]="Yes", 1,  IF(Tabelle1[[#This Row],[FFPE material]]="No",0,1)))</f>
        <v/>
      </c>
      <c r="N7" t="str">
        <f>IF(ISBLANK(Tabelle1[[#This Row],[Plate title]]),"",Tabelle1[[#This Row],[Plate title]])</f>
        <v/>
      </c>
      <c r="O7" t="str">
        <f>IF(ISBLANK(Tabelle1[[#This Row],[Plate position (e.g. A1)]]),"",LEFT(Samples!E7,1))</f>
        <v/>
      </c>
      <c r="P7" t="str">
        <f>IF(ISBLANK(Tabelle1[[#This Row],[Plate position (e.g. A1)]]),"",RIGHT(Samples!E7,2))</f>
        <v/>
      </c>
      <c r="Q7" s="48">
        <f>IF(ISBLANK(Tabelle1[[#This Row],[Sample shipment]]),"",Tabelle1[[#This Row],[Sample shipment]])</f>
        <v>45356</v>
      </c>
      <c r="R7">
        <f>IF(ISBLANK(Tabelle1[[#This Row],[Sample volume
'[µL']]]),"",Tabelle1[[#This Row],[Sample volume
'[µL']]])</f>
        <v>19</v>
      </c>
      <c r="S7">
        <f>IF(ISBLANK(Tabelle1[[#This Row],[Concentration '[ng/µl']]]),IF(ISBLANK(Tabelle1[[#This Row],[Concentration single library '[ng/µl']]]),"",Tabelle1[[#This Row],[Concentration single library '[ng/µl']]]),Tabelle1[[#This Row],[Concentration '[ng/µl']]])</f>
        <v>2.36</v>
      </c>
      <c r="T7" t="str">
        <f>IF(ISBLANK(Tabelle1[[#This Row],[Purity OD 260nm/280nm]]),"",Tabelle1[[#This Row],[Purity OD 260nm/280nm]])</f>
        <v/>
      </c>
      <c r="U7" t="str">
        <f>IF(ISBLANK(Tabelle1[[#This Row],[Purity OD 260nm/230nm]]),"",Tabelle1[[#This Row],[Purity OD 260nm/230nm]])</f>
        <v/>
      </c>
      <c r="V7" t="str">
        <f>IF(ISBLANK(Tabelle1[[#This Row],[Sequencing mode]]),"",Tabelle1[[#This Row],[Sequencing mode]])</f>
        <v/>
      </c>
      <c r="W7" t="str">
        <f>IF(ISBLANK(Tabelle1[[#This Row],[Elution buffer]]),"",Tabelle1[[#This Row],[Elution buffer]])</f>
        <v>H2O</v>
      </c>
      <c r="X7" t="str">
        <f>IF(ISBLANK(Tabelle1[[#This Row],[RIN/DIN]]),"",Tabelle1[[#This Row],[RIN/DIN]])</f>
        <v/>
      </c>
      <c r="Y7">
        <f>IF(ISBLANK(Tabelle1[[#This Row],[Fragment size pool '[bp'] after indexing]]),"",Tabelle1[[#This Row],[Fragment size pool '[bp'] after indexing]])</f>
        <v>472</v>
      </c>
      <c r="Z7" t="str">
        <f>IF(ISBLANK(Tabelle1[[#This Row],[Index i5]]),"",Tabelle1[[#This Row],[Index i5]])</f>
        <v>AGGCGAAG</v>
      </c>
      <c r="AA7" t="str">
        <f>IF(ISBLANK(Tabelle1[[#This Row],[Index i7]]),"",Tabelle1[[#This Row],[Index i7]])</f>
        <v xml:space="preserve">ATTCAGAA </v>
      </c>
    </row>
    <row r="8" spans="1:27" x14ac:dyDescent="0.2">
      <c r="C8" t="str">
        <f>IF(ISBLANK(Tabelle1[[#This Row],[Lab ID]]),"",Tabelle1[[#This Row],[Lab ID]])</f>
        <v/>
      </c>
      <c r="D8" t="str">
        <f>IF(ISBLANK(Tabelle1[[#This Row],[Sample name]]),"",Tabelle1[[#This Row],[Sample name]])</f>
        <v xml:space="preserve">D403 NTC inf </v>
      </c>
      <c r="I8" s="57"/>
      <c r="J8" t="str">
        <f>IF(ISBLANK(Tabelle1[[#This Row],[QBiC barcode (filled by QBiC)]]),"",Tabelle1[[#This Row],[QBiC barcode (filled by QBiC)]])</f>
        <v/>
      </c>
      <c r="K8" t="str">
        <f>IF(ISBLANK(Tabelle1[[#This Row],[Sample tissue]]),"",Tabelle1[[#This Row],[Sample tissue]])</f>
        <v>CD4+ T cells Activ</v>
      </c>
      <c r="L8" t="str">
        <f>IF(ISBLANK(Tabelle1[[#This Row],[FFPE material]]),"",IF(Tabelle1[[#This Row],[FFPE material]]="Yes", 1,  IF(Tabelle1[[#This Row],[FFPE material]]="No",0,1)))</f>
        <v/>
      </c>
      <c r="N8" t="str">
        <f>IF(ISBLANK(Tabelle1[[#This Row],[Plate title]]),"",Tabelle1[[#This Row],[Plate title]])</f>
        <v/>
      </c>
      <c r="O8" t="str">
        <f>IF(ISBLANK(Tabelle1[[#This Row],[Plate position (e.g. A1)]]),"",LEFT(Samples!E8,1))</f>
        <v/>
      </c>
      <c r="P8" t="str">
        <f>IF(ISBLANK(Tabelle1[[#This Row],[Plate position (e.g. A1)]]),"",RIGHT(Samples!E8,2))</f>
        <v/>
      </c>
      <c r="Q8" s="48">
        <f>IF(ISBLANK(Tabelle1[[#This Row],[Sample shipment]]),"",Tabelle1[[#This Row],[Sample shipment]])</f>
        <v>45356</v>
      </c>
      <c r="R8">
        <f>IF(ISBLANK(Tabelle1[[#This Row],[Sample volume
'[µL']]]),"",Tabelle1[[#This Row],[Sample volume
'[µL']]])</f>
        <v>19</v>
      </c>
      <c r="S8">
        <f>IF(ISBLANK(Tabelle1[[#This Row],[Concentration '[ng/µl']]]),IF(ISBLANK(Tabelle1[[#This Row],[Concentration single library '[ng/µl']]]),"",Tabelle1[[#This Row],[Concentration single library '[ng/µl']]]),Tabelle1[[#This Row],[Concentration '[ng/µl']]])</f>
        <v>3.66</v>
      </c>
      <c r="T8" t="str">
        <f>IF(ISBLANK(Tabelle1[[#This Row],[Purity OD 260nm/280nm]]),"",Tabelle1[[#This Row],[Purity OD 260nm/280nm]])</f>
        <v/>
      </c>
      <c r="U8" t="str">
        <f>IF(ISBLANK(Tabelle1[[#This Row],[Purity OD 260nm/230nm]]),"",Tabelle1[[#This Row],[Purity OD 260nm/230nm]])</f>
        <v/>
      </c>
      <c r="V8" t="str">
        <f>IF(ISBLANK(Tabelle1[[#This Row],[Sequencing mode]]),"",Tabelle1[[#This Row],[Sequencing mode]])</f>
        <v/>
      </c>
      <c r="W8" t="str">
        <f>IF(ISBLANK(Tabelle1[[#This Row],[Elution buffer]]),"",Tabelle1[[#This Row],[Elution buffer]])</f>
        <v>H2O</v>
      </c>
      <c r="X8" t="str">
        <f>IF(ISBLANK(Tabelle1[[#This Row],[RIN/DIN]]),"",Tabelle1[[#This Row],[RIN/DIN]])</f>
        <v/>
      </c>
      <c r="Y8">
        <f>IF(ISBLANK(Tabelle1[[#This Row],[Fragment size pool '[bp'] after indexing]]),"",Tabelle1[[#This Row],[Fragment size pool '[bp'] after indexing]])</f>
        <v>457</v>
      </c>
      <c r="Z8" t="str">
        <f>IF(ISBLANK(Tabelle1[[#This Row],[Index i5]]),"",Tabelle1[[#This Row],[Index i5]])</f>
        <v>TAATCTTA</v>
      </c>
      <c r="AA8" t="str">
        <f>IF(ISBLANK(Tabelle1[[#This Row],[Index i7]]),"",Tabelle1[[#This Row],[Index i7]])</f>
        <v xml:space="preserve">GAATTCGT   </v>
      </c>
    </row>
    <row r="9" spans="1:27" x14ac:dyDescent="0.2">
      <c r="C9" t="str">
        <f>IF(ISBLANK(Tabelle1[[#This Row],[Lab ID]]),"",Tabelle1[[#This Row],[Lab ID]])</f>
        <v/>
      </c>
      <c r="D9" t="str">
        <f>IF(ISBLANK(Tabelle1[[#This Row],[Sample name]]),"",Tabelle1[[#This Row],[Sample name]])</f>
        <v>D403 AQR inf</v>
      </c>
      <c r="I9" s="57"/>
      <c r="J9" t="str">
        <f>IF(ISBLANK(Tabelle1[[#This Row],[QBiC barcode (filled by QBiC)]]),"",Tabelle1[[#This Row],[QBiC barcode (filled by QBiC)]])</f>
        <v/>
      </c>
      <c r="K9" t="str">
        <f>IF(ISBLANK(Tabelle1[[#This Row],[Sample tissue]]),"",Tabelle1[[#This Row],[Sample tissue]])</f>
        <v>CD4+ T cells Activ</v>
      </c>
      <c r="L9" t="str">
        <f>IF(ISBLANK(Tabelle1[[#This Row],[FFPE material]]),"",IF(Tabelle1[[#This Row],[FFPE material]]="Yes", 1,  IF(Tabelle1[[#This Row],[FFPE material]]="No",0,1)))</f>
        <v/>
      </c>
      <c r="N9" t="str">
        <f>IF(ISBLANK(Tabelle1[[#This Row],[Plate title]]),"",Tabelle1[[#This Row],[Plate title]])</f>
        <v/>
      </c>
      <c r="O9" t="str">
        <f>IF(ISBLANK(Tabelle1[[#This Row],[Plate position (e.g. A1)]]),"",LEFT(Samples!E9,1))</f>
        <v/>
      </c>
      <c r="P9" t="str">
        <f>IF(ISBLANK(Tabelle1[[#This Row],[Plate position (e.g. A1)]]),"",RIGHT(Samples!E9,2))</f>
        <v/>
      </c>
      <c r="Q9" s="48">
        <f>IF(ISBLANK(Tabelle1[[#This Row],[Sample shipment]]),"",Tabelle1[[#This Row],[Sample shipment]])</f>
        <v>45356</v>
      </c>
      <c r="R9">
        <f>IF(ISBLANK(Tabelle1[[#This Row],[Sample volume
'[µL']]]),"",Tabelle1[[#This Row],[Sample volume
'[µL']]])</f>
        <v>19</v>
      </c>
      <c r="S9">
        <f>IF(ISBLANK(Tabelle1[[#This Row],[Concentration '[ng/µl']]]),IF(ISBLANK(Tabelle1[[#This Row],[Concentration single library '[ng/µl']]]),"",Tabelle1[[#This Row],[Concentration single library '[ng/µl']]]),Tabelle1[[#This Row],[Concentration '[ng/µl']]])</f>
        <v>2.44</v>
      </c>
      <c r="T9" t="str">
        <f>IF(ISBLANK(Tabelle1[[#This Row],[Purity OD 260nm/280nm]]),"",Tabelle1[[#This Row],[Purity OD 260nm/280nm]])</f>
        <v/>
      </c>
      <c r="U9" t="str">
        <f>IF(ISBLANK(Tabelle1[[#This Row],[Purity OD 260nm/230nm]]),"",Tabelle1[[#This Row],[Purity OD 260nm/230nm]])</f>
        <v/>
      </c>
      <c r="V9" t="str">
        <f>IF(ISBLANK(Tabelle1[[#This Row],[Sequencing mode]]),"",Tabelle1[[#This Row],[Sequencing mode]])</f>
        <v/>
      </c>
      <c r="W9" t="str">
        <f>IF(ISBLANK(Tabelle1[[#This Row],[Elution buffer]]),"",Tabelle1[[#This Row],[Elution buffer]])</f>
        <v>H2O</v>
      </c>
      <c r="X9" t="str">
        <f>IF(ISBLANK(Tabelle1[[#This Row],[RIN/DIN]]),"",Tabelle1[[#This Row],[RIN/DIN]])</f>
        <v/>
      </c>
      <c r="Y9">
        <f>IF(ISBLANK(Tabelle1[[#This Row],[Fragment size pool '[bp'] after indexing]]),"",Tabelle1[[#This Row],[Fragment size pool '[bp'] after indexing]])</f>
        <v>479</v>
      </c>
      <c r="Z9" t="str">
        <f>IF(ISBLANK(Tabelle1[[#This Row],[Index i5]]),"",Tabelle1[[#This Row],[Index i5]])</f>
        <v xml:space="preserve"> CAGGACGT </v>
      </c>
      <c r="AA9" t="str">
        <f>IF(ISBLANK(Tabelle1[[#This Row],[Index i7]]),"",Tabelle1[[#This Row],[Index i7]])</f>
        <v>CTGAAGCT</v>
      </c>
    </row>
    <row r="10" spans="1:27" x14ac:dyDescent="0.2">
      <c r="C10" t="str">
        <f>IF(ISBLANK(Tabelle1[[#This Row],[Lab ID]]),"",Tabelle1[[#This Row],[Lab ID]])</f>
        <v/>
      </c>
      <c r="D10" t="str">
        <f>IF(ISBLANK(Tabelle1[[#This Row],[Sample name]]),"",Tabelle1[[#This Row],[Sample name]])</f>
        <v/>
      </c>
      <c r="I10" s="57"/>
      <c r="J10" t="str">
        <f>IF(ISBLANK(Tabelle1[[#This Row],[QBiC barcode (filled by QBiC)]]),"",Tabelle1[[#This Row],[QBiC barcode (filled by QBiC)]])</f>
        <v/>
      </c>
      <c r="K10" t="str">
        <f>IF(ISBLANK(Tabelle1[[#This Row],[Sample tissue]]),"",Tabelle1[[#This Row],[Sample tissue]])</f>
        <v/>
      </c>
      <c r="L10" t="str">
        <f>IF(ISBLANK(Tabelle1[[#This Row],[FFPE material]]),"",IF(Tabelle1[[#This Row],[FFPE material]]="Yes", 1,  IF(Tabelle1[[#This Row],[FFPE material]]="No",0,1)))</f>
        <v/>
      </c>
      <c r="N10" t="str">
        <f>IF(ISBLANK(Tabelle1[[#This Row],[Plate title]]),"",Tabelle1[[#This Row],[Plate title]])</f>
        <v/>
      </c>
      <c r="O10" t="str">
        <f>IF(ISBLANK(Tabelle1[[#This Row],[Plate position (e.g. A1)]]),"",LEFT(Samples!E10,1))</f>
        <v/>
      </c>
      <c r="P10" t="str">
        <f>IF(ISBLANK(Tabelle1[[#This Row],[Plate position (e.g. A1)]]),"",RIGHT(Samples!E10,2))</f>
        <v/>
      </c>
      <c r="Q10" s="48" t="str">
        <f>IF(ISBLANK(Tabelle1[[#This Row],[Sample shipment]]),"",Tabelle1[[#This Row],[Sample shipment]])</f>
        <v/>
      </c>
      <c r="R10" t="str">
        <f>IF(ISBLANK(Tabelle1[[#This Row],[Sample volume
'[µL']]]),"",Tabelle1[[#This Row],[Sample volume
'[µL']]])</f>
        <v/>
      </c>
      <c r="S10" t="str">
        <f>IF(ISBLANK(Tabelle1[[#This Row],[Concentration '[ng/µl']]]),IF(ISBLANK(Tabelle1[[#This Row],[Concentration single library '[ng/µl']]]),"",Tabelle1[[#This Row],[Concentration single library '[ng/µl']]]),Tabelle1[[#This Row],[Concentration '[ng/µl']]])</f>
        <v/>
      </c>
      <c r="T10" t="str">
        <f>IF(ISBLANK(Tabelle1[[#This Row],[Purity OD 260nm/280nm]]),"",Tabelle1[[#This Row],[Purity OD 260nm/280nm]])</f>
        <v/>
      </c>
      <c r="U10" t="str">
        <f>IF(ISBLANK(Tabelle1[[#This Row],[Purity OD 260nm/230nm]]),"",Tabelle1[[#This Row],[Purity OD 260nm/230nm]])</f>
        <v/>
      </c>
      <c r="V10" t="str">
        <f>IF(ISBLANK(Tabelle1[[#This Row],[Sequencing mode]]),"",Tabelle1[[#This Row],[Sequencing mode]])</f>
        <v/>
      </c>
      <c r="W10" t="str">
        <f>IF(ISBLANK(Tabelle1[[#This Row],[Elution buffer]]),"",Tabelle1[[#This Row],[Elution buffer]])</f>
        <v/>
      </c>
      <c r="X10" t="str">
        <f>IF(ISBLANK(Tabelle1[[#This Row],[RIN/DIN]]),"",Tabelle1[[#This Row],[RIN/DIN]])</f>
        <v/>
      </c>
      <c r="Y10" t="str">
        <f>IF(ISBLANK(Tabelle1[[#This Row],[Fragment size pool '[bp'] after indexing]]),"",Tabelle1[[#This Row],[Fragment size pool '[bp'] after indexing]])</f>
        <v/>
      </c>
      <c r="Z10" t="str">
        <f>IF(ISBLANK(Tabelle1[[#This Row],[Index i5]]),"",Tabelle1[[#This Row],[Index i5]])</f>
        <v/>
      </c>
      <c r="AA10" t="str">
        <f>IF(ISBLANK(Tabelle1[[#This Row],[Index i7]]),"",Tabelle1[[#This Row],[Index i7]])</f>
        <v/>
      </c>
    </row>
    <row r="11" spans="1:27" x14ac:dyDescent="0.2">
      <c r="C11" t="str">
        <f>IF(ISBLANK(Tabelle1[[#This Row],[Lab ID]]),"",Tabelle1[[#This Row],[Lab ID]])</f>
        <v/>
      </c>
      <c r="D11" t="str">
        <f>IF(ISBLANK(Tabelle1[[#This Row],[Sample name]]),"",Tabelle1[[#This Row],[Sample name]])</f>
        <v/>
      </c>
      <c r="I11" s="57"/>
      <c r="J11" t="str">
        <f>IF(ISBLANK(Tabelle1[[#This Row],[QBiC barcode (filled by QBiC)]]),"",Tabelle1[[#This Row],[QBiC barcode (filled by QBiC)]])</f>
        <v/>
      </c>
      <c r="K11" t="str">
        <f>IF(ISBLANK(Tabelle1[[#This Row],[Sample tissue]]),"",Tabelle1[[#This Row],[Sample tissue]])</f>
        <v/>
      </c>
      <c r="L11" t="str">
        <f>IF(ISBLANK(Tabelle1[[#This Row],[FFPE material]]),"",IF(Tabelle1[[#This Row],[FFPE material]]="Yes", 1,  IF(Tabelle1[[#This Row],[FFPE material]]="No",0,1)))</f>
        <v/>
      </c>
      <c r="N11" t="str">
        <f>IF(ISBLANK(Tabelle1[[#This Row],[Plate title]]),"",Tabelle1[[#This Row],[Plate title]])</f>
        <v/>
      </c>
      <c r="O11" t="str">
        <f>IF(ISBLANK(Tabelle1[[#This Row],[Plate position (e.g. A1)]]),"",LEFT(Samples!E11,1))</f>
        <v/>
      </c>
      <c r="P11" t="str">
        <f>IF(ISBLANK(Tabelle1[[#This Row],[Plate position (e.g. A1)]]),"",RIGHT(Samples!E11,2))</f>
        <v/>
      </c>
      <c r="Q11" s="48" t="str">
        <f>IF(ISBLANK(Tabelle1[[#This Row],[Sample shipment]]),"",Tabelle1[[#This Row],[Sample shipment]])</f>
        <v/>
      </c>
      <c r="R11" t="str">
        <f>IF(ISBLANK(Tabelle1[[#This Row],[Sample volume
'[µL']]]),"",Tabelle1[[#This Row],[Sample volume
'[µL']]])</f>
        <v/>
      </c>
      <c r="S11" t="str">
        <f>IF(ISBLANK(Tabelle1[[#This Row],[Concentration '[ng/µl']]]),IF(ISBLANK(Tabelle1[[#This Row],[Concentration single library '[ng/µl']]]),"",Tabelle1[[#This Row],[Concentration single library '[ng/µl']]]),Tabelle1[[#This Row],[Concentration '[ng/µl']]])</f>
        <v/>
      </c>
      <c r="T11" t="str">
        <f>IF(ISBLANK(Tabelle1[[#This Row],[Purity OD 260nm/280nm]]),"",Tabelle1[[#This Row],[Purity OD 260nm/280nm]])</f>
        <v/>
      </c>
      <c r="U11" t="str">
        <f>IF(ISBLANK(Tabelle1[[#This Row],[Purity OD 260nm/230nm]]),"",Tabelle1[[#This Row],[Purity OD 260nm/230nm]])</f>
        <v/>
      </c>
      <c r="V11" t="str">
        <f>IF(ISBLANK(Tabelle1[[#This Row],[Sequencing mode]]),"",Tabelle1[[#This Row],[Sequencing mode]])</f>
        <v/>
      </c>
      <c r="W11" t="str">
        <f>IF(ISBLANK(Tabelle1[[#This Row],[Elution buffer]]),"",Tabelle1[[#This Row],[Elution buffer]])</f>
        <v/>
      </c>
      <c r="X11" t="str">
        <f>IF(ISBLANK(Tabelle1[[#This Row],[RIN/DIN]]),"",Tabelle1[[#This Row],[RIN/DIN]])</f>
        <v/>
      </c>
      <c r="Y11" t="str">
        <f>IF(ISBLANK(Tabelle1[[#This Row],[Fragment size pool '[bp'] after indexing]]),"",Tabelle1[[#This Row],[Fragment size pool '[bp'] after indexing]])</f>
        <v/>
      </c>
      <c r="Z11" t="str">
        <f>IF(ISBLANK(Tabelle1[[#This Row],[Index i5]]),"",Tabelle1[[#This Row],[Index i5]])</f>
        <v/>
      </c>
      <c r="AA11" t="str">
        <f>IF(ISBLANK(Tabelle1[[#This Row],[Index i7]]),"",Tabelle1[[#This Row],[Index i7]])</f>
        <v/>
      </c>
    </row>
    <row r="12" spans="1:27" x14ac:dyDescent="0.2">
      <c r="C12" t="str">
        <f>IF(ISBLANK(Tabelle1[[#This Row],[Lab ID]]),"",Tabelle1[[#This Row],[Lab ID]])</f>
        <v/>
      </c>
      <c r="D12" t="str">
        <f>IF(ISBLANK(Tabelle1[[#This Row],[Sample name]]),"",Tabelle1[[#This Row],[Sample name]])</f>
        <v/>
      </c>
      <c r="I12" s="57"/>
      <c r="J12" t="str">
        <f>IF(ISBLANK(Tabelle1[[#This Row],[QBiC barcode (filled by QBiC)]]),"",Tabelle1[[#This Row],[QBiC barcode (filled by QBiC)]])</f>
        <v/>
      </c>
      <c r="K12" t="str">
        <f>IF(ISBLANK(Tabelle1[[#This Row],[Sample tissue]]),"",Tabelle1[[#This Row],[Sample tissue]])</f>
        <v/>
      </c>
      <c r="L12" t="str">
        <f>IF(ISBLANK(Tabelle1[[#This Row],[FFPE material]]),"",IF(Tabelle1[[#This Row],[FFPE material]]="Yes", 1,  IF(Tabelle1[[#This Row],[FFPE material]]="No",0,1)))</f>
        <v/>
      </c>
      <c r="N12" t="str">
        <f>IF(ISBLANK(Tabelle1[[#This Row],[Plate title]]),"",Tabelle1[[#This Row],[Plate title]])</f>
        <v/>
      </c>
      <c r="O12" t="str">
        <f>IF(ISBLANK(Tabelle1[[#This Row],[Plate position (e.g. A1)]]),"",LEFT(Samples!E12,1))</f>
        <v/>
      </c>
      <c r="P12" t="str">
        <f>IF(ISBLANK(Tabelle1[[#This Row],[Plate position (e.g. A1)]]),"",RIGHT(Samples!E12,2))</f>
        <v/>
      </c>
      <c r="Q12" s="48" t="str">
        <f>IF(ISBLANK(Tabelle1[[#This Row],[Sample shipment]]),"",Tabelle1[[#This Row],[Sample shipment]])</f>
        <v/>
      </c>
      <c r="R12" t="str">
        <f>IF(ISBLANK(Tabelle1[[#This Row],[Sample volume
'[µL']]]),"",Tabelle1[[#This Row],[Sample volume
'[µL']]])</f>
        <v/>
      </c>
      <c r="S12" t="str">
        <f>IF(ISBLANK(Tabelle1[[#This Row],[Concentration '[ng/µl']]]),IF(ISBLANK(Tabelle1[[#This Row],[Concentration single library '[ng/µl']]]),"",Tabelle1[[#This Row],[Concentration single library '[ng/µl']]]),Tabelle1[[#This Row],[Concentration '[ng/µl']]])</f>
        <v/>
      </c>
      <c r="T12" t="str">
        <f>IF(ISBLANK(Tabelle1[[#This Row],[Purity OD 260nm/280nm]]),"",Tabelle1[[#This Row],[Purity OD 260nm/280nm]])</f>
        <v/>
      </c>
      <c r="U12" t="str">
        <f>IF(ISBLANK(Tabelle1[[#This Row],[Purity OD 260nm/230nm]]),"",Tabelle1[[#This Row],[Purity OD 260nm/230nm]])</f>
        <v/>
      </c>
      <c r="V12" t="str">
        <f>IF(ISBLANK(Tabelle1[[#This Row],[Sequencing mode]]),"",Tabelle1[[#This Row],[Sequencing mode]])</f>
        <v/>
      </c>
      <c r="W12" t="str">
        <f>IF(ISBLANK(Tabelle1[[#This Row],[Elution buffer]]),"",Tabelle1[[#This Row],[Elution buffer]])</f>
        <v/>
      </c>
      <c r="X12" t="str">
        <f>IF(ISBLANK(Tabelle1[[#This Row],[RIN/DIN]]),"",Tabelle1[[#This Row],[RIN/DIN]])</f>
        <v/>
      </c>
      <c r="Y12" t="str">
        <f>IF(ISBLANK(Tabelle1[[#This Row],[Fragment size pool '[bp'] after indexing]]),"",Tabelle1[[#This Row],[Fragment size pool '[bp'] after indexing]])</f>
        <v/>
      </c>
      <c r="Z12" t="str">
        <f>IF(ISBLANK(Tabelle1[[#This Row],[Index i5]]),"",Tabelle1[[#This Row],[Index i5]])</f>
        <v/>
      </c>
      <c r="AA12" t="str">
        <f>IF(ISBLANK(Tabelle1[[#This Row],[Index i7]]),"",Tabelle1[[#This Row],[Index i7]])</f>
        <v/>
      </c>
    </row>
    <row r="13" spans="1:27" x14ac:dyDescent="0.2">
      <c r="C13" t="str">
        <f>IF(ISBLANK(Tabelle1[[#This Row],[Lab ID]]),"",Tabelle1[[#This Row],[Lab ID]])</f>
        <v/>
      </c>
      <c r="D13" t="str">
        <f>IF(ISBLANK(Tabelle1[[#This Row],[Sample name]]),"",Tabelle1[[#This Row],[Sample name]])</f>
        <v/>
      </c>
      <c r="I13" s="57"/>
      <c r="J13" t="str">
        <f>IF(ISBLANK(Tabelle1[[#This Row],[QBiC barcode (filled by QBiC)]]),"",Tabelle1[[#This Row],[QBiC barcode (filled by QBiC)]])</f>
        <v/>
      </c>
      <c r="K13" t="str">
        <f>IF(ISBLANK(Tabelle1[[#This Row],[Sample tissue]]),"",Tabelle1[[#This Row],[Sample tissue]])</f>
        <v/>
      </c>
      <c r="L13" t="str">
        <f>IF(ISBLANK(Tabelle1[[#This Row],[FFPE material]]),"",IF(Tabelle1[[#This Row],[FFPE material]]="Yes", 1,  IF(Tabelle1[[#This Row],[FFPE material]]="No",0,1)))</f>
        <v/>
      </c>
      <c r="N13" t="str">
        <f>IF(ISBLANK(Tabelle1[[#This Row],[Plate title]]),"",Tabelle1[[#This Row],[Plate title]])</f>
        <v/>
      </c>
      <c r="O13" t="str">
        <f>IF(ISBLANK(Tabelle1[[#This Row],[Plate position (e.g. A1)]]),"",LEFT(Samples!E13,1))</f>
        <v/>
      </c>
      <c r="P13" t="str">
        <f>IF(ISBLANK(Tabelle1[[#This Row],[Plate position (e.g. A1)]]),"",RIGHT(Samples!E13,2))</f>
        <v/>
      </c>
      <c r="Q13" s="48" t="str">
        <f>IF(ISBLANK(Tabelle1[[#This Row],[Sample shipment]]),"",Tabelle1[[#This Row],[Sample shipment]])</f>
        <v/>
      </c>
      <c r="R13" t="str">
        <f>IF(ISBLANK(Tabelle1[[#This Row],[Sample volume
'[µL']]]),"",Tabelle1[[#This Row],[Sample volume
'[µL']]])</f>
        <v/>
      </c>
      <c r="S13" t="str">
        <f>IF(ISBLANK(Tabelle1[[#This Row],[Concentration '[ng/µl']]]),IF(ISBLANK(Tabelle1[[#This Row],[Concentration single library '[ng/µl']]]),"",Tabelle1[[#This Row],[Concentration single library '[ng/µl']]]),Tabelle1[[#This Row],[Concentration '[ng/µl']]])</f>
        <v/>
      </c>
      <c r="T13" t="str">
        <f>IF(ISBLANK(Tabelle1[[#This Row],[Purity OD 260nm/280nm]]),"",Tabelle1[[#This Row],[Purity OD 260nm/280nm]])</f>
        <v/>
      </c>
      <c r="U13" t="str">
        <f>IF(ISBLANK(Tabelle1[[#This Row],[Purity OD 260nm/230nm]]),"",Tabelle1[[#This Row],[Purity OD 260nm/230nm]])</f>
        <v/>
      </c>
      <c r="V13" t="str">
        <f>IF(ISBLANK(Tabelle1[[#This Row],[Sequencing mode]]),"",Tabelle1[[#This Row],[Sequencing mode]])</f>
        <v/>
      </c>
      <c r="W13" t="str">
        <f>IF(ISBLANK(Tabelle1[[#This Row],[Elution buffer]]),"",Tabelle1[[#This Row],[Elution buffer]])</f>
        <v/>
      </c>
      <c r="X13" t="str">
        <f>IF(ISBLANK(Tabelle1[[#This Row],[RIN/DIN]]),"",Tabelle1[[#This Row],[RIN/DIN]])</f>
        <v/>
      </c>
      <c r="Y13" t="str">
        <f>IF(ISBLANK(Tabelle1[[#This Row],[Fragment size pool '[bp'] after indexing]]),"",Tabelle1[[#This Row],[Fragment size pool '[bp'] after indexing]])</f>
        <v/>
      </c>
      <c r="Z13" t="str">
        <f>IF(ISBLANK(Tabelle1[[#This Row],[Index i5]]),"",Tabelle1[[#This Row],[Index i5]])</f>
        <v/>
      </c>
      <c r="AA13" t="str">
        <f>IF(ISBLANK(Tabelle1[[#This Row],[Index i7]]),"",Tabelle1[[#This Row],[Index i7]])</f>
        <v/>
      </c>
    </row>
    <row r="14" spans="1:27" x14ac:dyDescent="0.2">
      <c r="C14" t="str">
        <f>IF(ISBLANK(Tabelle1[[#This Row],[Lab ID]]),"",Tabelle1[[#This Row],[Lab ID]])</f>
        <v/>
      </c>
      <c r="D14" t="str">
        <f>IF(ISBLANK(Tabelle1[[#This Row],[Sample name]]),"",Tabelle1[[#This Row],[Sample name]])</f>
        <v/>
      </c>
      <c r="I14" s="57"/>
      <c r="J14" t="str">
        <f>IF(ISBLANK(Tabelle1[[#This Row],[QBiC barcode (filled by QBiC)]]),"",Tabelle1[[#This Row],[QBiC barcode (filled by QBiC)]])</f>
        <v/>
      </c>
      <c r="K14" t="str">
        <f>IF(ISBLANK(Tabelle1[[#This Row],[Sample tissue]]),"",Tabelle1[[#This Row],[Sample tissue]])</f>
        <v/>
      </c>
      <c r="L14" t="str">
        <f>IF(ISBLANK(Tabelle1[[#This Row],[FFPE material]]),"",IF(Tabelle1[[#This Row],[FFPE material]]="Yes", 1,  IF(Tabelle1[[#This Row],[FFPE material]]="No",0,1)))</f>
        <v/>
      </c>
      <c r="N14" t="str">
        <f>IF(ISBLANK(Tabelle1[[#This Row],[Plate title]]),"",Tabelle1[[#This Row],[Plate title]])</f>
        <v/>
      </c>
      <c r="O14" t="str">
        <f>IF(ISBLANK(Tabelle1[[#This Row],[Plate position (e.g. A1)]]),"",LEFT(Samples!E14,1))</f>
        <v/>
      </c>
      <c r="P14" t="str">
        <f>IF(ISBLANK(Tabelle1[[#This Row],[Plate position (e.g. A1)]]),"",RIGHT(Samples!E14,2))</f>
        <v/>
      </c>
      <c r="Q14" s="48" t="str">
        <f>IF(ISBLANK(Tabelle1[[#This Row],[Sample shipment]]),"",Tabelle1[[#This Row],[Sample shipment]])</f>
        <v/>
      </c>
      <c r="R14" t="str">
        <f>IF(ISBLANK(Tabelle1[[#This Row],[Sample volume
'[µL']]]),"",Tabelle1[[#This Row],[Sample volume
'[µL']]])</f>
        <v xml:space="preserve">Due to low library complexity 30% PhiX DNA should be added </v>
      </c>
      <c r="S14" t="str">
        <f>IF(ISBLANK(Tabelle1[[#This Row],[Concentration '[ng/µl']]]),IF(ISBLANK(Tabelle1[[#This Row],[Concentration single library '[ng/µl']]]),"",Tabelle1[[#This Row],[Concentration single library '[ng/µl']]]),Tabelle1[[#This Row],[Concentration '[ng/µl']]])</f>
        <v/>
      </c>
      <c r="T14" t="str">
        <f>IF(ISBLANK(Tabelle1[[#This Row],[Purity OD 260nm/280nm]]),"",Tabelle1[[#This Row],[Purity OD 260nm/280nm]])</f>
        <v/>
      </c>
      <c r="U14" t="str">
        <f>IF(ISBLANK(Tabelle1[[#This Row],[Purity OD 260nm/230nm]]),"",Tabelle1[[#This Row],[Purity OD 260nm/230nm]])</f>
        <v/>
      </c>
      <c r="V14" t="str">
        <f>IF(ISBLANK(Tabelle1[[#This Row],[Sequencing mode]]),"",Tabelle1[[#This Row],[Sequencing mode]])</f>
        <v/>
      </c>
      <c r="W14" t="str">
        <f>IF(ISBLANK(Tabelle1[[#This Row],[Elution buffer]]),"",Tabelle1[[#This Row],[Elution buffer]])</f>
        <v/>
      </c>
      <c r="X14" t="str">
        <f>IF(ISBLANK(Tabelle1[[#This Row],[RIN/DIN]]),"",Tabelle1[[#This Row],[RIN/DIN]])</f>
        <v/>
      </c>
      <c r="Y14" t="str">
        <f>IF(ISBLANK(Tabelle1[[#This Row],[Fragment size pool '[bp'] after indexing]]),"",Tabelle1[[#This Row],[Fragment size pool '[bp'] after indexing]])</f>
        <v/>
      </c>
      <c r="Z14" t="str">
        <f>IF(ISBLANK(Tabelle1[[#This Row],[Index i5]]),"",Tabelle1[[#This Row],[Index i5]])</f>
        <v/>
      </c>
      <c r="AA14" t="str">
        <f>IF(ISBLANK(Tabelle1[[#This Row],[Index i7]]),"",Tabelle1[[#This Row],[Index i7]])</f>
        <v/>
      </c>
    </row>
    <row r="15" spans="1:27" x14ac:dyDescent="0.2">
      <c r="C15" t="str">
        <f>IF(ISBLANK(Tabelle1[[#This Row],[Lab ID]]),"",Tabelle1[[#This Row],[Lab ID]])</f>
        <v/>
      </c>
      <c r="D15" t="str">
        <f>IF(ISBLANK(Tabelle1[[#This Row],[Sample name]]),"",Tabelle1[[#This Row],[Sample name]])</f>
        <v/>
      </c>
      <c r="I15" s="57"/>
      <c r="J15" t="str">
        <f>IF(ISBLANK(Tabelle1[[#This Row],[QBiC barcode (filled by QBiC)]]),"",Tabelle1[[#This Row],[QBiC barcode (filled by QBiC)]])</f>
        <v/>
      </c>
      <c r="K15" t="str">
        <f>IF(ISBLANK(Tabelle1[[#This Row],[Sample tissue]]),"",Tabelle1[[#This Row],[Sample tissue]])</f>
        <v/>
      </c>
      <c r="L15" t="str">
        <f>IF(ISBLANK(Tabelle1[[#This Row],[FFPE material]]),"",IF(Tabelle1[[#This Row],[FFPE material]]="Yes", 1,  IF(Tabelle1[[#This Row],[FFPE material]]="No",0,1)))</f>
        <v/>
      </c>
      <c r="N15" t="str">
        <f>IF(ISBLANK(Tabelle1[[#This Row],[Plate title]]),"",Tabelle1[[#This Row],[Plate title]])</f>
        <v/>
      </c>
      <c r="O15" t="str">
        <f>IF(ISBLANK(Tabelle1[[#This Row],[Plate position (e.g. A1)]]),"",LEFT(Samples!E15,1))</f>
        <v/>
      </c>
      <c r="P15" t="str">
        <f>IF(ISBLANK(Tabelle1[[#This Row],[Plate position (e.g. A1)]]),"",RIGHT(Samples!E15,2))</f>
        <v/>
      </c>
      <c r="Q15" s="48" t="str">
        <f>IF(ISBLANK(Tabelle1[[#This Row],[Sample shipment]]),"",Tabelle1[[#This Row],[Sample shipment]])</f>
        <v/>
      </c>
      <c r="R15" t="str">
        <f>IF(ISBLANK(Tabelle1[[#This Row],[Sample volume
'[µL']]]),"",Tabelle1[[#This Row],[Sample volume
'[µL']]])</f>
        <v/>
      </c>
      <c r="S15" t="str">
        <f>IF(ISBLANK(Tabelle1[[#This Row],[Concentration '[ng/µl']]]),IF(ISBLANK(Tabelle1[[#This Row],[Concentration single library '[ng/µl']]]),"",Tabelle1[[#This Row],[Concentration single library '[ng/µl']]]),Tabelle1[[#This Row],[Concentration '[ng/µl']]])</f>
        <v/>
      </c>
      <c r="T15" t="str">
        <f>IF(ISBLANK(Tabelle1[[#This Row],[Purity OD 260nm/280nm]]),"",Tabelle1[[#This Row],[Purity OD 260nm/280nm]])</f>
        <v/>
      </c>
      <c r="U15" t="str">
        <f>IF(ISBLANK(Tabelle1[[#This Row],[Purity OD 260nm/230nm]]),"",Tabelle1[[#This Row],[Purity OD 260nm/230nm]])</f>
        <v/>
      </c>
      <c r="V15" t="str">
        <f>IF(ISBLANK(Tabelle1[[#This Row],[Sequencing mode]]),"",Tabelle1[[#This Row],[Sequencing mode]])</f>
        <v/>
      </c>
      <c r="W15" t="str">
        <f>IF(ISBLANK(Tabelle1[[#This Row],[Elution buffer]]),"",Tabelle1[[#This Row],[Elution buffer]])</f>
        <v/>
      </c>
      <c r="X15" t="str">
        <f>IF(ISBLANK(Tabelle1[[#This Row],[RIN/DIN]]),"",Tabelle1[[#This Row],[RIN/DIN]])</f>
        <v/>
      </c>
      <c r="Y15" t="str">
        <f>IF(ISBLANK(Tabelle1[[#This Row],[Fragment size pool '[bp'] after indexing]]),"",Tabelle1[[#This Row],[Fragment size pool '[bp'] after indexing]])</f>
        <v/>
      </c>
      <c r="Z15" t="str">
        <f>IF(ISBLANK(Tabelle1[[#This Row],[Index i5]]),"",Tabelle1[[#This Row],[Index i5]])</f>
        <v/>
      </c>
      <c r="AA15" t="str">
        <f>IF(ISBLANK(Tabelle1[[#This Row],[Index i7]]),"",Tabelle1[[#This Row],[Index i7]])</f>
        <v/>
      </c>
    </row>
    <row r="16" spans="1:27" x14ac:dyDescent="0.2">
      <c r="C16" t="str">
        <f>IF(ISBLANK(Tabelle1[[#This Row],[Lab ID]]),"",Tabelle1[[#This Row],[Lab ID]])</f>
        <v/>
      </c>
      <c r="D16" t="str">
        <f>IF(ISBLANK(Tabelle1[[#This Row],[Sample name]]),"",Tabelle1[[#This Row],[Sample name]])</f>
        <v/>
      </c>
      <c r="I16" s="57"/>
      <c r="J16" t="str">
        <f>IF(ISBLANK(Tabelle1[[#This Row],[QBiC barcode (filled by QBiC)]]),"",Tabelle1[[#This Row],[QBiC barcode (filled by QBiC)]])</f>
        <v/>
      </c>
      <c r="K16" t="str">
        <f>IF(ISBLANK(Tabelle1[[#This Row],[Sample tissue]]),"",Tabelle1[[#This Row],[Sample tissue]])</f>
        <v/>
      </c>
      <c r="L16" t="str">
        <f>IF(ISBLANK(Tabelle1[[#This Row],[FFPE material]]),"",IF(Tabelle1[[#This Row],[FFPE material]]="Yes", 1,  IF(Tabelle1[[#This Row],[FFPE material]]="No",0,1)))</f>
        <v/>
      </c>
      <c r="N16" t="str">
        <f>IF(ISBLANK(Tabelle1[[#This Row],[Plate title]]),"",Tabelle1[[#This Row],[Plate title]])</f>
        <v/>
      </c>
      <c r="O16" t="str">
        <f>IF(ISBLANK(Tabelle1[[#This Row],[Plate position (e.g. A1)]]),"",LEFT(Samples!E16,1))</f>
        <v/>
      </c>
      <c r="P16" t="str">
        <f>IF(ISBLANK(Tabelle1[[#This Row],[Plate position (e.g. A1)]]),"",RIGHT(Samples!E16,2))</f>
        <v/>
      </c>
      <c r="Q16" s="48" t="str">
        <f>IF(ISBLANK(Tabelle1[[#This Row],[Sample shipment]]),"",Tabelle1[[#This Row],[Sample shipment]])</f>
        <v/>
      </c>
      <c r="R16" t="str">
        <f>IF(ISBLANK(Tabelle1[[#This Row],[Sample volume
'[µL']]]),"",Tabelle1[[#This Row],[Sample volume
'[µL']]])</f>
        <v/>
      </c>
      <c r="S16" t="str">
        <f>IF(ISBLANK(Tabelle1[[#This Row],[Concentration '[ng/µl']]]),IF(ISBLANK(Tabelle1[[#This Row],[Concentration single library '[ng/µl']]]),"",Tabelle1[[#This Row],[Concentration single library '[ng/µl']]]),Tabelle1[[#This Row],[Concentration '[ng/µl']]])</f>
        <v/>
      </c>
      <c r="T16" t="str">
        <f>IF(ISBLANK(Tabelle1[[#This Row],[Purity OD 260nm/280nm]]),"",Tabelle1[[#This Row],[Purity OD 260nm/280nm]])</f>
        <v/>
      </c>
      <c r="U16" t="str">
        <f>IF(ISBLANK(Tabelle1[[#This Row],[Purity OD 260nm/230nm]]),"",Tabelle1[[#This Row],[Purity OD 260nm/230nm]])</f>
        <v/>
      </c>
      <c r="V16" t="str">
        <f>IF(ISBLANK(Tabelle1[[#This Row],[Sequencing mode]]),"",Tabelle1[[#This Row],[Sequencing mode]])</f>
        <v/>
      </c>
      <c r="W16" t="str">
        <f>IF(ISBLANK(Tabelle1[[#This Row],[Elution buffer]]),"",Tabelle1[[#This Row],[Elution buffer]])</f>
        <v/>
      </c>
      <c r="X16" t="str">
        <f>IF(ISBLANK(Tabelle1[[#This Row],[RIN/DIN]]),"",Tabelle1[[#This Row],[RIN/DIN]])</f>
        <v/>
      </c>
      <c r="Y16" t="str">
        <f>IF(ISBLANK(Tabelle1[[#This Row],[Fragment size pool '[bp'] after indexing]]),"",Tabelle1[[#This Row],[Fragment size pool '[bp'] after indexing]])</f>
        <v/>
      </c>
      <c r="Z16" t="str">
        <f>IF(ISBLANK(Tabelle1[[#This Row],[Index i5]]),"",Tabelle1[[#This Row],[Index i5]])</f>
        <v/>
      </c>
      <c r="AA16" t="str">
        <f>IF(ISBLANK(Tabelle1[[#This Row],[Index i7]]),"",Tabelle1[[#This Row],[Index i7]])</f>
        <v/>
      </c>
    </row>
    <row r="17" spans="3:27" x14ac:dyDescent="0.2">
      <c r="C17" t="str">
        <f>IF(ISBLANK(Tabelle1[[#This Row],[Lab ID]]),"",Tabelle1[[#This Row],[Lab ID]])</f>
        <v/>
      </c>
      <c r="D17" t="str">
        <f>IF(ISBLANK(Tabelle1[[#This Row],[Sample name]]),"",Tabelle1[[#This Row],[Sample name]])</f>
        <v/>
      </c>
      <c r="I17" s="57"/>
      <c r="J17" t="str">
        <f>IF(ISBLANK(Tabelle1[[#This Row],[QBiC barcode (filled by QBiC)]]),"",Tabelle1[[#This Row],[QBiC barcode (filled by QBiC)]])</f>
        <v/>
      </c>
      <c r="K17" t="str">
        <f>IF(ISBLANK(Tabelle1[[#This Row],[Sample tissue]]),"",Tabelle1[[#This Row],[Sample tissue]])</f>
        <v/>
      </c>
      <c r="L17" t="str">
        <f>IF(ISBLANK(Tabelle1[[#This Row],[FFPE material]]),"",IF(Tabelle1[[#This Row],[FFPE material]]="Yes", 1,  IF(Tabelle1[[#This Row],[FFPE material]]="No",0,1)))</f>
        <v/>
      </c>
      <c r="N17" t="str">
        <f>IF(ISBLANK(Tabelle1[[#This Row],[Plate title]]),"",Tabelle1[[#This Row],[Plate title]])</f>
        <v/>
      </c>
      <c r="O17" t="str">
        <f>IF(ISBLANK(Tabelle1[[#This Row],[Plate position (e.g. A1)]]),"",LEFT(Samples!E17,1))</f>
        <v/>
      </c>
      <c r="P17" t="str">
        <f>IF(ISBLANK(Tabelle1[[#This Row],[Plate position (e.g. A1)]]),"",RIGHT(Samples!E17,2))</f>
        <v/>
      </c>
      <c r="Q17" s="48" t="str">
        <f>IF(ISBLANK(Tabelle1[[#This Row],[Sample shipment]]),"",Tabelle1[[#This Row],[Sample shipment]])</f>
        <v/>
      </c>
      <c r="R17" t="str">
        <f>IF(ISBLANK(Tabelle1[[#This Row],[Sample volume
'[µL']]]),"",Tabelle1[[#This Row],[Sample volume
'[µL']]])</f>
        <v/>
      </c>
      <c r="S17" t="str">
        <f>IF(ISBLANK(Tabelle1[[#This Row],[Concentration '[ng/µl']]]),IF(ISBLANK(Tabelle1[[#This Row],[Concentration single library '[ng/µl']]]),"",Tabelle1[[#This Row],[Concentration single library '[ng/µl']]]),Tabelle1[[#This Row],[Concentration '[ng/µl']]])</f>
        <v/>
      </c>
      <c r="T17" t="str">
        <f>IF(ISBLANK(Tabelle1[[#This Row],[Purity OD 260nm/280nm]]),"",Tabelle1[[#This Row],[Purity OD 260nm/280nm]])</f>
        <v/>
      </c>
      <c r="U17" t="str">
        <f>IF(ISBLANK(Tabelle1[[#This Row],[Purity OD 260nm/230nm]]),"",Tabelle1[[#This Row],[Purity OD 260nm/230nm]])</f>
        <v/>
      </c>
      <c r="V17" t="str">
        <f>IF(ISBLANK(Tabelle1[[#This Row],[Sequencing mode]]),"",Tabelle1[[#This Row],[Sequencing mode]])</f>
        <v/>
      </c>
      <c r="W17" t="str">
        <f>IF(ISBLANK(Tabelle1[[#This Row],[Elution buffer]]),"",Tabelle1[[#This Row],[Elution buffer]])</f>
        <v/>
      </c>
      <c r="X17" t="str">
        <f>IF(ISBLANK(Tabelle1[[#This Row],[RIN/DIN]]),"",Tabelle1[[#This Row],[RIN/DIN]])</f>
        <v/>
      </c>
      <c r="Y17" t="str">
        <f>IF(ISBLANK(Tabelle1[[#This Row],[Fragment size pool '[bp'] after indexing]]),"",Tabelle1[[#This Row],[Fragment size pool '[bp'] after indexing]])</f>
        <v/>
      </c>
      <c r="Z17" t="str">
        <f>IF(ISBLANK(Tabelle1[[#This Row],[Index i5]]),"",Tabelle1[[#This Row],[Index i5]])</f>
        <v/>
      </c>
      <c r="AA17" t="str">
        <f>IF(ISBLANK(Tabelle1[[#This Row],[Index i7]]),"",Tabelle1[[#This Row],[Index i7]])</f>
        <v/>
      </c>
    </row>
    <row r="18" spans="3:27" x14ac:dyDescent="0.2">
      <c r="C18" t="str">
        <f>IF(ISBLANK(Tabelle1[[#This Row],[Lab ID]]),"",Tabelle1[[#This Row],[Lab ID]])</f>
        <v/>
      </c>
      <c r="D18" t="str">
        <f>IF(ISBLANK(Tabelle1[[#This Row],[Sample name]]),"",Tabelle1[[#This Row],[Sample name]])</f>
        <v/>
      </c>
      <c r="I18" s="57"/>
      <c r="J18" t="str">
        <f>IF(ISBLANK(Tabelle1[[#This Row],[QBiC barcode (filled by QBiC)]]),"",Tabelle1[[#This Row],[QBiC barcode (filled by QBiC)]])</f>
        <v/>
      </c>
      <c r="K18" t="str">
        <f>IF(ISBLANK(Tabelle1[[#This Row],[Sample tissue]]),"",Tabelle1[[#This Row],[Sample tissue]])</f>
        <v/>
      </c>
      <c r="L18" t="str">
        <f>IF(ISBLANK(Tabelle1[[#This Row],[FFPE material]]),"",IF(Tabelle1[[#This Row],[FFPE material]]="Yes", 1,  IF(Tabelle1[[#This Row],[FFPE material]]="No",0,1)))</f>
        <v/>
      </c>
      <c r="N18" t="str">
        <f>IF(ISBLANK(Tabelle1[[#This Row],[Plate title]]),"",Tabelle1[[#This Row],[Plate title]])</f>
        <v/>
      </c>
      <c r="O18" t="str">
        <f>IF(ISBLANK(Tabelle1[[#This Row],[Plate position (e.g. A1)]]),"",LEFT(Samples!E18,1))</f>
        <v/>
      </c>
      <c r="P18" t="str">
        <f>IF(ISBLANK(Tabelle1[[#This Row],[Plate position (e.g. A1)]]),"",RIGHT(Samples!E18,2))</f>
        <v/>
      </c>
      <c r="Q18" s="48" t="str">
        <f>IF(ISBLANK(Tabelle1[[#This Row],[Sample shipment]]),"",Tabelle1[[#This Row],[Sample shipment]])</f>
        <v/>
      </c>
      <c r="R18" t="str">
        <f>IF(ISBLANK(Tabelle1[[#This Row],[Sample volume
'[µL']]]),"",Tabelle1[[#This Row],[Sample volume
'[µL']]])</f>
        <v/>
      </c>
      <c r="S18" t="str">
        <f>IF(ISBLANK(Tabelle1[[#This Row],[Concentration '[ng/µl']]]),IF(ISBLANK(Tabelle1[[#This Row],[Concentration single library '[ng/µl']]]),"",Tabelle1[[#This Row],[Concentration single library '[ng/µl']]]),Tabelle1[[#This Row],[Concentration '[ng/µl']]])</f>
        <v/>
      </c>
      <c r="T18" t="str">
        <f>IF(ISBLANK(Tabelle1[[#This Row],[Purity OD 260nm/280nm]]),"",Tabelle1[[#This Row],[Purity OD 260nm/280nm]])</f>
        <v/>
      </c>
      <c r="U18" t="str">
        <f>IF(ISBLANK(Tabelle1[[#This Row],[Purity OD 260nm/230nm]]),"",Tabelle1[[#This Row],[Purity OD 260nm/230nm]])</f>
        <v/>
      </c>
      <c r="V18" t="str">
        <f>IF(ISBLANK(Tabelle1[[#This Row],[Sequencing mode]]),"",Tabelle1[[#This Row],[Sequencing mode]])</f>
        <v/>
      </c>
      <c r="W18" t="str">
        <f>IF(ISBLANK(Tabelle1[[#This Row],[Elution buffer]]),"",Tabelle1[[#This Row],[Elution buffer]])</f>
        <v/>
      </c>
      <c r="X18" t="str">
        <f>IF(ISBLANK(Tabelle1[[#This Row],[RIN/DIN]]),"",Tabelle1[[#This Row],[RIN/DIN]])</f>
        <v/>
      </c>
      <c r="Y18" t="str">
        <f>IF(ISBLANK(Tabelle1[[#This Row],[Fragment size pool '[bp'] after indexing]]),"",Tabelle1[[#This Row],[Fragment size pool '[bp'] after indexing]])</f>
        <v/>
      </c>
      <c r="Z18" t="str">
        <f>IF(ISBLANK(Tabelle1[[#This Row],[Index i5]]),"",Tabelle1[[#This Row],[Index i5]])</f>
        <v/>
      </c>
      <c r="AA18" t="str">
        <f>IF(ISBLANK(Tabelle1[[#This Row],[Index i7]]),"",Tabelle1[[#This Row],[Index i7]])</f>
        <v/>
      </c>
    </row>
    <row r="19" spans="3:27" x14ac:dyDescent="0.2">
      <c r="C19" t="str">
        <f>IF(ISBLANK(Tabelle1[[#This Row],[Lab ID]]),"",Tabelle1[[#This Row],[Lab ID]])</f>
        <v/>
      </c>
      <c r="D19" t="str">
        <f>IF(ISBLANK(Tabelle1[[#This Row],[Sample name]]),"",Tabelle1[[#This Row],[Sample name]])</f>
        <v/>
      </c>
      <c r="I19" s="57"/>
      <c r="J19" t="str">
        <f>IF(ISBLANK(Tabelle1[[#This Row],[QBiC barcode (filled by QBiC)]]),"",Tabelle1[[#This Row],[QBiC barcode (filled by QBiC)]])</f>
        <v/>
      </c>
      <c r="K19" t="str">
        <f>IF(ISBLANK(Tabelle1[[#This Row],[Sample tissue]]),"",Tabelle1[[#This Row],[Sample tissue]])</f>
        <v/>
      </c>
      <c r="L19" t="str">
        <f>IF(ISBLANK(Tabelle1[[#This Row],[FFPE material]]),"",IF(Tabelle1[[#This Row],[FFPE material]]="Yes", 1,  IF(Tabelle1[[#This Row],[FFPE material]]="No",0,1)))</f>
        <v/>
      </c>
      <c r="N19" t="str">
        <f>IF(ISBLANK(Tabelle1[[#This Row],[Plate title]]),"",Tabelle1[[#This Row],[Plate title]])</f>
        <v/>
      </c>
      <c r="O19" t="str">
        <f>IF(ISBLANK(Tabelle1[[#This Row],[Plate position (e.g. A1)]]),"",LEFT(Samples!E19,1))</f>
        <v/>
      </c>
      <c r="P19" t="str">
        <f>IF(ISBLANK(Tabelle1[[#This Row],[Plate position (e.g. A1)]]),"",RIGHT(Samples!E19,2))</f>
        <v/>
      </c>
      <c r="Q19" s="48" t="str">
        <f>IF(ISBLANK(Tabelle1[[#This Row],[Sample shipment]]),"",Tabelle1[[#This Row],[Sample shipment]])</f>
        <v/>
      </c>
      <c r="R19" t="str">
        <f>IF(ISBLANK(Tabelle1[[#This Row],[Sample volume
'[µL']]]),"",Tabelle1[[#This Row],[Sample volume
'[µL']]])</f>
        <v/>
      </c>
      <c r="S19" t="str">
        <f>IF(ISBLANK(Tabelle1[[#This Row],[Concentration '[ng/µl']]]),IF(ISBLANK(Tabelle1[[#This Row],[Concentration single library '[ng/µl']]]),"",Tabelle1[[#This Row],[Concentration single library '[ng/µl']]]),Tabelle1[[#This Row],[Concentration '[ng/µl']]])</f>
        <v/>
      </c>
      <c r="T19" t="str">
        <f>IF(ISBLANK(Tabelle1[[#This Row],[Purity OD 260nm/280nm]]),"",Tabelle1[[#This Row],[Purity OD 260nm/280nm]])</f>
        <v/>
      </c>
      <c r="U19" t="str">
        <f>IF(ISBLANK(Tabelle1[[#This Row],[Purity OD 260nm/230nm]]),"",Tabelle1[[#This Row],[Purity OD 260nm/230nm]])</f>
        <v/>
      </c>
      <c r="V19" t="str">
        <f>IF(ISBLANK(Tabelle1[[#This Row],[Sequencing mode]]),"",Tabelle1[[#This Row],[Sequencing mode]])</f>
        <v/>
      </c>
      <c r="W19" t="str">
        <f>IF(ISBLANK(Tabelle1[[#This Row],[Elution buffer]]),"",Tabelle1[[#This Row],[Elution buffer]])</f>
        <v/>
      </c>
      <c r="X19" t="str">
        <f>IF(ISBLANK(Tabelle1[[#This Row],[RIN/DIN]]),"",Tabelle1[[#This Row],[RIN/DIN]])</f>
        <v/>
      </c>
      <c r="Y19" t="str">
        <f>IF(ISBLANK(Tabelle1[[#This Row],[Fragment size pool '[bp'] after indexing]]),"",Tabelle1[[#This Row],[Fragment size pool '[bp'] after indexing]])</f>
        <v/>
      </c>
      <c r="Z19" t="str">
        <f>IF(ISBLANK(Tabelle1[[#This Row],[Index i5]]),"",Tabelle1[[#This Row],[Index i5]])</f>
        <v/>
      </c>
      <c r="AA19" t="str">
        <f>IF(ISBLANK(Tabelle1[[#This Row],[Index i7]]),"",Tabelle1[[#This Row],[Index i7]])</f>
        <v/>
      </c>
    </row>
    <row r="20" spans="3:27" x14ac:dyDescent="0.2">
      <c r="C20" t="str">
        <f>IF(ISBLANK(Tabelle1[[#This Row],[Lab ID]]),"",Tabelle1[[#This Row],[Lab ID]])</f>
        <v/>
      </c>
      <c r="D20" t="str">
        <f>IF(ISBLANK(Tabelle1[[#This Row],[Sample name]]),"",Tabelle1[[#This Row],[Sample name]])</f>
        <v/>
      </c>
      <c r="I20" s="57"/>
      <c r="J20" t="str">
        <f>IF(ISBLANK(Tabelle1[[#This Row],[QBiC barcode (filled by QBiC)]]),"",Tabelle1[[#This Row],[QBiC barcode (filled by QBiC)]])</f>
        <v/>
      </c>
      <c r="K20" t="str">
        <f>IF(ISBLANK(Tabelle1[[#This Row],[Sample tissue]]),"",Tabelle1[[#This Row],[Sample tissue]])</f>
        <v/>
      </c>
      <c r="L20" t="str">
        <f>IF(ISBLANK(Tabelle1[[#This Row],[FFPE material]]),"",IF(Tabelle1[[#This Row],[FFPE material]]="Yes", 1,  IF(Tabelle1[[#This Row],[FFPE material]]="No",0,1)))</f>
        <v/>
      </c>
      <c r="N20" t="str">
        <f>IF(ISBLANK(Tabelle1[[#This Row],[Plate title]]),"",Tabelle1[[#This Row],[Plate title]])</f>
        <v/>
      </c>
      <c r="O20" t="str">
        <f>IF(ISBLANK(Tabelle1[[#This Row],[Plate position (e.g. A1)]]),"",LEFT(Samples!E20,1))</f>
        <v/>
      </c>
      <c r="P20" t="str">
        <f>IF(ISBLANK(Tabelle1[[#This Row],[Plate position (e.g. A1)]]),"",RIGHT(Samples!E20,2))</f>
        <v/>
      </c>
      <c r="Q20" s="48" t="str">
        <f>IF(ISBLANK(Tabelle1[[#This Row],[Sample shipment]]),"",Tabelle1[[#This Row],[Sample shipment]])</f>
        <v/>
      </c>
      <c r="R20" t="str">
        <f>IF(ISBLANK(Tabelle1[[#This Row],[Sample volume
'[µL']]]),"",Tabelle1[[#This Row],[Sample volume
'[µL']]])</f>
        <v/>
      </c>
      <c r="S20" t="str">
        <f>IF(ISBLANK(Tabelle1[[#This Row],[Concentration '[ng/µl']]]),IF(ISBLANK(Tabelle1[[#This Row],[Concentration single library '[ng/µl']]]),"",Tabelle1[[#This Row],[Concentration single library '[ng/µl']]]),Tabelle1[[#This Row],[Concentration '[ng/µl']]])</f>
        <v/>
      </c>
      <c r="T20" t="str">
        <f>IF(ISBLANK(Tabelle1[[#This Row],[Purity OD 260nm/280nm]]),"",Tabelle1[[#This Row],[Purity OD 260nm/280nm]])</f>
        <v/>
      </c>
      <c r="U20" t="str">
        <f>IF(ISBLANK(Tabelle1[[#This Row],[Purity OD 260nm/230nm]]),"",Tabelle1[[#This Row],[Purity OD 260nm/230nm]])</f>
        <v/>
      </c>
      <c r="V20" t="str">
        <f>IF(ISBLANK(Tabelle1[[#This Row],[Sequencing mode]]),"",Tabelle1[[#This Row],[Sequencing mode]])</f>
        <v/>
      </c>
      <c r="W20" t="str">
        <f>IF(ISBLANK(Tabelle1[[#This Row],[Elution buffer]]),"",Tabelle1[[#This Row],[Elution buffer]])</f>
        <v/>
      </c>
      <c r="X20" t="str">
        <f>IF(ISBLANK(Tabelle1[[#This Row],[RIN/DIN]]),"",Tabelle1[[#This Row],[RIN/DIN]])</f>
        <v/>
      </c>
      <c r="Y20" t="str">
        <f>IF(ISBLANK(Tabelle1[[#This Row],[Fragment size pool '[bp'] after indexing]]),"",Tabelle1[[#This Row],[Fragment size pool '[bp'] after indexing]])</f>
        <v/>
      </c>
      <c r="Z20" t="str">
        <f>IF(ISBLANK(Tabelle1[[#This Row],[Index i5]]),"",Tabelle1[[#This Row],[Index i5]])</f>
        <v/>
      </c>
      <c r="AA20" t="str">
        <f>IF(ISBLANK(Tabelle1[[#This Row],[Index i7]]),"",Tabelle1[[#This Row],[Index i7]])</f>
        <v/>
      </c>
    </row>
    <row r="21" spans="3:27" x14ac:dyDescent="0.2">
      <c r="C21" t="str">
        <f>IF(ISBLANK(Tabelle1[[#This Row],[Lab ID]]),"",Tabelle1[[#This Row],[Lab ID]])</f>
        <v/>
      </c>
      <c r="D21" t="str">
        <f>IF(ISBLANK(Tabelle1[[#This Row],[Sample name]]),"",Tabelle1[[#This Row],[Sample name]])</f>
        <v/>
      </c>
      <c r="I21" s="57"/>
      <c r="J21" t="str">
        <f>IF(ISBLANK(Tabelle1[[#This Row],[QBiC barcode (filled by QBiC)]]),"",Tabelle1[[#This Row],[QBiC barcode (filled by QBiC)]])</f>
        <v/>
      </c>
      <c r="K21" t="str">
        <f>IF(ISBLANK(Tabelle1[[#This Row],[Sample tissue]]),"",Tabelle1[[#This Row],[Sample tissue]])</f>
        <v/>
      </c>
      <c r="L21" t="str">
        <f>IF(ISBLANK(Tabelle1[[#This Row],[FFPE material]]),"",IF(Tabelle1[[#This Row],[FFPE material]]="Yes", 1,  IF(Tabelle1[[#This Row],[FFPE material]]="No",0,1)))</f>
        <v/>
      </c>
      <c r="N21" t="str">
        <f>IF(ISBLANK(Tabelle1[[#This Row],[Plate title]]),"",Tabelle1[[#This Row],[Plate title]])</f>
        <v/>
      </c>
      <c r="O21" t="str">
        <f>IF(ISBLANK(Tabelle1[[#This Row],[Plate position (e.g. A1)]]),"",LEFT(Samples!E21,1))</f>
        <v/>
      </c>
      <c r="P21" t="str">
        <f>IF(ISBLANK(Tabelle1[[#This Row],[Plate position (e.g. A1)]]),"",RIGHT(Samples!E21,2))</f>
        <v/>
      </c>
      <c r="Q21" s="48" t="str">
        <f>IF(ISBLANK(Tabelle1[[#This Row],[Sample shipment]]),"",Tabelle1[[#This Row],[Sample shipment]])</f>
        <v/>
      </c>
      <c r="R21" t="str">
        <f>IF(ISBLANK(Tabelle1[[#This Row],[Sample volume
'[µL']]]),"",Tabelle1[[#This Row],[Sample volume
'[µL']]])</f>
        <v/>
      </c>
      <c r="S21" t="str">
        <f>IF(ISBLANK(Tabelle1[[#This Row],[Concentration '[ng/µl']]]),IF(ISBLANK(Tabelle1[[#This Row],[Concentration single library '[ng/µl']]]),"",Tabelle1[[#This Row],[Concentration single library '[ng/µl']]]),Tabelle1[[#This Row],[Concentration '[ng/µl']]])</f>
        <v/>
      </c>
      <c r="T21" t="str">
        <f>IF(ISBLANK(Tabelle1[[#This Row],[Purity OD 260nm/280nm]]),"",Tabelle1[[#This Row],[Purity OD 260nm/280nm]])</f>
        <v/>
      </c>
      <c r="U21" t="str">
        <f>IF(ISBLANK(Tabelle1[[#This Row],[Purity OD 260nm/230nm]]),"",Tabelle1[[#This Row],[Purity OD 260nm/230nm]])</f>
        <v/>
      </c>
      <c r="V21" t="str">
        <f>IF(ISBLANK(Tabelle1[[#This Row],[Sequencing mode]]),"",Tabelle1[[#This Row],[Sequencing mode]])</f>
        <v/>
      </c>
      <c r="W21" t="str">
        <f>IF(ISBLANK(Tabelle1[[#This Row],[Elution buffer]]),"",Tabelle1[[#This Row],[Elution buffer]])</f>
        <v/>
      </c>
      <c r="X21" t="str">
        <f>IF(ISBLANK(Tabelle1[[#This Row],[RIN/DIN]]),"",Tabelle1[[#This Row],[RIN/DIN]])</f>
        <v/>
      </c>
      <c r="Y21" t="str">
        <f>IF(ISBLANK(Tabelle1[[#This Row],[Fragment size pool '[bp'] after indexing]]),"",Tabelle1[[#This Row],[Fragment size pool '[bp'] after indexing]])</f>
        <v/>
      </c>
      <c r="Z21" t="str">
        <f>IF(ISBLANK(Tabelle1[[#This Row],[Index i5]]),"",Tabelle1[[#This Row],[Index i5]])</f>
        <v/>
      </c>
      <c r="AA21" t="str">
        <f>IF(ISBLANK(Tabelle1[[#This Row],[Index i7]]),"",Tabelle1[[#This Row],[Index i7]])</f>
        <v/>
      </c>
    </row>
    <row r="22" spans="3:27" x14ac:dyDescent="0.2">
      <c r="C22" t="str">
        <f>IF(ISBLANK(Tabelle1[[#This Row],[Lab ID]]),"",Tabelle1[[#This Row],[Lab ID]])</f>
        <v/>
      </c>
      <c r="D22" t="str">
        <f>IF(ISBLANK(Tabelle1[[#This Row],[Sample name]]),"",Tabelle1[[#This Row],[Sample name]])</f>
        <v/>
      </c>
      <c r="I22" s="57"/>
      <c r="J22" t="str">
        <f>IF(ISBLANK(Tabelle1[[#This Row],[QBiC barcode (filled by QBiC)]]),"",Tabelle1[[#This Row],[QBiC barcode (filled by QBiC)]])</f>
        <v/>
      </c>
      <c r="K22" t="str">
        <f>IF(ISBLANK(Tabelle1[[#This Row],[Sample tissue]]),"",Tabelle1[[#This Row],[Sample tissue]])</f>
        <v/>
      </c>
      <c r="L22" t="str">
        <f>IF(ISBLANK(Tabelle1[[#This Row],[FFPE material]]),"",IF(Tabelle1[[#This Row],[FFPE material]]="Yes", 1,  IF(Tabelle1[[#This Row],[FFPE material]]="No",0,1)))</f>
        <v/>
      </c>
      <c r="N22" t="str">
        <f>IF(ISBLANK(Tabelle1[[#This Row],[Plate title]]),"",Tabelle1[[#This Row],[Plate title]])</f>
        <v/>
      </c>
      <c r="O22" t="str">
        <f>IF(ISBLANK(Tabelle1[[#This Row],[Plate position (e.g. A1)]]),"",LEFT(Samples!E22,1))</f>
        <v/>
      </c>
      <c r="P22" t="str">
        <f>IF(ISBLANK(Tabelle1[[#This Row],[Plate position (e.g. A1)]]),"",RIGHT(Samples!E22,2))</f>
        <v/>
      </c>
      <c r="Q22" s="48" t="str">
        <f>IF(ISBLANK(Tabelle1[[#This Row],[Sample shipment]]),"",Tabelle1[[#This Row],[Sample shipment]])</f>
        <v/>
      </c>
      <c r="R22" t="str">
        <f>IF(ISBLANK(Tabelle1[[#This Row],[Sample volume
'[µL']]]),"",Tabelle1[[#This Row],[Sample volume
'[µL']]])</f>
        <v/>
      </c>
      <c r="S22" t="str">
        <f>IF(ISBLANK(Tabelle1[[#This Row],[Concentration '[ng/µl']]]),IF(ISBLANK(Tabelle1[[#This Row],[Concentration single library '[ng/µl']]]),"",Tabelle1[[#This Row],[Concentration single library '[ng/µl']]]),Tabelle1[[#This Row],[Concentration '[ng/µl']]])</f>
        <v/>
      </c>
      <c r="T22" t="str">
        <f>IF(ISBLANK(Tabelle1[[#This Row],[Purity OD 260nm/280nm]]),"",Tabelle1[[#This Row],[Purity OD 260nm/280nm]])</f>
        <v/>
      </c>
      <c r="U22" t="str">
        <f>IF(ISBLANK(Tabelle1[[#This Row],[Purity OD 260nm/230nm]]),"",Tabelle1[[#This Row],[Purity OD 260nm/230nm]])</f>
        <v/>
      </c>
      <c r="V22" t="str">
        <f>IF(ISBLANK(Tabelle1[[#This Row],[Sequencing mode]]),"",Tabelle1[[#This Row],[Sequencing mode]])</f>
        <v/>
      </c>
      <c r="W22" t="str">
        <f>IF(ISBLANK(Tabelle1[[#This Row],[Elution buffer]]),"",Tabelle1[[#This Row],[Elution buffer]])</f>
        <v/>
      </c>
      <c r="X22" t="str">
        <f>IF(ISBLANK(Tabelle1[[#This Row],[RIN/DIN]]),"",Tabelle1[[#This Row],[RIN/DIN]])</f>
        <v/>
      </c>
      <c r="Y22" t="str">
        <f>IF(ISBLANK(Tabelle1[[#This Row],[Fragment size pool '[bp'] after indexing]]),"",Tabelle1[[#This Row],[Fragment size pool '[bp'] after indexing]])</f>
        <v/>
      </c>
      <c r="Z22" t="str">
        <f>IF(ISBLANK(Tabelle1[[#This Row],[Index i5]]),"",Tabelle1[[#This Row],[Index i5]])</f>
        <v/>
      </c>
      <c r="AA22" t="str">
        <f>IF(ISBLANK(Tabelle1[[#This Row],[Index i7]]),"",Tabelle1[[#This Row],[Index i7]])</f>
        <v/>
      </c>
    </row>
    <row r="23" spans="3:27" x14ac:dyDescent="0.2">
      <c r="C23" t="str">
        <f>IF(ISBLANK(Tabelle1[[#This Row],[Lab ID]]),"",Tabelle1[[#This Row],[Lab ID]])</f>
        <v/>
      </c>
      <c r="D23" t="str">
        <f>IF(ISBLANK(Tabelle1[[#This Row],[Sample name]]),"",Tabelle1[[#This Row],[Sample name]])</f>
        <v/>
      </c>
      <c r="I23" s="57"/>
      <c r="J23" t="str">
        <f>IF(ISBLANK(Tabelle1[[#This Row],[QBiC barcode (filled by QBiC)]]),"",Tabelle1[[#This Row],[QBiC barcode (filled by QBiC)]])</f>
        <v/>
      </c>
      <c r="K23" t="str">
        <f>IF(ISBLANK(Tabelle1[[#This Row],[Sample tissue]]),"",Tabelle1[[#This Row],[Sample tissue]])</f>
        <v/>
      </c>
      <c r="L23" t="str">
        <f>IF(ISBLANK(Tabelle1[[#This Row],[FFPE material]]),"",IF(Tabelle1[[#This Row],[FFPE material]]="Yes", 1,  IF(Tabelle1[[#This Row],[FFPE material]]="No",0,1)))</f>
        <v/>
      </c>
      <c r="N23" t="str">
        <f>IF(ISBLANK(Tabelle1[[#This Row],[Plate title]]),"",Tabelle1[[#This Row],[Plate title]])</f>
        <v/>
      </c>
      <c r="O23" t="str">
        <f>IF(ISBLANK(Tabelle1[[#This Row],[Plate position (e.g. A1)]]),"",LEFT(Samples!E23,1))</f>
        <v/>
      </c>
      <c r="P23" t="str">
        <f>IF(ISBLANK(Tabelle1[[#This Row],[Plate position (e.g. A1)]]),"",RIGHT(Samples!E23,2))</f>
        <v/>
      </c>
      <c r="Q23" s="48" t="str">
        <f>IF(ISBLANK(Tabelle1[[#This Row],[Sample shipment]]),"",Tabelle1[[#This Row],[Sample shipment]])</f>
        <v/>
      </c>
      <c r="R23" t="str">
        <f>IF(ISBLANK(Tabelle1[[#This Row],[Sample volume
'[µL']]]),"",Tabelle1[[#This Row],[Sample volume
'[µL']]])</f>
        <v/>
      </c>
      <c r="S23" t="str">
        <f>IF(ISBLANK(Tabelle1[[#This Row],[Concentration '[ng/µl']]]),IF(ISBLANK(Tabelle1[[#This Row],[Concentration single library '[ng/µl']]]),"",Tabelle1[[#This Row],[Concentration single library '[ng/µl']]]),Tabelle1[[#This Row],[Concentration '[ng/µl']]])</f>
        <v/>
      </c>
      <c r="T23" t="str">
        <f>IF(ISBLANK(Tabelle1[[#This Row],[Purity OD 260nm/280nm]]),"",Tabelle1[[#This Row],[Purity OD 260nm/280nm]])</f>
        <v/>
      </c>
      <c r="U23" t="str">
        <f>IF(ISBLANK(Tabelle1[[#This Row],[Purity OD 260nm/230nm]]),"",Tabelle1[[#This Row],[Purity OD 260nm/230nm]])</f>
        <v/>
      </c>
      <c r="V23" t="str">
        <f>IF(ISBLANK(Tabelle1[[#This Row],[Sequencing mode]]),"",Tabelle1[[#This Row],[Sequencing mode]])</f>
        <v/>
      </c>
      <c r="W23" t="str">
        <f>IF(ISBLANK(Tabelle1[[#This Row],[Elution buffer]]),"",Tabelle1[[#This Row],[Elution buffer]])</f>
        <v/>
      </c>
      <c r="X23" t="str">
        <f>IF(ISBLANK(Tabelle1[[#This Row],[RIN/DIN]]),"",Tabelle1[[#This Row],[RIN/DIN]])</f>
        <v/>
      </c>
      <c r="Y23" t="str">
        <f>IF(ISBLANK(Tabelle1[[#This Row],[Fragment size pool '[bp'] after indexing]]),"",Tabelle1[[#This Row],[Fragment size pool '[bp'] after indexing]])</f>
        <v/>
      </c>
      <c r="Z23" t="str">
        <f>IF(ISBLANK(Tabelle1[[#This Row],[Index i5]]),"",Tabelle1[[#This Row],[Index i5]])</f>
        <v/>
      </c>
      <c r="AA23" t="str">
        <f>IF(ISBLANK(Tabelle1[[#This Row],[Index i7]]),"",Tabelle1[[#This Row],[Index i7]])</f>
        <v/>
      </c>
    </row>
    <row r="24" spans="3:27" x14ac:dyDescent="0.2">
      <c r="C24" t="str">
        <f>IF(ISBLANK(Tabelle1[[#This Row],[Lab ID]]),"",Tabelle1[[#This Row],[Lab ID]])</f>
        <v/>
      </c>
      <c r="D24" t="str">
        <f>IF(ISBLANK(Tabelle1[[#This Row],[Sample name]]),"",Tabelle1[[#This Row],[Sample name]])</f>
        <v/>
      </c>
      <c r="I24" s="57"/>
      <c r="J24" t="str">
        <f>IF(ISBLANK(Tabelle1[[#This Row],[QBiC barcode (filled by QBiC)]]),"",Tabelle1[[#This Row],[QBiC barcode (filled by QBiC)]])</f>
        <v/>
      </c>
      <c r="K24" t="str">
        <f>IF(ISBLANK(Tabelle1[[#This Row],[Sample tissue]]),"",Tabelle1[[#This Row],[Sample tissue]])</f>
        <v/>
      </c>
      <c r="L24" t="str">
        <f>IF(ISBLANK(Tabelle1[[#This Row],[FFPE material]]),"",IF(Tabelle1[[#This Row],[FFPE material]]="Yes", 1,  IF(Tabelle1[[#This Row],[FFPE material]]="No",0,1)))</f>
        <v/>
      </c>
      <c r="N24" t="str">
        <f>IF(ISBLANK(Tabelle1[[#This Row],[Plate title]]),"",Tabelle1[[#This Row],[Plate title]])</f>
        <v/>
      </c>
      <c r="O24" t="str">
        <f>IF(ISBLANK(Tabelle1[[#This Row],[Plate position (e.g. A1)]]),"",LEFT(Samples!E24,1))</f>
        <v/>
      </c>
      <c r="P24" t="str">
        <f>IF(ISBLANK(Tabelle1[[#This Row],[Plate position (e.g. A1)]]),"",RIGHT(Samples!E24,2))</f>
        <v/>
      </c>
      <c r="Q24" s="48" t="str">
        <f>IF(ISBLANK(Tabelle1[[#This Row],[Sample shipment]]),"",Tabelle1[[#This Row],[Sample shipment]])</f>
        <v/>
      </c>
      <c r="R24" t="str">
        <f>IF(ISBLANK(Tabelle1[[#This Row],[Sample volume
'[µL']]]),"",Tabelle1[[#This Row],[Sample volume
'[µL']]])</f>
        <v/>
      </c>
      <c r="S24" t="str">
        <f>IF(ISBLANK(Tabelle1[[#This Row],[Concentration '[ng/µl']]]),IF(ISBLANK(Tabelle1[[#This Row],[Concentration single library '[ng/µl']]]),"",Tabelle1[[#This Row],[Concentration single library '[ng/µl']]]),Tabelle1[[#This Row],[Concentration '[ng/µl']]])</f>
        <v/>
      </c>
      <c r="T24" t="str">
        <f>IF(ISBLANK(Tabelle1[[#This Row],[Purity OD 260nm/280nm]]),"",Tabelle1[[#This Row],[Purity OD 260nm/280nm]])</f>
        <v/>
      </c>
      <c r="U24" t="str">
        <f>IF(ISBLANK(Tabelle1[[#This Row],[Purity OD 260nm/230nm]]),"",Tabelle1[[#This Row],[Purity OD 260nm/230nm]])</f>
        <v/>
      </c>
      <c r="V24" t="str">
        <f>IF(ISBLANK(Tabelle1[[#This Row],[Sequencing mode]]),"",Tabelle1[[#This Row],[Sequencing mode]])</f>
        <v/>
      </c>
      <c r="W24" t="str">
        <f>IF(ISBLANK(Tabelle1[[#This Row],[Elution buffer]]),"",Tabelle1[[#This Row],[Elution buffer]])</f>
        <v/>
      </c>
      <c r="X24" t="str">
        <f>IF(ISBLANK(Tabelle1[[#This Row],[RIN/DIN]]),"",Tabelle1[[#This Row],[RIN/DIN]])</f>
        <v/>
      </c>
      <c r="Y24" t="str">
        <f>IF(ISBLANK(Tabelle1[[#This Row],[Fragment size pool '[bp'] after indexing]]),"",Tabelle1[[#This Row],[Fragment size pool '[bp'] after indexing]])</f>
        <v/>
      </c>
      <c r="Z24" t="str">
        <f>IF(ISBLANK(Tabelle1[[#This Row],[Index i5]]),"",Tabelle1[[#This Row],[Index i5]])</f>
        <v/>
      </c>
      <c r="AA24" t="str">
        <f>IF(ISBLANK(Tabelle1[[#This Row],[Index i7]]),"",Tabelle1[[#This Row],[Index i7]])</f>
        <v/>
      </c>
    </row>
    <row r="25" spans="3:27" x14ac:dyDescent="0.2">
      <c r="C25" t="str">
        <f>IF(ISBLANK(Tabelle1[[#This Row],[Lab ID]]),"",Tabelle1[[#This Row],[Lab ID]])</f>
        <v/>
      </c>
      <c r="D25" t="str">
        <f>IF(ISBLANK(Tabelle1[[#This Row],[Sample name]]),"",Tabelle1[[#This Row],[Sample name]])</f>
        <v/>
      </c>
      <c r="I25" s="57"/>
      <c r="J25" t="str">
        <f>IF(ISBLANK(Tabelle1[[#This Row],[QBiC barcode (filled by QBiC)]]),"",Tabelle1[[#This Row],[QBiC barcode (filled by QBiC)]])</f>
        <v/>
      </c>
      <c r="K25" t="str">
        <f>IF(ISBLANK(Tabelle1[[#This Row],[Sample tissue]]),"",Tabelle1[[#This Row],[Sample tissue]])</f>
        <v/>
      </c>
      <c r="L25" t="str">
        <f>IF(ISBLANK(Tabelle1[[#This Row],[FFPE material]]),"",IF(Tabelle1[[#This Row],[FFPE material]]="Yes", 1,  IF(Tabelle1[[#This Row],[FFPE material]]="No",0,1)))</f>
        <v/>
      </c>
      <c r="N25" t="str">
        <f>IF(ISBLANK(Tabelle1[[#This Row],[Plate title]]),"",Tabelle1[[#This Row],[Plate title]])</f>
        <v/>
      </c>
      <c r="O25" t="str">
        <f>IF(ISBLANK(Tabelle1[[#This Row],[Plate position (e.g. A1)]]),"",LEFT(Samples!E25,1))</f>
        <v/>
      </c>
      <c r="P25" t="str">
        <f>IF(ISBLANK(Tabelle1[[#This Row],[Plate position (e.g. A1)]]),"",RIGHT(Samples!E25,2))</f>
        <v/>
      </c>
      <c r="Q25" s="48" t="str">
        <f>IF(ISBLANK(Tabelle1[[#This Row],[Sample shipment]]),"",Tabelle1[[#This Row],[Sample shipment]])</f>
        <v/>
      </c>
      <c r="R25" t="str">
        <f>IF(ISBLANK(Tabelle1[[#This Row],[Sample volume
'[µL']]]),"",Tabelle1[[#This Row],[Sample volume
'[µL']]])</f>
        <v/>
      </c>
      <c r="S25" t="str">
        <f>IF(ISBLANK(Tabelle1[[#This Row],[Concentration '[ng/µl']]]),IF(ISBLANK(Tabelle1[[#This Row],[Concentration single library '[ng/µl']]]),"",Tabelle1[[#This Row],[Concentration single library '[ng/µl']]]),Tabelle1[[#This Row],[Concentration '[ng/µl']]])</f>
        <v/>
      </c>
      <c r="T25" t="str">
        <f>IF(ISBLANK(Tabelle1[[#This Row],[Purity OD 260nm/280nm]]),"",Tabelle1[[#This Row],[Purity OD 260nm/280nm]])</f>
        <v/>
      </c>
      <c r="U25" t="str">
        <f>IF(ISBLANK(Tabelle1[[#This Row],[Purity OD 260nm/230nm]]),"",Tabelle1[[#This Row],[Purity OD 260nm/230nm]])</f>
        <v/>
      </c>
      <c r="V25" t="str">
        <f>IF(ISBLANK(Tabelle1[[#This Row],[Sequencing mode]]),"",Tabelle1[[#This Row],[Sequencing mode]])</f>
        <v/>
      </c>
      <c r="W25" t="str">
        <f>IF(ISBLANK(Tabelle1[[#This Row],[Elution buffer]]),"",Tabelle1[[#This Row],[Elution buffer]])</f>
        <v/>
      </c>
      <c r="X25" t="str">
        <f>IF(ISBLANK(Tabelle1[[#This Row],[RIN/DIN]]),"",Tabelle1[[#This Row],[RIN/DIN]])</f>
        <v/>
      </c>
      <c r="Y25" t="str">
        <f>IF(ISBLANK(Tabelle1[[#This Row],[Fragment size pool '[bp'] after indexing]]),"",Tabelle1[[#This Row],[Fragment size pool '[bp'] after indexing]])</f>
        <v/>
      </c>
      <c r="Z25" t="str">
        <f>IF(ISBLANK(Tabelle1[[#This Row],[Index i5]]),"",Tabelle1[[#This Row],[Index i5]])</f>
        <v/>
      </c>
      <c r="AA25" t="str">
        <f>IF(ISBLANK(Tabelle1[[#This Row],[Index i7]]),"",Tabelle1[[#This Row],[Index i7]])</f>
        <v/>
      </c>
    </row>
    <row r="26" spans="3:27" x14ac:dyDescent="0.2">
      <c r="C26" t="str">
        <f>IF(ISBLANK(Tabelle1[[#This Row],[Lab ID]]),"",Tabelle1[[#This Row],[Lab ID]])</f>
        <v/>
      </c>
      <c r="D26" t="str">
        <f>IF(ISBLANK(Tabelle1[[#This Row],[Sample name]]),"",Tabelle1[[#This Row],[Sample name]])</f>
        <v/>
      </c>
      <c r="I26" s="57"/>
      <c r="J26" t="str">
        <f>IF(ISBLANK(Tabelle1[[#This Row],[QBiC barcode (filled by QBiC)]]),"",Tabelle1[[#This Row],[QBiC barcode (filled by QBiC)]])</f>
        <v/>
      </c>
      <c r="K26" t="str">
        <f>IF(ISBLANK(Tabelle1[[#This Row],[Sample tissue]]),"",Tabelle1[[#This Row],[Sample tissue]])</f>
        <v/>
      </c>
      <c r="L26" t="str">
        <f>IF(ISBLANK(Tabelle1[[#This Row],[FFPE material]]),"",IF(Tabelle1[[#This Row],[FFPE material]]="Yes", 1,  IF(Tabelle1[[#This Row],[FFPE material]]="No",0,1)))</f>
        <v/>
      </c>
      <c r="N26" t="str">
        <f>IF(ISBLANK(Tabelle1[[#This Row],[Plate title]]),"",Tabelle1[[#This Row],[Plate title]])</f>
        <v/>
      </c>
      <c r="O26" t="str">
        <f>IF(ISBLANK(Tabelle1[[#This Row],[Plate position (e.g. A1)]]),"",LEFT(Samples!E26,1))</f>
        <v/>
      </c>
      <c r="P26" t="str">
        <f>IF(ISBLANK(Tabelle1[[#This Row],[Plate position (e.g. A1)]]),"",RIGHT(Samples!E26,2))</f>
        <v/>
      </c>
      <c r="Q26" s="48" t="str">
        <f>IF(ISBLANK(Tabelle1[[#This Row],[Sample shipment]]),"",Tabelle1[[#This Row],[Sample shipment]])</f>
        <v/>
      </c>
      <c r="R26" t="str">
        <f>IF(ISBLANK(Tabelle1[[#This Row],[Sample volume
'[µL']]]),"",Tabelle1[[#This Row],[Sample volume
'[µL']]])</f>
        <v/>
      </c>
      <c r="S26" t="str">
        <f>IF(ISBLANK(Tabelle1[[#This Row],[Concentration '[ng/µl']]]),IF(ISBLANK(Tabelle1[[#This Row],[Concentration single library '[ng/µl']]]),"",Tabelle1[[#This Row],[Concentration single library '[ng/µl']]]),Tabelle1[[#This Row],[Concentration '[ng/µl']]])</f>
        <v/>
      </c>
      <c r="T26" t="str">
        <f>IF(ISBLANK(Tabelle1[[#This Row],[Purity OD 260nm/280nm]]),"",Tabelle1[[#This Row],[Purity OD 260nm/280nm]])</f>
        <v/>
      </c>
      <c r="U26" t="str">
        <f>IF(ISBLANK(Tabelle1[[#This Row],[Purity OD 260nm/230nm]]),"",Tabelle1[[#This Row],[Purity OD 260nm/230nm]])</f>
        <v/>
      </c>
      <c r="V26" t="str">
        <f>IF(ISBLANK(Tabelle1[[#This Row],[Sequencing mode]]),"",Tabelle1[[#This Row],[Sequencing mode]])</f>
        <v/>
      </c>
      <c r="W26" t="str">
        <f>IF(ISBLANK(Tabelle1[[#This Row],[Elution buffer]]),"",Tabelle1[[#This Row],[Elution buffer]])</f>
        <v/>
      </c>
      <c r="X26" t="str">
        <f>IF(ISBLANK(Tabelle1[[#This Row],[RIN/DIN]]),"",Tabelle1[[#This Row],[RIN/DIN]])</f>
        <v/>
      </c>
      <c r="Y26" t="str">
        <f>IF(ISBLANK(Tabelle1[[#This Row],[Fragment size pool '[bp'] after indexing]]),"",Tabelle1[[#This Row],[Fragment size pool '[bp'] after indexing]])</f>
        <v/>
      </c>
      <c r="Z26" t="str">
        <f>IF(ISBLANK(Tabelle1[[#This Row],[Index i5]]),"",Tabelle1[[#This Row],[Index i5]])</f>
        <v/>
      </c>
      <c r="AA26" t="str">
        <f>IF(ISBLANK(Tabelle1[[#This Row],[Index i7]]),"",Tabelle1[[#This Row],[Index i7]])</f>
        <v/>
      </c>
    </row>
    <row r="27" spans="3:27" x14ac:dyDescent="0.2">
      <c r="C27" t="str">
        <f>IF(ISBLANK(Tabelle1[[#This Row],[Lab ID]]),"",Tabelle1[[#This Row],[Lab ID]])</f>
        <v/>
      </c>
      <c r="D27" t="str">
        <f>IF(ISBLANK(Tabelle1[[#This Row],[Sample name]]),"",Tabelle1[[#This Row],[Sample name]])</f>
        <v/>
      </c>
      <c r="I27" s="57"/>
      <c r="J27" t="str">
        <f>IF(ISBLANK(Tabelle1[[#This Row],[QBiC barcode (filled by QBiC)]]),"",Tabelle1[[#This Row],[QBiC barcode (filled by QBiC)]])</f>
        <v/>
      </c>
      <c r="K27" t="str">
        <f>IF(ISBLANK(Tabelle1[[#This Row],[Sample tissue]]),"",Tabelle1[[#This Row],[Sample tissue]])</f>
        <v/>
      </c>
      <c r="L27" t="str">
        <f>IF(ISBLANK(Tabelle1[[#This Row],[FFPE material]]),"",IF(Tabelle1[[#This Row],[FFPE material]]="Yes", 1,  IF(Tabelle1[[#This Row],[FFPE material]]="No",0,1)))</f>
        <v/>
      </c>
      <c r="N27" t="str">
        <f>IF(ISBLANK(Tabelle1[[#This Row],[Plate title]]),"",Tabelle1[[#This Row],[Plate title]])</f>
        <v/>
      </c>
      <c r="O27" t="str">
        <f>IF(ISBLANK(Tabelle1[[#This Row],[Plate position (e.g. A1)]]),"",LEFT(Samples!E27,1))</f>
        <v/>
      </c>
      <c r="P27" t="str">
        <f>IF(ISBLANK(Tabelle1[[#This Row],[Plate position (e.g. A1)]]),"",RIGHT(Samples!E27,2))</f>
        <v/>
      </c>
      <c r="Q27" s="48" t="str">
        <f>IF(ISBLANK(Tabelle1[[#This Row],[Sample shipment]]),"",Tabelle1[[#This Row],[Sample shipment]])</f>
        <v/>
      </c>
      <c r="R27" t="str">
        <f>IF(ISBLANK(Tabelle1[[#This Row],[Sample volume
'[µL']]]),"",Tabelle1[[#This Row],[Sample volume
'[µL']]])</f>
        <v/>
      </c>
      <c r="S27" t="str">
        <f>IF(ISBLANK(Tabelle1[[#This Row],[Concentration '[ng/µl']]]),IF(ISBLANK(Tabelle1[[#This Row],[Concentration single library '[ng/µl']]]),"",Tabelle1[[#This Row],[Concentration single library '[ng/µl']]]),Tabelle1[[#This Row],[Concentration '[ng/µl']]])</f>
        <v/>
      </c>
      <c r="T27" t="str">
        <f>IF(ISBLANK(Tabelle1[[#This Row],[Purity OD 260nm/280nm]]),"",Tabelle1[[#This Row],[Purity OD 260nm/280nm]])</f>
        <v/>
      </c>
      <c r="U27" t="str">
        <f>IF(ISBLANK(Tabelle1[[#This Row],[Purity OD 260nm/230nm]]),"",Tabelle1[[#This Row],[Purity OD 260nm/230nm]])</f>
        <v/>
      </c>
      <c r="V27" t="str">
        <f>IF(ISBLANK(Tabelle1[[#This Row],[Sequencing mode]]),"",Tabelle1[[#This Row],[Sequencing mode]])</f>
        <v/>
      </c>
      <c r="W27" t="str">
        <f>IF(ISBLANK(Tabelle1[[#This Row],[Elution buffer]]),"",Tabelle1[[#This Row],[Elution buffer]])</f>
        <v/>
      </c>
      <c r="X27" t="str">
        <f>IF(ISBLANK(Tabelle1[[#This Row],[RIN/DIN]]),"",Tabelle1[[#This Row],[RIN/DIN]])</f>
        <v/>
      </c>
      <c r="Y27" t="str">
        <f>IF(ISBLANK(Tabelle1[[#This Row],[Fragment size pool '[bp'] after indexing]]),"",Tabelle1[[#This Row],[Fragment size pool '[bp'] after indexing]])</f>
        <v/>
      </c>
      <c r="Z27" t="str">
        <f>IF(ISBLANK(Tabelle1[[#This Row],[Index i5]]),"",Tabelle1[[#This Row],[Index i5]])</f>
        <v/>
      </c>
      <c r="AA27" t="str">
        <f>IF(ISBLANK(Tabelle1[[#This Row],[Index i7]]),"",Tabelle1[[#This Row],[Index i7]])</f>
        <v/>
      </c>
    </row>
    <row r="28" spans="3:27" x14ac:dyDescent="0.2">
      <c r="C28" t="str">
        <f>IF(ISBLANK(Tabelle1[[#This Row],[Lab ID]]),"",Tabelle1[[#This Row],[Lab ID]])</f>
        <v/>
      </c>
      <c r="D28" t="str">
        <f>IF(ISBLANK(Tabelle1[[#This Row],[Sample name]]),"",Tabelle1[[#This Row],[Sample name]])</f>
        <v/>
      </c>
      <c r="I28" s="57"/>
      <c r="J28" t="str">
        <f>IF(ISBLANK(Tabelle1[[#This Row],[QBiC barcode (filled by QBiC)]]),"",Tabelle1[[#This Row],[QBiC barcode (filled by QBiC)]])</f>
        <v/>
      </c>
      <c r="K28" t="str">
        <f>IF(ISBLANK(Tabelle1[[#This Row],[Sample tissue]]),"",Tabelle1[[#This Row],[Sample tissue]])</f>
        <v/>
      </c>
      <c r="L28" t="str">
        <f>IF(ISBLANK(Tabelle1[[#This Row],[FFPE material]]),"",IF(Tabelle1[[#This Row],[FFPE material]]="Yes", 1,  IF(Tabelle1[[#This Row],[FFPE material]]="No",0,1)))</f>
        <v/>
      </c>
      <c r="N28" t="str">
        <f>IF(ISBLANK(Tabelle1[[#This Row],[Plate title]]),"",Tabelle1[[#This Row],[Plate title]])</f>
        <v/>
      </c>
      <c r="O28" t="str">
        <f>IF(ISBLANK(Tabelle1[[#This Row],[Plate position (e.g. A1)]]),"",LEFT(Samples!E28,1))</f>
        <v/>
      </c>
      <c r="P28" t="str">
        <f>IF(ISBLANK(Tabelle1[[#This Row],[Plate position (e.g. A1)]]),"",RIGHT(Samples!E28,2))</f>
        <v/>
      </c>
      <c r="Q28" s="48" t="str">
        <f>IF(ISBLANK(Tabelle1[[#This Row],[Sample shipment]]),"",Tabelle1[[#This Row],[Sample shipment]])</f>
        <v/>
      </c>
      <c r="R28" t="str">
        <f>IF(ISBLANK(Tabelle1[[#This Row],[Sample volume
'[µL']]]),"",Tabelle1[[#This Row],[Sample volume
'[µL']]])</f>
        <v/>
      </c>
      <c r="S28" t="str">
        <f>IF(ISBLANK(Tabelle1[[#This Row],[Concentration '[ng/µl']]]),IF(ISBLANK(Tabelle1[[#This Row],[Concentration single library '[ng/µl']]]),"",Tabelle1[[#This Row],[Concentration single library '[ng/µl']]]),Tabelle1[[#This Row],[Concentration '[ng/µl']]])</f>
        <v/>
      </c>
      <c r="T28" t="str">
        <f>IF(ISBLANK(Tabelle1[[#This Row],[Purity OD 260nm/280nm]]),"",Tabelle1[[#This Row],[Purity OD 260nm/280nm]])</f>
        <v/>
      </c>
      <c r="U28" t="str">
        <f>IF(ISBLANK(Tabelle1[[#This Row],[Purity OD 260nm/230nm]]),"",Tabelle1[[#This Row],[Purity OD 260nm/230nm]])</f>
        <v/>
      </c>
      <c r="V28" t="str">
        <f>IF(ISBLANK(Tabelle1[[#This Row],[Sequencing mode]]),"",Tabelle1[[#This Row],[Sequencing mode]])</f>
        <v/>
      </c>
      <c r="W28" t="str">
        <f>IF(ISBLANK(Tabelle1[[#This Row],[Elution buffer]]),"",Tabelle1[[#This Row],[Elution buffer]])</f>
        <v/>
      </c>
      <c r="X28" t="str">
        <f>IF(ISBLANK(Tabelle1[[#This Row],[RIN/DIN]]),"",Tabelle1[[#This Row],[RIN/DIN]])</f>
        <v/>
      </c>
      <c r="Y28" t="str">
        <f>IF(ISBLANK(Tabelle1[[#This Row],[Fragment size pool '[bp'] after indexing]]),"",Tabelle1[[#This Row],[Fragment size pool '[bp'] after indexing]])</f>
        <v/>
      </c>
      <c r="Z28" t="str">
        <f>IF(ISBLANK(Tabelle1[[#This Row],[Index i5]]),"",Tabelle1[[#This Row],[Index i5]])</f>
        <v/>
      </c>
      <c r="AA28" t="str">
        <f>IF(ISBLANK(Tabelle1[[#This Row],[Index i7]]),"",Tabelle1[[#This Row],[Index i7]])</f>
        <v/>
      </c>
    </row>
    <row r="29" spans="3:27" x14ac:dyDescent="0.2">
      <c r="C29" t="str">
        <f>IF(ISBLANK(Tabelle1[[#This Row],[Lab ID]]),"",Tabelle1[[#This Row],[Lab ID]])</f>
        <v/>
      </c>
      <c r="D29" t="str">
        <f>IF(ISBLANK(Tabelle1[[#This Row],[Sample name]]),"",Tabelle1[[#This Row],[Sample name]])</f>
        <v/>
      </c>
      <c r="I29" s="57"/>
      <c r="J29" t="str">
        <f>IF(ISBLANK(Tabelle1[[#This Row],[QBiC barcode (filled by QBiC)]]),"",Tabelle1[[#This Row],[QBiC barcode (filled by QBiC)]])</f>
        <v/>
      </c>
      <c r="K29" t="str">
        <f>IF(ISBLANK(Tabelle1[[#This Row],[Sample tissue]]),"",Tabelle1[[#This Row],[Sample tissue]])</f>
        <v/>
      </c>
      <c r="L29" t="str">
        <f>IF(ISBLANK(Tabelle1[[#This Row],[FFPE material]]),"",IF(Tabelle1[[#This Row],[FFPE material]]="Yes", 1,  IF(Tabelle1[[#This Row],[FFPE material]]="No",0,1)))</f>
        <v/>
      </c>
      <c r="N29" t="str">
        <f>IF(ISBLANK(Tabelle1[[#This Row],[Plate title]]),"",Tabelle1[[#This Row],[Plate title]])</f>
        <v/>
      </c>
      <c r="O29" t="str">
        <f>IF(ISBLANK(Tabelle1[[#This Row],[Plate position (e.g. A1)]]),"",LEFT(Samples!E29,1))</f>
        <v/>
      </c>
      <c r="P29" t="str">
        <f>IF(ISBLANK(Tabelle1[[#This Row],[Plate position (e.g. A1)]]),"",RIGHT(Samples!E29,2))</f>
        <v/>
      </c>
      <c r="Q29" s="48" t="str">
        <f>IF(ISBLANK(Tabelle1[[#This Row],[Sample shipment]]),"",Tabelle1[[#This Row],[Sample shipment]])</f>
        <v/>
      </c>
      <c r="R29" t="str">
        <f>IF(ISBLANK(Tabelle1[[#This Row],[Sample volume
'[µL']]]),"",Tabelle1[[#This Row],[Sample volume
'[µL']]])</f>
        <v/>
      </c>
      <c r="S29" t="str">
        <f>IF(ISBLANK(Tabelle1[[#This Row],[Concentration '[ng/µl']]]),IF(ISBLANK(Tabelle1[[#This Row],[Concentration single library '[ng/µl']]]),"",Tabelle1[[#This Row],[Concentration single library '[ng/µl']]]),Tabelle1[[#This Row],[Concentration '[ng/µl']]])</f>
        <v/>
      </c>
      <c r="T29" t="str">
        <f>IF(ISBLANK(Tabelle1[[#This Row],[Purity OD 260nm/280nm]]),"",Tabelle1[[#This Row],[Purity OD 260nm/280nm]])</f>
        <v/>
      </c>
      <c r="U29" t="str">
        <f>IF(ISBLANK(Tabelle1[[#This Row],[Purity OD 260nm/230nm]]),"",Tabelle1[[#This Row],[Purity OD 260nm/230nm]])</f>
        <v/>
      </c>
      <c r="V29" t="str">
        <f>IF(ISBLANK(Tabelle1[[#This Row],[Sequencing mode]]),"",Tabelle1[[#This Row],[Sequencing mode]])</f>
        <v/>
      </c>
      <c r="W29" t="str">
        <f>IF(ISBLANK(Tabelle1[[#This Row],[Elution buffer]]),"",Tabelle1[[#This Row],[Elution buffer]])</f>
        <v/>
      </c>
      <c r="X29" t="str">
        <f>IF(ISBLANK(Tabelle1[[#This Row],[RIN/DIN]]),"",Tabelle1[[#This Row],[RIN/DIN]])</f>
        <v/>
      </c>
      <c r="Y29" t="str">
        <f>IF(ISBLANK(Tabelle1[[#This Row],[Fragment size pool '[bp'] after indexing]]),"",Tabelle1[[#This Row],[Fragment size pool '[bp'] after indexing]])</f>
        <v/>
      </c>
      <c r="Z29" t="str">
        <f>IF(ISBLANK(Tabelle1[[#This Row],[Index i5]]),"",Tabelle1[[#This Row],[Index i5]])</f>
        <v/>
      </c>
      <c r="AA29" t="str">
        <f>IF(ISBLANK(Tabelle1[[#This Row],[Index i7]]),"",Tabelle1[[#This Row],[Index i7]])</f>
        <v/>
      </c>
    </row>
    <row r="30" spans="3:27" x14ac:dyDescent="0.2">
      <c r="C30" t="str">
        <f>IF(ISBLANK(Tabelle1[[#This Row],[Lab ID]]),"",Tabelle1[[#This Row],[Lab ID]])</f>
        <v/>
      </c>
      <c r="D30" t="str">
        <f>IF(ISBLANK(Tabelle1[[#This Row],[Sample name]]),"",Tabelle1[[#This Row],[Sample name]])</f>
        <v/>
      </c>
      <c r="I30" s="57"/>
      <c r="J30" t="str">
        <f>IF(ISBLANK(Tabelle1[[#This Row],[QBiC barcode (filled by QBiC)]]),"",Tabelle1[[#This Row],[QBiC barcode (filled by QBiC)]])</f>
        <v/>
      </c>
      <c r="K30" t="str">
        <f>IF(ISBLANK(Tabelle1[[#This Row],[Sample tissue]]),"",Tabelle1[[#This Row],[Sample tissue]])</f>
        <v/>
      </c>
      <c r="L30" t="str">
        <f>IF(ISBLANK(Tabelle1[[#This Row],[FFPE material]]),"",IF(Tabelle1[[#This Row],[FFPE material]]="Yes", 1,  IF(Tabelle1[[#This Row],[FFPE material]]="No",0,1)))</f>
        <v/>
      </c>
      <c r="N30" t="str">
        <f>IF(ISBLANK(Tabelle1[[#This Row],[Plate title]]),"",Tabelle1[[#This Row],[Plate title]])</f>
        <v/>
      </c>
      <c r="O30" t="str">
        <f>IF(ISBLANK(Tabelle1[[#This Row],[Plate position (e.g. A1)]]),"",LEFT(Samples!E30,1))</f>
        <v/>
      </c>
      <c r="P30" t="str">
        <f>IF(ISBLANK(Tabelle1[[#This Row],[Plate position (e.g. A1)]]),"",RIGHT(Samples!E30,2))</f>
        <v/>
      </c>
      <c r="Q30" s="48" t="str">
        <f>IF(ISBLANK(Tabelle1[[#This Row],[Sample shipment]]),"",Tabelle1[[#This Row],[Sample shipment]])</f>
        <v/>
      </c>
      <c r="R30" t="str">
        <f>IF(ISBLANK(Tabelle1[[#This Row],[Sample volume
'[µL']]]),"",Tabelle1[[#This Row],[Sample volume
'[µL']]])</f>
        <v/>
      </c>
      <c r="S30" t="str">
        <f>IF(ISBLANK(Tabelle1[[#This Row],[Concentration '[ng/µl']]]),IF(ISBLANK(Tabelle1[[#This Row],[Concentration single library '[ng/µl']]]),"",Tabelle1[[#This Row],[Concentration single library '[ng/µl']]]),Tabelle1[[#This Row],[Concentration '[ng/µl']]])</f>
        <v/>
      </c>
      <c r="T30" t="str">
        <f>IF(ISBLANK(Tabelle1[[#This Row],[Purity OD 260nm/280nm]]),"",Tabelle1[[#This Row],[Purity OD 260nm/280nm]])</f>
        <v/>
      </c>
      <c r="U30" t="str">
        <f>IF(ISBLANK(Tabelle1[[#This Row],[Purity OD 260nm/230nm]]),"",Tabelle1[[#This Row],[Purity OD 260nm/230nm]])</f>
        <v/>
      </c>
      <c r="V30" t="str">
        <f>IF(ISBLANK(Tabelle1[[#This Row],[Sequencing mode]]),"",Tabelle1[[#This Row],[Sequencing mode]])</f>
        <v/>
      </c>
      <c r="W30" t="str">
        <f>IF(ISBLANK(Tabelle1[[#This Row],[Elution buffer]]),"",Tabelle1[[#This Row],[Elution buffer]])</f>
        <v/>
      </c>
      <c r="X30" t="str">
        <f>IF(ISBLANK(Tabelle1[[#This Row],[RIN/DIN]]),"",Tabelle1[[#This Row],[RIN/DIN]])</f>
        <v/>
      </c>
      <c r="Y30" t="str">
        <f>IF(ISBLANK(Tabelle1[[#This Row],[Fragment size pool '[bp'] after indexing]]),"",Tabelle1[[#This Row],[Fragment size pool '[bp'] after indexing]])</f>
        <v/>
      </c>
      <c r="Z30" t="str">
        <f>IF(ISBLANK(Tabelle1[[#This Row],[Index i5]]),"",Tabelle1[[#This Row],[Index i5]])</f>
        <v/>
      </c>
      <c r="AA30" t="str">
        <f>IF(ISBLANK(Tabelle1[[#This Row],[Index i7]]),"",Tabelle1[[#This Row],[Index i7]])</f>
        <v/>
      </c>
    </row>
    <row r="31" spans="3:27" x14ac:dyDescent="0.2">
      <c r="C31" t="str">
        <f>IF(ISBLANK(Tabelle1[[#This Row],[Lab ID]]),"",Tabelle1[[#This Row],[Lab ID]])</f>
        <v/>
      </c>
      <c r="D31" t="str">
        <f>IF(ISBLANK(Tabelle1[[#This Row],[Sample name]]),"",Tabelle1[[#This Row],[Sample name]])</f>
        <v/>
      </c>
      <c r="I31" s="57"/>
      <c r="J31" t="str">
        <f>IF(ISBLANK(Tabelle1[[#This Row],[QBiC barcode (filled by QBiC)]]),"",Tabelle1[[#This Row],[QBiC barcode (filled by QBiC)]])</f>
        <v/>
      </c>
      <c r="K31" t="str">
        <f>IF(ISBLANK(Tabelle1[[#This Row],[Sample tissue]]),"",Tabelle1[[#This Row],[Sample tissue]])</f>
        <v/>
      </c>
      <c r="L31" t="str">
        <f>IF(ISBLANK(Tabelle1[[#This Row],[FFPE material]]),"",IF(Tabelle1[[#This Row],[FFPE material]]="Yes", 1,  IF(Tabelle1[[#This Row],[FFPE material]]="No",0,1)))</f>
        <v/>
      </c>
      <c r="N31" t="str">
        <f>IF(ISBLANK(Tabelle1[[#This Row],[Plate title]]),"",Tabelle1[[#This Row],[Plate title]])</f>
        <v/>
      </c>
      <c r="O31" t="str">
        <f>IF(ISBLANK(Tabelle1[[#This Row],[Plate position (e.g. A1)]]),"",LEFT(Samples!E31,1))</f>
        <v/>
      </c>
      <c r="P31" t="str">
        <f>IF(ISBLANK(Tabelle1[[#This Row],[Plate position (e.g. A1)]]),"",RIGHT(Samples!E31,2))</f>
        <v/>
      </c>
      <c r="Q31" s="48" t="str">
        <f>IF(ISBLANK(Tabelle1[[#This Row],[Sample shipment]]),"",Tabelle1[[#This Row],[Sample shipment]])</f>
        <v/>
      </c>
      <c r="R31" t="str">
        <f>IF(ISBLANK(Tabelle1[[#This Row],[Sample volume
'[µL']]]),"",Tabelle1[[#This Row],[Sample volume
'[µL']]])</f>
        <v/>
      </c>
      <c r="S31" t="str">
        <f>IF(ISBLANK(Tabelle1[[#This Row],[Concentration '[ng/µl']]]),IF(ISBLANK(Tabelle1[[#This Row],[Concentration single library '[ng/µl']]]),"",Tabelle1[[#This Row],[Concentration single library '[ng/µl']]]),Tabelle1[[#This Row],[Concentration '[ng/µl']]])</f>
        <v/>
      </c>
      <c r="T31" t="str">
        <f>IF(ISBLANK(Tabelle1[[#This Row],[Purity OD 260nm/280nm]]),"",Tabelle1[[#This Row],[Purity OD 260nm/280nm]])</f>
        <v/>
      </c>
      <c r="U31" t="str">
        <f>IF(ISBLANK(Tabelle1[[#This Row],[Purity OD 260nm/230nm]]),"",Tabelle1[[#This Row],[Purity OD 260nm/230nm]])</f>
        <v/>
      </c>
      <c r="V31" t="str">
        <f>IF(ISBLANK(Tabelle1[[#This Row],[Sequencing mode]]),"",Tabelle1[[#This Row],[Sequencing mode]])</f>
        <v/>
      </c>
      <c r="W31" t="str">
        <f>IF(ISBLANK(Tabelle1[[#This Row],[Elution buffer]]),"",Tabelle1[[#This Row],[Elution buffer]])</f>
        <v/>
      </c>
      <c r="X31" t="str">
        <f>IF(ISBLANK(Tabelle1[[#This Row],[RIN/DIN]]),"",Tabelle1[[#This Row],[RIN/DIN]])</f>
        <v/>
      </c>
      <c r="Y31" t="str">
        <f>IF(ISBLANK(Tabelle1[[#This Row],[Fragment size pool '[bp'] after indexing]]),"",Tabelle1[[#This Row],[Fragment size pool '[bp'] after indexing]])</f>
        <v/>
      </c>
      <c r="Z31" t="str">
        <f>IF(ISBLANK(Tabelle1[[#This Row],[Index i5]]),"",Tabelle1[[#This Row],[Index i5]])</f>
        <v/>
      </c>
      <c r="AA31" t="str">
        <f>IF(ISBLANK(Tabelle1[[#This Row],[Index i7]]),"",Tabelle1[[#This Row],[Index i7]])</f>
        <v/>
      </c>
    </row>
    <row r="32" spans="3:27" x14ac:dyDescent="0.2">
      <c r="C32" t="str">
        <f>IF(ISBLANK(Tabelle1[[#This Row],[Lab ID]]),"",Tabelle1[[#This Row],[Lab ID]])</f>
        <v/>
      </c>
      <c r="D32" t="str">
        <f>IF(ISBLANK(Tabelle1[[#This Row],[Sample name]]),"",Tabelle1[[#This Row],[Sample name]])</f>
        <v/>
      </c>
      <c r="I32" s="57"/>
      <c r="J32" t="str">
        <f>IF(ISBLANK(Tabelle1[[#This Row],[QBiC barcode (filled by QBiC)]]),"",Tabelle1[[#This Row],[QBiC barcode (filled by QBiC)]])</f>
        <v/>
      </c>
      <c r="K32" t="str">
        <f>IF(ISBLANK(Tabelle1[[#This Row],[Sample tissue]]),"",Tabelle1[[#This Row],[Sample tissue]])</f>
        <v/>
      </c>
      <c r="L32" t="str">
        <f>IF(ISBLANK(Tabelle1[[#This Row],[FFPE material]]),"",IF(Tabelle1[[#This Row],[FFPE material]]="Yes", 1,  IF(Tabelle1[[#This Row],[FFPE material]]="No",0,1)))</f>
        <v/>
      </c>
      <c r="N32" t="str">
        <f>IF(ISBLANK(Tabelle1[[#This Row],[Plate title]]),"",Tabelle1[[#This Row],[Plate title]])</f>
        <v/>
      </c>
      <c r="O32" t="str">
        <f>IF(ISBLANK(Tabelle1[[#This Row],[Plate position (e.g. A1)]]),"",LEFT(Samples!E32,1))</f>
        <v/>
      </c>
      <c r="P32" t="str">
        <f>IF(ISBLANK(Tabelle1[[#This Row],[Plate position (e.g. A1)]]),"",RIGHT(Samples!E32,2))</f>
        <v/>
      </c>
      <c r="Q32" s="48" t="str">
        <f>IF(ISBLANK(Tabelle1[[#This Row],[Sample shipment]]),"",Tabelle1[[#This Row],[Sample shipment]])</f>
        <v/>
      </c>
      <c r="R32" t="str">
        <f>IF(ISBLANK(Tabelle1[[#This Row],[Sample volume
'[µL']]]),"",Tabelle1[[#This Row],[Sample volume
'[µL']]])</f>
        <v/>
      </c>
      <c r="S32" t="str">
        <f>IF(ISBLANK(Tabelle1[[#This Row],[Concentration '[ng/µl']]]),IF(ISBLANK(Tabelle1[[#This Row],[Concentration single library '[ng/µl']]]),"",Tabelle1[[#This Row],[Concentration single library '[ng/µl']]]),Tabelle1[[#This Row],[Concentration '[ng/µl']]])</f>
        <v/>
      </c>
      <c r="T32" t="str">
        <f>IF(ISBLANK(Tabelle1[[#This Row],[Purity OD 260nm/280nm]]),"",Tabelle1[[#This Row],[Purity OD 260nm/280nm]])</f>
        <v/>
      </c>
      <c r="U32" t="str">
        <f>IF(ISBLANK(Tabelle1[[#This Row],[Purity OD 260nm/230nm]]),"",Tabelle1[[#This Row],[Purity OD 260nm/230nm]])</f>
        <v/>
      </c>
      <c r="V32" t="str">
        <f>IF(ISBLANK(Tabelle1[[#This Row],[Sequencing mode]]),"",Tabelle1[[#This Row],[Sequencing mode]])</f>
        <v/>
      </c>
      <c r="W32" t="str">
        <f>IF(ISBLANK(Tabelle1[[#This Row],[Elution buffer]]),"",Tabelle1[[#This Row],[Elution buffer]])</f>
        <v/>
      </c>
      <c r="X32" t="str">
        <f>IF(ISBLANK(Tabelle1[[#This Row],[RIN/DIN]]),"",Tabelle1[[#This Row],[RIN/DIN]])</f>
        <v/>
      </c>
      <c r="Y32" t="str">
        <f>IF(ISBLANK(Tabelle1[[#This Row],[Fragment size pool '[bp'] after indexing]]),"",Tabelle1[[#This Row],[Fragment size pool '[bp'] after indexing]])</f>
        <v/>
      </c>
      <c r="Z32" t="str">
        <f>IF(ISBLANK(Tabelle1[[#This Row],[Index i5]]),"",Tabelle1[[#This Row],[Index i5]])</f>
        <v/>
      </c>
      <c r="AA32" t="str">
        <f>IF(ISBLANK(Tabelle1[[#This Row],[Index i7]]),"",Tabelle1[[#This Row],[Index i7]])</f>
        <v/>
      </c>
    </row>
    <row r="33" spans="3:27" x14ac:dyDescent="0.2">
      <c r="C33" t="str">
        <f>IF(ISBLANK(Tabelle1[[#This Row],[Lab ID]]),"",Tabelle1[[#This Row],[Lab ID]])</f>
        <v/>
      </c>
      <c r="D33" t="str">
        <f>IF(ISBLANK(Tabelle1[[#This Row],[Sample name]]),"",Tabelle1[[#This Row],[Sample name]])</f>
        <v/>
      </c>
      <c r="I33" s="57"/>
      <c r="J33" t="str">
        <f>IF(ISBLANK(Tabelle1[[#This Row],[QBiC barcode (filled by QBiC)]]),"",Tabelle1[[#This Row],[QBiC barcode (filled by QBiC)]])</f>
        <v/>
      </c>
      <c r="K33" t="str">
        <f>IF(ISBLANK(Tabelle1[[#This Row],[Sample tissue]]),"",Tabelle1[[#This Row],[Sample tissue]])</f>
        <v/>
      </c>
      <c r="L33" t="str">
        <f>IF(ISBLANK(Tabelle1[[#This Row],[FFPE material]]),"",IF(Tabelle1[[#This Row],[FFPE material]]="Yes", 1,  IF(Tabelle1[[#This Row],[FFPE material]]="No",0,1)))</f>
        <v/>
      </c>
      <c r="N33" t="str">
        <f>IF(ISBLANK(Tabelle1[[#This Row],[Plate title]]),"",Tabelle1[[#This Row],[Plate title]])</f>
        <v/>
      </c>
      <c r="O33" t="str">
        <f>IF(ISBLANK(Tabelle1[[#This Row],[Plate position (e.g. A1)]]),"",LEFT(Samples!E33,1))</f>
        <v/>
      </c>
      <c r="P33" t="str">
        <f>IF(ISBLANK(Tabelle1[[#This Row],[Plate position (e.g. A1)]]),"",RIGHT(Samples!E33,2))</f>
        <v/>
      </c>
      <c r="Q33" s="48" t="str">
        <f>IF(ISBLANK(Tabelle1[[#This Row],[Sample shipment]]),"",Tabelle1[[#This Row],[Sample shipment]])</f>
        <v/>
      </c>
      <c r="R33" t="str">
        <f>IF(ISBLANK(Tabelle1[[#This Row],[Sample volume
'[µL']]]),"",Tabelle1[[#This Row],[Sample volume
'[µL']]])</f>
        <v/>
      </c>
      <c r="S33" t="str">
        <f>IF(ISBLANK(Tabelle1[[#This Row],[Concentration '[ng/µl']]]),IF(ISBLANK(Tabelle1[[#This Row],[Concentration single library '[ng/µl']]]),"",Tabelle1[[#This Row],[Concentration single library '[ng/µl']]]),Tabelle1[[#This Row],[Concentration '[ng/µl']]])</f>
        <v/>
      </c>
      <c r="T33" t="str">
        <f>IF(ISBLANK(Tabelle1[[#This Row],[Purity OD 260nm/280nm]]),"",Tabelle1[[#This Row],[Purity OD 260nm/280nm]])</f>
        <v/>
      </c>
      <c r="U33" t="str">
        <f>IF(ISBLANK(Tabelle1[[#This Row],[Purity OD 260nm/230nm]]),"",Tabelle1[[#This Row],[Purity OD 260nm/230nm]])</f>
        <v/>
      </c>
      <c r="V33" t="str">
        <f>IF(ISBLANK(Tabelle1[[#This Row],[Sequencing mode]]),"",Tabelle1[[#This Row],[Sequencing mode]])</f>
        <v/>
      </c>
      <c r="W33" t="str">
        <f>IF(ISBLANK(Tabelle1[[#This Row],[Elution buffer]]),"",Tabelle1[[#This Row],[Elution buffer]])</f>
        <v/>
      </c>
      <c r="X33" t="str">
        <f>IF(ISBLANK(Tabelle1[[#This Row],[RIN/DIN]]),"",Tabelle1[[#This Row],[RIN/DIN]])</f>
        <v/>
      </c>
      <c r="Y33" t="str">
        <f>IF(ISBLANK(Tabelle1[[#This Row],[Fragment size pool '[bp'] after indexing]]),"",Tabelle1[[#This Row],[Fragment size pool '[bp'] after indexing]])</f>
        <v/>
      </c>
      <c r="Z33" t="str">
        <f>IF(ISBLANK(Tabelle1[[#This Row],[Index i5]]),"",Tabelle1[[#This Row],[Index i5]])</f>
        <v/>
      </c>
      <c r="AA33" t="str">
        <f>IF(ISBLANK(Tabelle1[[#This Row],[Index i7]]),"",Tabelle1[[#This Row],[Index i7]])</f>
        <v/>
      </c>
    </row>
    <row r="34" spans="3:27" x14ac:dyDescent="0.2">
      <c r="C34" t="str">
        <f>IF(ISBLANK(Tabelle1[[#This Row],[Lab ID]]),"",Tabelle1[[#This Row],[Lab ID]])</f>
        <v/>
      </c>
      <c r="D34" t="str">
        <f>IF(ISBLANK(Tabelle1[[#This Row],[Sample name]]),"",Tabelle1[[#This Row],[Sample name]])</f>
        <v/>
      </c>
      <c r="I34" s="57"/>
      <c r="J34" t="str">
        <f>IF(ISBLANK(Tabelle1[[#This Row],[QBiC barcode (filled by QBiC)]]),"",Tabelle1[[#This Row],[QBiC barcode (filled by QBiC)]])</f>
        <v/>
      </c>
      <c r="K34" t="str">
        <f>IF(ISBLANK(Tabelle1[[#This Row],[Sample tissue]]),"",Tabelle1[[#This Row],[Sample tissue]])</f>
        <v/>
      </c>
      <c r="L34" t="str">
        <f>IF(ISBLANK(Tabelle1[[#This Row],[FFPE material]]),"",IF(Tabelle1[[#This Row],[FFPE material]]="Yes", 1,  IF(Tabelle1[[#This Row],[FFPE material]]="No",0,1)))</f>
        <v/>
      </c>
      <c r="N34" t="str">
        <f>IF(ISBLANK(Tabelle1[[#This Row],[Plate title]]),"",Tabelle1[[#This Row],[Plate title]])</f>
        <v/>
      </c>
      <c r="O34" t="str">
        <f>IF(ISBLANK(Tabelle1[[#This Row],[Plate position (e.g. A1)]]),"",LEFT(Samples!E34,1))</f>
        <v/>
      </c>
      <c r="P34" t="str">
        <f>IF(ISBLANK(Tabelle1[[#This Row],[Plate position (e.g. A1)]]),"",RIGHT(Samples!E34,2))</f>
        <v/>
      </c>
      <c r="Q34" s="48" t="str">
        <f>IF(ISBLANK(Tabelle1[[#This Row],[Sample shipment]]),"",Tabelle1[[#This Row],[Sample shipment]])</f>
        <v/>
      </c>
      <c r="R34" t="str">
        <f>IF(ISBLANK(Tabelle1[[#This Row],[Sample volume
'[µL']]]),"",Tabelle1[[#This Row],[Sample volume
'[µL']]])</f>
        <v/>
      </c>
      <c r="S34" t="str">
        <f>IF(ISBLANK(Tabelle1[[#This Row],[Concentration '[ng/µl']]]),IF(ISBLANK(Tabelle1[[#This Row],[Concentration single library '[ng/µl']]]),"",Tabelle1[[#This Row],[Concentration single library '[ng/µl']]]),Tabelle1[[#This Row],[Concentration '[ng/µl']]])</f>
        <v/>
      </c>
      <c r="T34" t="str">
        <f>IF(ISBLANK(Tabelle1[[#This Row],[Purity OD 260nm/280nm]]),"",Tabelle1[[#This Row],[Purity OD 260nm/280nm]])</f>
        <v/>
      </c>
      <c r="U34" t="str">
        <f>IF(ISBLANK(Tabelle1[[#This Row],[Purity OD 260nm/230nm]]),"",Tabelle1[[#This Row],[Purity OD 260nm/230nm]])</f>
        <v/>
      </c>
      <c r="V34" t="str">
        <f>IF(ISBLANK(Tabelle1[[#This Row],[Sequencing mode]]),"",Tabelle1[[#This Row],[Sequencing mode]])</f>
        <v/>
      </c>
      <c r="W34" t="str">
        <f>IF(ISBLANK(Tabelle1[[#This Row],[Elution buffer]]),"",Tabelle1[[#This Row],[Elution buffer]])</f>
        <v/>
      </c>
      <c r="X34" t="str">
        <f>IF(ISBLANK(Tabelle1[[#This Row],[RIN/DIN]]),"",Tabelle1[[#This Row],[RIN/DIN]])</f>
        <v/>
      </c>
      <c r="Y34" t="str">
        <f>IF(ISBLANK(Tabelle1[[#This Row],[Fragment size pool '[bp'] after indexing]]),"",Tabelle1[[#This Row],[Fragment size pool '[bp'] after indexing]])</f>
        <v/>
      </c>
      <c r="Z34" t="str">
        <f>IF(ISBLANK(Tabelle1[[#This Row],[Index i5]]),"",Tabelle1[[#This Row],[Index i5]])</f>
        <v/>
      </c>
      <c r="AA34" t="str">
        <f>IF(ISBLANK(Tabelle1[[#This Row],[Index i7]]),"",Tabelle1[[#This Row],[Index i7]])</f>
        <v/>
      </c>
    </row>
    <row r="35" spans="3:27" x14ac:dyDescent="0.2">
      <c r="C35" t="str">
        <f>IF(ISBLANK(Tabelle1[[#This Row],[Lab ID]]),"",Tabelle1[[#This Row],[Lab ID]])</f>
        <v/>
      </c>
      <c r="D35" t="str">
        <f>IF(ISBLANK(Tabelle1[[#This Row],[Sample name]]),"",Tabelle1[[#This Row],[Sample name]])</f>
        <v/>
      </c>
      <c r="I35" s="57"/>
      <c r="J35" t="str">
        <f>IF(ISBLANK(Tabelle1[[#This Row],[QBiC barcode (filled by QBiC)]]),"",Tabelle1[[#This Row],[QBiC barcode (filled by QBiC)]])</f>
        <v/>
      </c>
      <c r="K35" t="str">
        <f>IF(ISBLANK(Tabelle1[[#This Row],[Sample tissue]]),"",Tabelle1[[#This Row],[Sample tissue]])</f>
        <v/>
      </c>
      <c r="L35" t="str">
        <f>IF(ISBLANK(Tabelle1[[#This Row],[FFPE material]]),"",IF(Tabelle1[[#This Row],[FFPE material]]="Yes", 1,  IF(Tabelle1[[#This Row],[FFPE material]]="No",0,1)))</f>
        <v/>
      </c>
      <c r="N35" t="str">
        <f>IF(ISBLANK(Tabelle1[[#This Row],[Plate title]]),"",Tabelle1[[#This Row],[Plate title]])</f>
        <v/>
      </c>
      <c r="O35" t="str">
        <f>IF(ISBLANK(Tabelle1[[#This Row],[Plate position (e.g. A1)]]),"",LEFT(Samples!E35,1))</f>
        <v/>
      </c>
      <c r="P35" t="str">
        <f>IF(ISBLANK(Tabelle1[[#This Row],[Plate position (e.g. A1)]]),"",RIGHT(Samples!E35,2))</f>
        <v/>
      </c>
      <c r="Q35" s="48" t="str">
        <f>IF(ISBLANK(Tabelle1[[#This Row],[Sample shipment]]),"",Tabelle1[[#This Row],[Sample shipment]])</f>
        <v/>
      </c>
      <c r="R35" t="str">
        <f>IF(ISBLANK(Tabelle1[[#This Row],[Sample volume
'[µL']]]),"",Tabelle1[[#This Row],[Sample volume
'[µL']]])</f>
        <v/>
      </c>
      <c r="S35" t="str">
        <f>IF(ISBLANK(Tabelle1[[#This Row],[Concentration '[ng/µl']]]),IF(ISBLANK(Tabelle1[[#This Row],[Concentration single library '[ng/µl']]]),"",Tabelle1[[#This Row],[Concentration single library '[ng/µl']]]),Tabelle1[[#This Row],[Concentration '[ng/µl']]])</f>
        <v/>
      </c>
      <c r="T35" t="str">
        <f>IF(ISBLANK(Tabelle1[[#This Row],[Purity OD 260nm/280nm]]),"",Tabelle1[[#This Row],[Purity OD 260nm/280nm]])</f>
        <v/>
      </c>
      <c r="U35" t="str">
        <f>IF(ISBLANK(Tabelle1[[#This Row],[Purity OD 260nm/230nm]]),"",Tabelle1[[#This Row],[Purity OD 260nm/230nm]])</f>
        <v/>
      </c>
      <c r="V35" t="str">
        <f>IF(ISBLANK(Tabelle1[[#This Row],[Sequencing mode]]),"",Tabelle1[[#This Row],[Sequencing mode]])</f>
        <v/>
      </c>
      <c r="W35" t="str">
        <f>IF(ISBLANK(Tabelle1[[#This Row],[Elution buffer]]),"",Tabelle1[[#This Row],[Elution buffer]])</f>
        <v/>
      </c>
      <c r="X35" t="str">
        <f>IF(ISBLANK(Tabelle1[[#This Row],[RIN/DIN]]),"",Tabelle1[[#This Row],[RIN/DIN]])</f>
        <v/>
      </c>
      <c r="Y35" t="str">
        <f>IF(ISBLANK(Tabelle1[[#This Row],[Fragment size pool '[bp'] after indexing]]),"",Tabelle1[[#This Row],[Fragment size pool '[bp'] after indexing]])</f>
        <v/>
      </c>
      <c r="Z35" t="str">
        <f>IF(ISBLANK(Tabelle1[[#This Row],[Index i5]]),"",Tabelle1[[#This Row],[Index i5]])</f>
        <v/>
      </c>
      <c r="AA35" t="str">
        <f>IF(ISBLANK(Tabelle1[[#This Row],[Index i7]]),"",Tabelle1[[#This Row],[Index i7]])</f>
        <v/>
      </c>
    </row>
    <row r="36" spans="3:27" x14ac:dyDescent="0.2">
      <c r="C36" t="str">
        <f>IF(ISBLANK(Tabelle1[[#This Row],[Lab ID]]),"",Tabelle1[[#This Row],[Lab ID]])</f>
        <v/>
      </c>
      <c r="D36" t="str">
        <f>IF(ISBLANK(Tabelle1[[#This Row],[Sample name]]),"",Tabelle1[[#This Row],[Sample name]])</f>
        <v/>
      </c>
      <c r="I36" s="57"/>
      <c r="J36" t="str">
        <f>IF(ISBLANK(Tabelle1[[#This Row],[QBiC barcode (filled by QBiC)]]),"",Tabelle1[[#This Row],[QBiC barcode (filled by QBiC)]])</f>
        <v/>
      </c>
      <c r="K36" t="str">
        <f>IF(ISBLANK(Tabelle1[[#This Row],[Sample tissue]]),"",Tabelle1[[#This Row],[Sample tissue]])</f>
        <v/>
      </c>
      <c r="L36" t="str">
        <f>IF(ISBLANK(Tabelle1[[#This Row],[FFPE material]]),"",IF(Tabelle1[[#This Row],[FFPE material]]="Yes", 1,  IF(Tabelle1[[#This Row],[FFPE material]]="No",0,1)))</f>
        <v/>
      </c>
      <c r="N36" t="str">
        <f>IF(ISBLANK(Tabelle1[[#This Row],[Plate title]]),"",Tabelle1[[#This Row],[Plate title]])</f>
        <v/>
      </c>
      <c r="O36" t="str">
        <f>IF(ISBLANK(Tabelle1[[#This Row],[Plate position (e.g. A1)]]),"",LEFT(Samples!E36,1))</f>
        <v/>
      </c>
      <c r="P36" t="str">
        <f>IF(ISBLANK(Tabelle1[[#This Row],[Plate position (e.g. A1)]]),"",RIGHT(Samples!E36,2))</f>
        <v/>
      </c>
      <c r="Q36" s="48" t="str">
        <f>IF(ISBLANK(Tabelle1[[#This Row],[Sample shipment]]),"",Tabelle1[[#This Row],[Sample shipment]])</f>
        <v/>
      </c>
      <c r="R36" t="str">
        <f>IF(ISBLANK(Tabelle1[[#This Row],[Sample volume
'[µL']]]),"",Tabelle1[[#This Row],[Sample volume
'[µL']]])</f>
        <v/>
      </c>
      <c r="S36" t="str">
        <f>IF(ISBLANK(Tabelle1[[#This Row],[Concentration '[ng/µl']]]),IF(ISBLANK(Tabelle1[[#This Row],[Concentration single library '[ng/µl']]]),"",Tabelle1[[#This Row],[Concentration single library '[ng/µl']]]),Tabelle1[[#This Row],[Concentration '[ng/µl']]])</f>
        <v/>
      </c>
      <c r="T36" t="str">
        <f>IF(ISBLANK(Tabelle1[[#This Row],[Purity OD 260nm/280nm]]),"",Tabelle1[[#This Row],[Purity OD 260nm/280nm]])</f>
        <v/>
      </c>
      <c r="U36" t="str">
        <f>IF(ISBLANK(Tabelle1[[#This Row],[Purity OD 260nm/230nm]]),"",Tabelle1[[#This Row],[Purity OD 260nm/230nm]])</f>
        <v/>
      </c>
      <c r="V36" t="str">
        <f>IF(ISBLANK(Tabelle1[[#This Row],[Sequencing mode]]),"",Tabelle1[[#This Row],[Sequencing mode]])</f>
        <v/>
      </c>
      <c r="W36" t="str">
        <f>IF(ISBLANK(Tabelle1[[#This Row],[Elution buffer]]),"",Tabelle1[[#This Row],[Elution buffer]])</f>
        <v/>
      </c>
      <c r="X36" t="str">
        <f>IF(ISBLANK(Tabelle1[[#This Row],[RIN/DIN]]),"",Tabelle1[[#This Row],[RIN/DIN]])</f>
        <v/>
      </c>
      <c r="Y36" t="str">
        <f>IF(ISBLANK(Tabelle1[[#This Row],[Fragment size pool '[bp'] after indexing]]),"",Tabelle1[[#This Row],[Fragment size pool '[bp'] after indexing]])</f>
        <v/>
      </c>
      <c r="Z36" t="str">
        <f>IF(ISBLANK(Tabelle1[[#This Row],[Index i5]]),"",Tabelle1[[#This Row],[Index i5]])</f>
        <v/>
      </c>
      <c r="AA36" t="str">
        <f>IF(ISBLANK(Tabelle1[[#This Row],[Index i7]]),"",Tabelle1[[#This Row],[Index i7]])</f>
        <v/>
      </c>
    </row>
    <row r="37" spans="3:27" x14ac:dyDescent="0.2">
      <c r="C37" t="str">
        <f>IF(ISBLANK(Tabelle1[[#This Row],[Lab ID]]),"",Tabelle1[[#This Row],[Lab ID]])</f>
        <v/>
      </c>
      <c r="D37" t="str">
        <f>IF(ISBLANK(Tabelle1[[#This Row],[Sample name]]),"",Tabelle1[[#This Row],[Sample name]])</f>
        <v/>
      </c>
      <c r="I37" s="57"/>
      <c r="J37" t="str">
        <f>IF(ISBLANK(Tabelle1[[#This Row],[QBiC barcode (filled by QBiC)]]),"",Tabelle1[[#This Row],[QBiC barcode (filled by QBiC)]])</f>
        <v/>
      </c>
      <c r="K37" t="str">
        <f>IF(ISBLANK(Tabelle1[[#This Row],[Sample tissue]]),"",Tabelle1[[#This Row],[Sample tissue]])</f>
        <v/>
      </c>
      <c r="L37" t="str">
        <f>IF(ISBLANK(Tabelle1[[#This Row],[FFPE material]]),"",IF(Tabelle1[[#This Row],[FFPE material]]="Yes", 1,  IF(Tabelle1[[#This Row],[FFPE material]]="No",0,1)))</f>
        <v/>
      </c>
      <c r="N37" t="str">
        <f>IF(ISBLANK(Tabelle1[[#This Row],[Plate title]]),"",Tabelle1[[#This Row],[Plate title]])</f>
        <v/>
      </c>
      <c r="O37" t="str">
        <f>IF(ISBLANK(Tabelle1[[#This Row],[Plate position (e.g. A1)]]),"",LEFT(Samples!E37,1))</f>
        <v/>
      </c>
      <c r="P37" t="str">
        <f>IF(ISBLANK(Tabelle1[[#This Row],[Plate position (e.g. A1)]]),"",RIGHT(Samples!E37,2))</f>
        <v/>
      </c>
      <c r="Q37" s="48" t="str">
        <f>IF(ISBLANK(Tabelle1[[#This Row],[Sample shipment]]),"",Tabelle1[[#This Row],[Sample shipment]])</f>
        <v/>
      </c>
      <c r="R37" t="str">
        <f>IF(ISBLANK(Tabelle1[[#This Row],[Sample volume
'[µL']]]),"",Tabelle1[[#This Row],[Sample volume
'[µL']]])</f>
        <v/>
      </c>
      <c r="S37" t="str">
        <f>IF(ISBLANK(Tabelle1[[#This Row],[Concentration '[ng/µl']]]),IF(ISBLANK(Tabelle1[[#This Row],[Concentration single library '[ng/µl']]]),"",Tabelle1[[#This Row],[Concentration single library '[ng/µl']]]),Tabelle1[[#This Row],[Concentration '[ng/µl']]])</f>
        <v/>
      </c>
      <c r="T37" t="str">
        <f>IF(ISBLANK(Tabelle1[[#This Row],[Purity OD 260nm/280nm]]),"",Tabelle1[[#This Row],[Purity OD 260nm/280nm]])</f>
        <v/>
      </c>
      <c r="U37" t="str">
        <f>IF(ISBLANK(Tabelle1[[#This Row],[Purity OD 260nm/230nm]]),"",Tabelle1[[#This Row],[Purity OD 260nm/230nm]])</f>
        <v/>
      </c>
      <c r="V37" t="str">
        <f>IF(ISBLANK(Tabelle1[[#This Row],[Sequencing mode]]),"",Tabelle1[[#This Row],[Sequencing mode]])</f>
        <v/>
      </c>
      <c r="W37" t="str">
        <f>IF(ISBLANK(Tabelle1[[#This Row],[Elution buffer]]),"",Tabelle1[[#This Row],[Elution buffer]])</f>
        <v/>
      </c>
      <c r="X37" t="str">
        <f>IF(ISBLANK(Tabelle1[[#This Row],[RIN/DIN]]),"",Tabelle1[[#This Row],[RIN/DIN]])</f>
        <v/>
      </c>
      <c r="Y37" t="str">
        <f>IF(ISBLANK(Tabelle1[[#This Row],[Fragment size pool '[bp'] after indexing]]),"",Tabelle1[[#This Row],[Fragment size pool '[bp'] after indexing]])</f>
        <v/>
      </c>
      <c r="Z37" t="str">
        <f>IF(ISBLANK(Tabelle1[[#This Row],[Index i5]]),"",Tabelle1[[#This Row],[Index i5]])</f>
        <v/>
      </c>
      <c r="AA37" t="str">
        <f>IF(ISBLANK(Tabelle1[[#This Row],[Index i7]]),"",Tabelle1[[#This Row],[Index i7]])</f>
        <v/>
      </c>
    </row>
    <row r="38" spans="3:27" x14ac:dyDescent="0.2">
      <c r="C38" t="str">
        <f>IF(ISBLANK(Tabelle1[[#This Row],[Lab ID]]),"",Tabelle1[[#This Row],[Lab ID]])</f>
        <v/>
      </c>
      <c r="D38" t="str">
        <f>IF(ISBLANK(Tabelle1[[#This Row],[Sample name]]),"",Tabelle1[[#This Row],[Sample name]])</f>
        <v/>
      </c>
      <c r="I38" s="57"/>
      <c r="J38" t="str">
        <f>IF(ISBLANK(Tabelle1[[#This Row],[QBiC barcode (filled by QBiC)]]),"",Tabelle1[[#This Row],[QBiC barcode (filled by QBiC)]])</f>
        <v/>
      </c>
      <c r="K38" t="str">
        <f>IF(ISBLANK(Tabelle1[[#This Row],[Sample tissue]]),"",Tabelle1[[#This Row],[Sample tissue]])</f>
        <v/>
      </c>
      <c r="L38" t="str">
        <f>IF(ISBLANK(Tabelle1[[#This Row],[FFPE material]]),"",IF(Tabelle1[[#This Row],[FFPE material]]="Yes", 1,  IF(Tabelle1[[#This Row],[FFPE material]]="No",0,1)))</f>
        <v/>
      </c>
      <c r="N38" t="str">
        <f>IF(ISBLANK(Tabelle1[[#This Row],[Plate title]]),"",Tabelle1[[#This Row],[Plate title]])</f>
        <v/>
      </c>
      <c r="O38" t="str">
        <f>IF(ISBLANK(Tabelle1[[#This Row],[Plate position (e.g. A1)]]),"",LEFT(Samples!E38,1))</f>
        <v/>
      </c>
      <c r="P38" t="str">
        <f>IF(ISBLANK(Tabelle1[[#This Row],[Plate position (e.g. A1)]]),"",RIGHT(Samples!E38,2))</f>
        <v/>
      </c>
      <c r="Q38" s="48" t="str">
        <f>IF(ISBLANK(Tabelle1[[#This Row],[Sample shipment]]),"",Tabelle1[[#This Row],[Sample shipment]])</f>
        <v/>
      </c>
      <c r="R38" t="str">
        <f>IF(ISBLANK(Tabelle1[[#This Row],[Sample volume
'[µL']]]),"",Tabelle1[[#This Row],[Sample volume
'[µL']]])</f>
        <v/>
      </c>
      <c r="S38" t="str">
        <f>IF(ISBLANK(Tabelle1[[#This Row],[Concentration '[ng/µl']]]),IF(ISBLANK(Tabelle1[[#This Row],[Concentration single library '[ng/µl']]]),"",Tabelle1[[#This Row],[Concentration single library '[ng/µl']]]),Tabelle1[[#This Row],[Concentration '[ng/µl']]])</f>
        <v/>
      </c>
      <c r="T38" t="str">
        <f>IF(ISBLANK(Tabelle1[[#This Row],[Purity OD 260nm/280nm]]),"",Tabelle1[[#This Row],[Purity OD 260nm/280nm]])</f>
        <v/>
      </c>
      <c r="U38" t="str">
        <f>IF(ISBLANK(Tabelle1[[#This Row],[Purity OD 260nm/230nm]]),"",Tabelle1[[#This Row],[Purity OD 260nm/230nm]])</f>
        <v/>
      </c>
      <c r="V38" t="str">
        <f>IF(ISBLANK(Tabelle1[[#This Row],[Sequencing mode]]),"",Tabelle1[[#This Row],[Sequencing mode]])</f>
        <v/>
      </c>
      <c r="W38" t="str">
        <f>IF(ISBLANK(Tabelle1[[#This Row],[Elution buffer]]),"",Tabelle1[[#This Row],[Elution buffer]])</f>
        <v/>
      </c>
      <c r="X38" t="str">
        <f>IF(ISBLANK(Tabelle1[[#This Row],[RIN/DIN]]),"",Tabelle1[[#This Row],[RIN/DIN]])</f>
        <v/>
      </c>
      <c r="Y38" t="str">
        <f>IF(ISBLANK(Tabelle1[[#This Row],[Fragment size pool '[bp'] after indexing]]),"",Tabelle1[[#This Row],[Fragment size pool '[bp'] after indexing]])</f>
        <v/>
      </c>
      <c r="Z38" t="str">
        <f>IF(ISBLANK(Tabelle1[[#This Row],[Index i5]]),"",Tabelle1[[#This Row],[Index i5]])</f>
        <v/>
      </c>
      <c r="AA38" t="str">
        <f>IF(ISBLANK(Tabelle1[[#This Row],[Index i7]]),"",Tabelle1[[#This Row],[Index i7]])</f>
        <v/>
      </c>
    </row>
    <row r="39" spans="3:27" x14ac:dyDescent="0.2">
      <c r="C39" t="str">
        <f>IF(ISBLANK(Tabelle1[[#This Row],[Lab ID]]),"",Tabelle1[[#This Row],[Lab ID]])</f>
        <v/>
      </c>
      <c r="D39" t="str">
        <f>IF(ISBLANK(Tabelle1[[#This Row],[Sample name]]),"",Tabelle1[[#This Row],[Sample name]])</f>
        <v/>
      </c>
      <c r="H39" s="55"/>
      <c r="I39" s="57"/>
      <c r="J39" t="str">
        <f>IF(ISBLANK(Tabelle1[[#This Row],[QBiC barcode (filled by QBiC)]]),"",Tabelle1[[#This Row],[QBiC barcode (filled by QBiC)]])</f>
        <v/>
      </c>
      <c r="K39" t="str">
        <f>IF(ISBLANK(Tabelle1[[#This Row],[Sample tissue]]),"",Tabelle1[[#This Row],[Sample tissue]])</f>
        <v/>
      </c>
      <c r="L39" t="str">
        <f>IF(ISBLANK(Tabelle1[[#This Row],[FFPE material]]),"",IF(Tabelle1[[#This Row],[FFPE material]]="Yes", 1,  IF(Tabelle1[[#This Row],[FFPE material]]="No",0,1)))</f>
        <v/>
      </c>
      <c r="N39" t="str">
        <f>IF(ISBLANK(Tabelle1[[#This Row],[Plate title]]),"",Tabelle1[[#This Row],[Plate title]])</f>
        <v/>
      </c>
      <c r="O39" t="str">
        <f>IF(ISBLANK(Tabelle1[[#This Row],[Plate position (e.g. A1)]]),"",LEFT(Samples!E39,1))</f>
        <v/>
      </c>
      <c r="P39" t="str">
        <f>IF(ISBLANK(Tabelle1[[#This Row],[Plate position (e.g. A1)]]),"",RIGHT(Samples!E39,2))</f>
        <v/>
      </c>
      <c r="Q39" s="48" t="str">
        <f>IF(ISBLANK(Tabelle1[[#This Row],[Sample shipment]]),"",Tabelle1[[#This Row],[Sample shipment]])</f>
        <v/>
      </c>
      <c r="R39" t="str">
        <f>IF(ISBLANK(Tabelle1[[#This Row],[Sample volume
'[µL']]]),"",Tabelle1[[#This Row],[Sample volume
'[µL']]])</f>
        <v/>
      </c>
      <c r="S39" t="str">
        <f>IF(ISBLANK(Tabelle1[[#This Row],[Concentration '[ng/µl']]]),IF(ISBLANK(Tabelle1[[#This Row],[Concentration single library '[ng/µl']]]),"",Tabelle1[[#This Row],[Concentration single library '[ng/µl']]]),Tabelle1[[#This Row],[Concentration '[ng/µl']]])</f>
        <v/>
      </c>
      <c r="T39" t="str">
        <f>IF(ISBLANK(Tabelle1[[#This Row],[Purity OD 260nm/280nm]]),"",Tabelle1[[#This Row],[Purity OD 260nm/280nm]])</f>
        <v/>
      </c>
      <c r="U39" t="str">
        <f>IF(ISBLANK(Tabelle1[[#This Row],[Purity OD 260nm/230nm]]),"",Tabelle1[[#This Row],[Purity OD 260nm/230nm]])</f>
        <v/>
      </c>
      <c r="V39" t="str">
        <f>IF(ISBLANK(Tabelle1[[#This Row],[Sequencing mode]]),"",Tabelle1[[#This Row],[Sequencing mode]])</f>
        <v/>
      </c>
      <c r="W39" t="str">
        <f>IF(ISBLANK(Tabelle1[[#This Row],[Elution buffer]]),"",Tabelle1[[#This Row],[Elution buffer]])</f>
        <v/>
      </c>
      <c r="X39" t="str">
        <f>IF(ISBLANK(Tabelle1[[#This Row],[RIN/DIN]]),"",Tabelle1[[#This Row],[RIN/DIN]])</f>
        <v/>
      </c>
      <c r="Y39" t="str">
        <f>IF(ISBLANK(Tabelle1[[#This Row],[Fragment size pool '[bp'] after indexing]]),"",Tabelle1[[#This Row],[Fragment size pool '[bp'] after indexing]])</f>
        <v/>
      </c>
      <c r="Z39" t="str">
        <f>IF(ISBLANK(Tabelle1[[#This Row],[Index i5]]),"",Tabelle1[[#This Row],[Index i5]])</f>
        <v/>
      </c>
      <c r="AA39" t="str">
        <f>IF(ISBLANK(Tabelle1[[#This Row],[Index i7]]),"",Tabelle1[[#This Row],[Index i7]])</f>
        <v/>
      </c>
    </row>
    <row r="40" spans="3:27" x14ac:dyDescent="0.2">
      <c r="C40" t="str">
        <f>IF(ISBLANK(Tabelle1[[#This Row],[Lab ID]]),"",Tabelle1[[#This Row],[Lab ID]])</f>
        <v/>
      </c>
      <c r="D40" t="str">
        <f>IF(ISBLANK(Tabelle1[[#This Row],[Sample name]]),"",Tabelle1[[#This Row],[Sample name]])</f>
        <v/>
      </c>
      <c r="H40" s="55"/>
      <c r="I40" s="57"/>
      <c r="J40" t="str">
        <f>IF(ISBLANK(Tabelle1[[#This Row],[QBiC barcode (filled by QBiC)]]),"",Tabelle1[[#This Row],[QBiC barcode (filled by QBiC)]])</f>
        <v/>
      </c>
      <c r="K40" t="str">
        <f>IF(ISBLANK(Tabelle1[[#This Row],[Sample tissue]]),"",Tabelle1[[#This Row],[Sample tissue]])</f>
        <v/>
      </c>
      <c r="L40" t="str">
        <f>IF(ISBLANK(Tabelle1[[#This Row],[FFPE material]]),"",IF(Tabelle1[[#This Row],[FFPE material]]="Yes", 1,  IF(Tabelle1[[#This Row],[FFPE material]]="No",0,1)))</f>
        <v/>
      </c>
      <c r="N40" t="str">
        <f>IF(ISBLANK(Tabelle1[[#This Row],[Plate title]]),"",Tabelle1[[#This Row],[Plate title]])</f>
        <v/>
      </c>
      <c r="O40" t="str">
        <f>IF(ISBLANK(Tabelle1[[#This Row],[Plate position (e.g. A1)]]),"",LEFT(Samples!E40,1))</f>
        <v/>
      </c>
      <c r="P40" t="str">
        <f>IF(ISBLANK(Tabelle1[[#This Row],[Plate position (e.g. A1)]]),"",RIGHT(Samples!E40,2))</f>
        <v/>
      </c>
      <c r="Q40" s="48" t="str">
        <f>IF(ISBLANK(Tabelle1[[#This Row],[Sample shipment]]),"",Tabelle1[[#This Row],[Sample shipment]])</f>
        <v/>
      </c>
      <c r="R40" t="str">
        <f>IF(ISBLANK(Tabelle1[[#This Row],[Sample volume
'[µL']]]),"",Tabelle1[[#This Row],[Sample volume
'[µL']]])</f>
        <v/>
      </c>
      <c r="S40" t="str">
        <f>IF(ISBLANK(Tabelle1[[#This Row],[Concentration '[ng/µl']]]),IF(ISBLANK(Tabelle1[[#This Row],[Concentration single library '[ng/µl']]]),"",Tabelle1[[#This Row],[Concentration single library '[ng/µl']]]),Tabelle1[[#This Row],[Concentration '[ng/µl']]])</f>
        <v/>
      </c>
      <c r="T40" t="str">
        <f>IF(ISBLANK(Tabelle1[[#This Row],[Purity OD 260nm/280nm]]),"",Tabelle1[[#This Row],[Purity OD 260nm/280nm]])</f>
        <v/>
      </c>
      <c r="U40" t="str">
        <f>IF(ISBLANK(Tabelle1[[#This Row],[Purity OD 260nm/230nm]]),"",Tabelle1[[#This Row],[Purity OD 260nm/230nm]])</f>
        <v/>
      </c>
      <c r="V40" t="str">
        <f>IF(ISBLANK(Tabelle1[[#This Row],[Sequencing mode]]),"",Tabelle1[[#This Row],[Sequencing mode]])</f>
        <v/>
      </c>
      <c r="W40" t="str">
        <f>IF(ISBLANK(Tabelle1[[#This Row],[Elution buffer]]),"",Tabelle1[[#This Row],[Elution buffer]])</f>
        <v/>
      </c>
      <c r="X40" t="str">
        <f>IF(ISBLANK(Tabelle1[[#This Row],[RIN/DIN]]),"",Tabelle1[[#This Row],[RIN/DIN]])</f>
        <v/>
      </c>
      <c r="Y40" t="str">
        <f>IF(ISBLANK(Tabelle1[[#This Row],[Fragment size pool '[bp'] after indexing]]),"",Tabelle1[[#This Row],[Fragment size pool '[bp'] after indexing]])</f>
        <v/>
      </c>
      <c r="Z40" t="str">
        <f>IF(ISBLANK(Tabelle1[[#This Row],[Index i5]]),"",Tabelle1[[#This Row],[Index i5]])</f>
        <v/>
      </c>
      <c r="AA40" t="str">
        <f>IF(ISBLANK(Tabelle1[[#This Row],[Index i7]]),"",Tabelle1[[#This Row],[Index i7]])</f>
        <v/>
      </c>
    </row>
    <row r="41" spans="3:27" x14ac:dyDescent="0.2">
      <c r="C41" t="str">
        <f>IF(ISBLANK(Tabelle1[[#This Row],[Lab ID]]),"",Tabelle1[[#This Row],[Lab ID]])</f>
        <v/>
      </c>
      <c r="D41" t="str">
        <f>IF(ISBLANK(Tabelle1[[#This Row],[Sample name]]),"",Tabelle1[[#This Row],[Sample name]])</f>
        <v/>
      </c>
      <c r="H41" s="55"/>
      <c r="I41" s="57"/>
      <c r="J41" t="str">
        <f>IF(ISBLANK(Tabelle1[[#This Row],[QBiC barcode (filled by QBiC)]]),"",Tabelle1[[#This Row],[QBiC barcode (filled by QBiC)]])</f>
        <v/>
      </c>
      <c r="K41" t="str">
        <f>IF(ISBLANK(Tabelle1[[#This Row],[Sample tissue]]),"",Tabelle1[[#This Row],[Sample tissue]])</f>
        <v/>
      </c>
      <c r="L41" t="str">
        <f>IF(ISBLANK(Tabelle1[[#This Row],[FFPE material]]),"",IF(Tabelle1[[#This Row],[FFPE material]]="Yes", 1,  IF(Tabelle1[[#This Row],[FFPE material]]="No",0,1)))</f>
        <v/>
      </c>
      <c r="N41" t="str">
        <f>IF(ISBLANK(Tabelle1[[#This Row],[Plate title]]),"",Tabelle1[[#This Row],[Plate title]])</f>
        <v/>
      </c>
      <c r="O41" t="str">
        <f>IF(ISBLANK(Tabelle1[[#This Row],[Plate position (e.g. A1)]]),"",LEFT(Samples!E41,1))</f>
        <v/>
      </c>
      <c r="P41" t="str">
        <f>IF(ISBLANK(Tabelle1[[#This Row],[Plate position (e.g. A1)]]),"",RIGHT(Samples!E41,2))</f>
        <v/>
      </c>
      <c r="Q41" s="48" t="str">
        <f>IF(ISBLANK(Tabelle1[[#This Row],[Sample shipment]]),"",Tabelle1[[#This Row],[Sample shipment]])</f>
        <v/>
      </c>
      <c r="R41" t="str">
        <f>IF(ISBLANK(Tabelle1[[#This Row],[Sample volume
'[µL']]]),"",Tabelle1[[#This Row],[Sample volume
'[µL']]])</f>
        <v/>
      </c>
      <c r="S41" t="str">
        <f>IF(ISBLANK(Tabelle1[[#This Row],[Concentration '[ng/µl']]]),IF(ISBLANK(Tabelle1[[#This Row],[Concentration single library '[ng/µl']]]),"",Tabelle1[[#This Row],[Concentration single library '[ng/µl']]]),Tabelle1[[#This Row],[Concentration '[ng/µl']]])</f>
        <v/>
      </c>
      <c r="T41" t="str">
        <f>IF(ISBLANK(Tabelle1[[#This Row],[Purity OD 260nm/280nm]]),"",Tabelle1[[#This Row],[Purity OD 260nm/280nm]])</f>
        <v/>
      </c>
      <c r="U41" t="str">
        <f>IF(ISBLANK(Tabelle1[[#This Row],[Purity OD 260nm/230nm]]),"",Tabelle1[[#This Row],[Purity OD 260nm/230nm]])</f>
        <v/>
      </c>
      <c r="V41" t="str">
        <f>IF(ISBLANK(Tabelle1[[#This Row],[Sequencing mode]]),"",Tabelle1[[#This Row],[Sequencing mode]])</f>
        <v/>
      </c>
      <c r="W41" t="str">
        <f>IF(ISBLANK(Tabelle1[[#This Row],[Elution buffer]]),"",Tabelle1[[#This Row],[Elution buffer]])</f>
        <v/>
      </c>
      <c r="X41" t="str">
        <f>IF(ISBLANK(Tabelle1[[#This Row],[RIN/DIN]]),"",Tabelle1[[#This Row],[RIN/DIN]])</f>
        <v/>
      </c>
      <c r="Y41" t="str">
        <f>IF(ISBLANK(Tabelle1[[#This Row],[Fragment size pool '[bp'] after indexing]]),"",Tabelle1[[#This Row],[Fragment size pool '[bp'] after indexing]])</f>
        <v/>
      </c>
      <c r="Z41" t="str">
        <f>IF(ISBLANK(Tabelle1[[#This Row],[Index i5]]),"",Tabelle1[[#This Row],[Index i5]])</f>
        <v/>
      </c>
      <c r="AA41" t="str">
        <f>IF(ISBLANK(Tabelle1[[#This Row],[Index i7]]),"",Tabelle1[[#This Row],[Index i7]])</f>
        <v/>
      </c>
    </row>
    <row r="42" spans="3:27" x14ac:dyDescent="0.2">
      <c r="C42" t="str">
        <f>IF(ISBLANK(Tabelle1[[#This Row],[Lab ID]]),"",Tabelle1[[#This Row],[Lab ID]])</f>
        <v/>
      </c>
      <c r="D42" t="str">
        <f>IF(ISBLANK(Tabelle1[[#This Row],[Sample name]]),"",Tabelle1[[#This Row],[Sample name]])</f>
        <v/>
      </c>
      <c r="H42" s="55"/>
      <c r="I42" s="57"/>
      <c r="J42" t="str">
        <f>IF(ISBLANK(Tabelle1[[#This Row],[QBiC barcode (filled by QBiC)]]),"",Tabelle1[[#This Row],[QBiC barcode (filled by QBiC)]])</f>
        <v/>
      </c>
      <c r="K42" t="str">
        <f>IF(ISBLANK(Tabelle1[[#This Row],[Sample tissue]]),"",Tabelle1[[#This Row],[Sample tissue]])</f>
        <v/>
      </c>
      <c r="L42" t="str">
        <f>IF(ISBLANK(Tabelle1[[#This Row],[FFPE material]]),"",IF(Tabelle1[[#This Row],[FFPE material]]="Yes", 1,  IF(Tabelle1[[#This Row],[FFPE material]]="No",0,1)))</f>
        <v/>
      </c>
      <c r="N42" t="str">
        <f>IF(ISBLANK(Tabelle1[[#This Row],[Plate title]]),"",Tabelle1[[#This Row],[Plate title]])</f>
        <v/>
      </c>
      <c r="O42" t="str">
        <f>IF(ISBLANK(Tabelle1[[#This Row],[Plate position (e.g. A1)]]),"",LEFT(Samples!E42,1))</f>
        <v/>
      </c>
      <c r="P42" t="str">
        <f>IF(ISBLANK(Tabelle1[[#This Row],[Plate position (e.g. A1)]]),"",RIGHT(Samples!E42,2))</f>
        <v/>
      </c>
      <c r="Q42" s="48" t="str">
        <f>IF(ISBLANK(Tabelle1[[#This Row],[Sample shipment]]),"",Tabelle1[[#This Row],[Sample shipment]])</f>
        <v/>
      </c>
      <c r="R42" t="str">
        <f>IF(ISBLANK(Tabelle1[[#This Row],[Sample volume
'[µL']]]),"",Tabelle1[[#This Row],[Sample volume
'[µL']]])</f>
        <v/>
      </c>
      <c r="S42" t="str">
        <f>IF(ISBLANK(Tabelle1[[#This Row],[Concentration '[ng/µl']]]),IF(ISBLANK(Tabelle1[[#This Row],[Concentration single library '[ng/µl']]]),"",Tabelle1[[#This Row],[Concentration single library '[ng/µl']]]),Tabelle1[[#This Row],[Concentration '[ng/µl']]])</f>
        <v/>
      </c>
      <c r="T42" t="str">
        <f>IF(ISBLANK(Tabelle1[[#This Row],[Purity OD 260nm/280nm]]),"",Tabelle1[[#This Row],[Purity OD 260nm/280nm]])</f>
        <v/>
      </c>
      <c r="U42" t="str">
        <f>IF(ISBLANK(Tabelle1[[#This Row],[Purity OD 260nm/230nm]]),"",Tabelle1[[#This Row],[Purity OD 260nm/230nm]])</f>
        <v/>
      </c>
      <c r="V42" t="str">
        <f>IF(ISBLANK(Tabelle1[[#This Row],[Sequencing mode]]),"",Tabelle1[[#This Row],[Sequencing mode]])</f>
        <v/>
      </c>
      <c r="W42" t="str">
        <f>IF(ISBLANK(Tabelle1[[#This Row],[Elution buffer]]),"",Tabelle1[[#This Row],[Elution buffer]])</f>
        <v/>
      </c>
      <c r="X42" t="str">
        <f>IF(ISBLANK(Tabelle1[[#This Row],[RIN/DIN]]),"",Tabelle1[[#This Row],[RIN/DIN]])</f>
        <v/>
      </c>
      <c r="Y42" t="str">
        <f>IF(ISBLANK(Tabelle1[[#This Row],[Fragment size pool '[bp'] after indexing]]),"",Tabelle1[[#This Row],[Fragment size pool '[bp'] after indexing]])</f>
        <v/>
      </c>
      <c r="Z42" t="str">
        <f>IF(ISBLANK(Tabelle1[[#This Row],[Index i5]]),"",Tabelle1[[#This Row],[Index i5]])</f>
        <v/>
      </c>
      <c r="AA42" t="str">
        <f>IF(ISBLANK(Tabelle1[[#This Row],[Index i7]]),"",Tabelle1[[#This Row],[Index i7]])</f>
        <v/>
      </c>
    </row>
    <row r="43" spans="3:27" x14ac:dyDescent="0.2">
      <c r="C43" t="str">
        <f>IF(ISBLANK(Tabelle1[[#This Row],[Lab ID]]),"",Tabelle1[[#This Row],[Lab ID]])</f>
        <v/>
      </c>
      <c r="D43" t="str">
        <f>IF(ISBLANK(Tabelle1[[#This Row],[Sample name]]),"",Tabelle1[[#This Row],[Sample name]])</f>
        <v/>
      </c>
      <c r="H43" s="55"/>
      <c r="I43" s="57"/>
      <c r="J43" t="str">
        <f>IF(ISBLANK(Tabelle1[[#This Row],[QBiC barcode (filled by QBiC)]]),"",Tabelle1[[#This Row],[QBiC barcode (filled by QBiC)]])</f>
        <v/>
      </c>
      <c r="K43" t="str">
        <f>IF(ISBLANK(Tabelle1[[#This Row],[Sample tissue]]),"",Tabelle1[[#This Row],[Sample tissue]])</f>
        <v/>
      </c>
      <c r="L43" t="str">
        <f>IF(ISBLANK(Tabelle1[[#This Row],[FFPE material]]),"",IF(Tabelle1[[#This Row],[FFPE material]]="Yes", 1,  IF(Tabelle1[[#This Row],[FFPE material]]="No",0,1)))</f>
        <v/>
      </c>
      <c r="N43" t="str">
        <f>IF(ISBLANK(Tabelle1[[#This Row],[Plate title]]),"",Tabelle1[[#This Row],[Plate title]])</f>
        <v/>
      </c>
      <c r="O43" t="str">
        <f>IF(ISBLANK(Tabelle1[[#This Row],[Plate position (e.g. A1)]]),"",LEFT(Samples!E43,1))</f>
        <v/>
      </c>
      <c r="P43" t="str">
        <f>IF(ISBLANK(Tabelle1[[#This Row],[Plate position (e.g. A1)]]),"",RIGHT(Samples!E43,2))</f>
        <v/>
      </c>
      <c r="Q43" s="48" t="str">
        <f>IF(ISBLANK(Tabelle1[[#This Row],[Sample shipment]]),"",Tabelle1[[#This Row],[Sample shipment]])</f>
        <v/>
      </c>
      <c r="R43" t="str">
        <f>IF(ISBLANK(Tabelle1[[#This Row],[Sample volume
'[µL']]]),"",Tabelle1[[#This Row],[Sample volume
'[µL']]])</f>
        <v/>
      </c>
      <c r="S43" t="str">
        <f>IF(ISBLANK(Tabelle1[[#This Row],[Concentration '[ng/µl']]]),IF(ISBLANK(Tabelle1[[#This Row],[Concentration single library '[ng/µl']]]),"",Tabelle1[[#This Row],[Concentration single library '[ng/µl']]]),Tabelle1[[#This Row],[Concentration '[ng/µl']]])</f>
        <v/>
      </c>
      <c r="T43" t="str">
        <f>IF(ISBLANK(Tabelle1[[#This Row],[Purity OD 260nm/280nm]]),"",Tabelle1[[#This Row],[Purity OD 260nm/280nm]])</f>
        <v/>
      </c>
      <c r="U43" t="str">
        <f>IF(ISBLANK(Tabelle1[[#This Row],[Purity OD 260nm/230nm]]),"",Tabelle1[[#This Row],[Purity OD 260nm/230nm]])</f>
        <v/>
      </c>
      <c r="V43" t="str">
        <f>IF(ISBLANK(Tabelle1[[#This Row],[Sequencing mode]]),"",Tabelle1[[#This Row],[Sequencing mode]])</f>
        <v/>
      </c>
      <c r="W43" t="str">
        <f>IF(ISBLANK(Tabelle1[[#This Row],[Elution buffer]]),"",Tabelle1[[#This Row],[Elution buffer]])</f>
        <v/>
      </c>
      <c r="X43" t="str">
        <f>IF(ISBLANK(Tabelle1[[#This Row],[RIN/DIN]]),"",Tabelle1[[#This Row],[RIN/DIN]])</f>
        <v/>
      </c>
      <c r="Y43" t="str">
        <f>IF(ISBLANK(Tabelle1[[#This Row],[Fragment size pool '[bp'] after indexing]]),"",Tabelle1[[#This Row],[Fragment size pool '[bp'] after indexing]])</f>
        <v/>
      </c>
      <c r="Z43" t="str">
        <f>IF(ISBLANK(Tabelle1[[#This Row],[Index i5]]),"",Tabelle1[[#This Row],[Index i5]])</f>
        <v/>
      </c>
      <c r="AA43" t="str">
        <f>IF(ISBLANK(Tabelle1[[#This Row],[Index i7]]),"",Tabelle1[[#This Row],[Index i7]])</f>
        <v/>
      </c>
    </row>
    <row r="44" spans="3:27" x14ac:dyDescent="0.2">
      <c r="C44" t="str">
        <f>IF(ISBLANK(Tabelle1[[#This Row],[Lab ID]]),"",Tabelle1[[#This Row],[Lab ID]])</f>
        <v/>
      </c>
      <c r="D44" t="str">
        <f>IF(ISBLANK(Tabelle1[[#This Row],[Sample name]]),"",Tabelle1[[#This Row],[Sample name]])</f>
        <v/>
      </c>
      <c r="H44" s="55"/>
      <c r="I44" s="57"/>
      <c r="J44" t="str">
        <f>IF(ISBLANK(Tabelle1[[#This Row],[QBiC barcode (filled by QBiC)]]),"",Tabelle1[[#This Row],[QBiC barcode (filled by QBiC)]])</f>
        <v/>
      </c>
      <c r="K44" t="str">
        <f>IF(ISBLANK(Tabelle1[[#This Row],[Sample tissue]]),"",Tabelle1[[#This Row],[Sample tissue]])</f>
        <v/>
      </c>
      <c r="L44" t="str">
        <f>IF(ISBLANK(Tabelle1[[#This Row],[FFPE material]]),"",IF(Tabelle1[[#This Row],[FFPE material]]="Yes", 1,  IF(Tabelle1[[#This Row],[FFPE material]]="No",0,1)))</f>
        <v/>
      </c>
      <c r="N44" t="str">
        <f>IF(ISBLANK(Tabelle1[[#This Row],[Plate title]]),"",Tabelle1[[#This Row],[Plate title]])</f>
        <v/>
      </c>
      <c r="O44" t="str">
        <f>IF(ISBLANK(Tabelle1[[#This Row],[Plate position (e.g. A1)]]),"",LEFT(Samples!E44,1))</f>
        <v/>
      </c>
      <c r="P44" t="str">
        <f>IF(ISBLANK(Tabelle1[[#This Row],[Plate position (e.g. A1)]]),"",RIGHT(Samples!E44,2))</f>
        <v/>
      </c>
      <c r="Q44" s="48" t="str">
        <f>IF(ISBLANK(Tabelle1[[#This Row],[Sample shipment]]),"",Tabelle1[[#This Row],[Sample shipment]])</f>
        <v/>
      </c>
      <c r="R44" t="str">
        <f>IF(ISBLANK(Tabelle1[[#This Row],[Sample volume
'[µL']]]),"",Tabelle1[[#This Row],[Sample volume
'[µL']]])</f>
        <v/>
      </c>
      <c r="S44" t="str">
        <f>IF(ISBLANK(Tabelle1[[#This Row],[Concentration '[ng/µl']]]),IF(ISBLANK(Tabelle1[[#This Row],[Concentration single library '[ng/µl']]]),"",Tabelle1[[#This Row],[Concentration single library '[ng/µl']]]),Tabelle1[[#This Row],[Concentration '[ng/µl']]])</f>
        <v/>
      </c>
      <c r="T44" t="str">
        <f>IF(ISBLANK(Tabelle1[[#This Row],[Purity OD 260nm/280nm]]),"",Tabelle1[[#This Row],[Purity OD 260nm/280nm]])</f>
        <v/>
      </c>
      <c r="U44" t="str">
        <f>IF(ISBLANK(Tabelle1[[#This Row],[Purity OD 260nm/230nm]]),"",Tabelle1[[#This Row],[Purity OD 260nm/230nm]])</f>
        <v/>
      </c>
      <c r="V44" t="str">
        <f>IF(ISBLANK(Tabelle1[[#This Row],[Sequencing mode]]),"",Tabelle1[[#This Row],[Sequencing mode]])</f>
        <v/>
      </c>
      <c r="W44" t="str">
        <f>IF(ISBLANK(Tabelle1[[#This Row],[Elution buffer]]),"",Tabelle1[[#This Row],[Elution buffer]])</f>
        <v/>
      </c>
      <c r="X44" t="str">
        <f>IF(ISBLANK(Tabelle1[[#This Row],[RIN/DIN]]),"",Tabelle1[[#This Row],[RIN/DIN]])</f>
        <v/>
      </c>
      <c r="Y44" t="str">
        <f>IF(ISBLANK(Tabelle1[[#This Row],[Fragment size pool '[bp'] after indexing]]),"",Tabelle1[[#This Row],[Fragment size pool '[bp'] after indexing]])</f>
        <v/>
      </c>
      <c r="Z44" t="str">
        <f>IF(ISBLANK(Tabelle1[[#This Row],[Index i5]]),"",Tabelle1[[#This Row],[Index i5]])</f>
        <v/>
      </c>
      <c r="AA44" t="str">
        <f>IF(ISBLANK(Tabelle1[[#This Row],[Index i7]]),"",Tabelle1[[#This Row],[Index i7]])</f>
        <v/>
      </c>
    </row>
    <row r="45" spans="3:27" x14ac:dyDescent="0.2">
      <c r="C45" t="str">
        <f>IF(ISBLANK(Tabelle1[[#This Row],[Lab ID]]),"",Tabelle1[[#This Row],[Lab ID]])</f>
        <v/>
      </c>
      <c r="D45" t="str">
        <f>IF(ISBLANK(Tabelle1[[#This Row],[Sample name]]),"",Tabelle1[[#This Row],[Sample name]])</f>
        <v/>
      </c>
      <c r="H45" s="55"/>
      <c r="I45" s="57"/>
      <c r="J45" t="str">
        <f>IF(ISBLANK(Tabelle1[[#This Row],[QBiC barcode (filled by QBiC)]]),"",Tabelle1[[#This Row],[QBiC barcode (filled by QBiC)]])</f>
        <v/>
      </c>
      <c r="K45" t="str">
        <f>IF(ISBLANK(Tabelle1[[#This Row],[Sample tissue]]),"",Tabelle1[[#This Row],[Sample tissue]])</f>
        <v/>
      </c>
      <c r="L45" t="str">
        <f>IF(ISBLANK(Tabelle1[[#This Row],[FFPE material]]),"",IF(Tabelle1[[#This Row],[FFPE material]]="Yes", 1,  IF(Tabelle1[[#This Row],[FFPE material]]="No",0,1)))</f>
        <v/>
      </c>
      <c r="N45" t="str">
        <f>IF(ISBLANK(Tabelle1[[#This Row],[Plate title]]),"",Tabelle1[[#This Row],[Plate title]])</f>
        <v/>
      </c>
      <c r="O45" t="str">
        <f>IF(ISBLANK(Tabelle1[[#This Row],[Plate position (e.g. A1)]]),"",LEFT(Samples!E45,1))</f>
        <v/>
      </c>
      <c r="P45" t="str">
        <f>IF(ISBLANK(Tabelle1[[#This Row],[Plate position (e.g. A1)]]),"",RIGHT(Samples!E45,2))</f>
        <v/>
      </c>
      <c r="Q45" s="48" t="str">
        <f>IF(ISBLANK(Tabelle1[[#This Row],[Sample shipment]]),"",Tabelle1[[#This Row],[Sample shipment]])</f>
        <v/>
      </c>
      <c r="R45" t="str">
        <f>IF(ISBLANK(Tabelle1[[#This Row],[Sample volume
'[µL']]]),"",Tabelle1[[#This Row],[Sample volume
'[µL']]])</f>
        <v/>
      </c>
      <c r="S45" t="str">
        <f>IF(ISBLANK(Tabelle1[[#This Row],[Concentration '[ng/µl']]]),IF(ISBLANK(Tabelle1[[#This Row],[Concentration single library '[ng/µl']]]),"",Tabelle1[[#This Row],[Concentration single library '[ng/µl']]]),Tabelle1[[#This Row],[Concentration '[ng/µl']]])</f>
        <v/>
      </c>
      <c r="T45" t="str">
        <f>IF(ISBLANK(Tabelle1[[#This Row],[Purity OD 260nm/280nm]]),"",Tabelle1[[#This Row],[Purity OD 260nm/280nm]])</f>
        <v/>
      </c>
      <c r="U45" t="str">
        <f>IF(ISBLANK(Tabelle1[[#This Row],[Purity OD 260nm/230nm]]),"",Tabelle1[[#This Row],[Purity OD 260nm/230nm]])</f>
        <v/>
      </c>
      <c r="V45" t="str">
        <f>IF(ISBLANK(Tabelle1[[#This Row],[Sequencing mode]]),"",Tabelle1[[#This Row],[Sequencing mode]])</f>
        <v/>
      </c>
      <c r="W45" t="str">
        <f>IF(ISBLANK(Tabelle1[[#This Row],[Elution buffer]]),"",Tabelle1[[#This Row],[Elution buffer]])</f>
        <v/>
      </c>
      <c r="X45" t="str">
        <f>IF(ISBLANK(Tabelle1[[#This Row],[RIN/DIN]]),"",Tabelle1[[#This Row],[RIN/DIN]])</f>
        <v/>
      </c>
      <c r="Y45" t="str">
        <f>IF(ISBLANK(Tabelle1[[#This Row],[Fragment size pool '[bp'] after indexing]]),"",Tabelle1[[#This Row],[Fragment size pool '[bp'] after indexing]])</f>
        <v/>
      </c>
      <c r="Z45" t="str">
        <f>IF(ISBLANK(Tabelle1[[#This Row],[Index i5]]),"",Tabelle1[[#This Row],[Index i5]])</f>
        <v/>
      </c>
      <c r="AA45" t="str">
        <f>IF(ISBLANK(Tabelle1[[#This Row],[Index i7]]),"",Tabelle1[[#This Row],[Index i7]])</f>
        <v/>
      </c>
    </row>
    <row r="46" spans="3:27" x14ac:dyDescent="0.2">
      <c r="C46" t="str">
        <f>IF(ISBLANK(Tabelle1[[#This Row],[Lab ID]]),"",Tabelle1[[#This Row],[Lab ID]])</f>
        <v/>
      </c>
      <c r="D46" t="str">
        <f>IF(ISBLANK(Tabelle1[[#This Row],[Sample name]]),"",Tabelle1[[#This Row],[Sample name]])</f>
        <v/>
      </c>
      <c r="H46" s="55"/>
      <c r="I46" s="57"/>
      <c r="J46" t="str">
        <f>IF(ISBLANK(Tabelle1[[#This Row],[QBiC barcode (filled by QBiC)]]),"",Tabelle1[[#This Row],[QBiC barcode (filled by QBiC)]])</f>
        <v/>
      </c>
      <c r="K46" t="str">
        <f>IF(ISBLANK(Tabelle1[[#This Row],[Sample tissue]]),"",Tabelle1[[#This Row],[Sample tissue]])</f>
        <v/>
      </c>
      <c r="L46" t="str">
        <f>IF(ISBLANK(Tabelle1[[#This Row],[FFPE material]]),"",IF(Tabelle1[[#This Row],[FFPE material]]="Yes", 1,  IF(Tabelle1[[#This Row],[FFPE material]]="No",0,1)))</f>
        <v/>
      </c>
      <c r="N46" t="str">
        <f>IF(ISBLANK(Tabelle1[[#This Row],[Plate title]]),"",Tabelle1[[#This Row],[Plate title]])</f>
        <v/>
      </c>
      <c r="O46" t="str">
        <f>IF(ISBLANK(Tabelle1[[#This Row],[Plate position (e.g. A1)]]),"",LEFT(Samples!E46,1))</f>
        <v/>
      </c>
      <c r="P46" t="str">
        <f>IF(ISBLANK(Tabelle1[[#This Row],[Plate position (e.g. A1)]]),"",RIGHT(Samples!E46,2))</f>
        <v/>
      </c>
      <c r="Q46" s="48" t="str">
        <f>IF(ISBLANK(Tabelle1[[#This Row],[Sample shipment]]),"",Tabelle1[[#This Row],[Sample shipment]])</f>
        <v/>
      </c>
      <c r="R46" t="str">
        <f>IF(ISBLANK(Tabelle1[[#This Row],[Sample volume
'[µL']]]),"",Tabelle1[[#This Row],[Sample volume
'[µL']]])</f>
        <v/>
      </c>
      <c r="S46" t="str">
        <f>IF(ISBLANK(Tabelle1[[#This Row],[Concentration '[ng/µl']]]),IF(ISBLANK(Tabelle1[[#This Row],[Concentration single library '[ng/µl']]]),"",Tabelle1[[#This Row],[Concentration single library '[ng/µl']]]),Tabelle1[[#This Row],[Concentration '[ng/µl']]])</f>
        <v/>
      </c>
      <c r="T46" t="str">
        <f>IF(ISBLANK(Tabelle1[[#This Row],[Purity OD 260nm/280nm]]),"",Tabelle1[[#This Row],[Purity OD 260nm/280nm]])</f>
        <v/>
      </c>
      <c r="U46" t="str">
        <f>IF(ISBLANK(Tabelle1[[#This Row],[Purity OD 260nm/230nm]]),"",Tabelle1[[#This Row],[Purity OD 260nm/230nm]])</f>
        <v/>
      </c>
      <c r="V46" t="str">
        <f>IF(ISBLANK(Tabelle1[[#This Row],[Sequencing mode]]),"",Tabelle1[[#This Row],[Sequencing mode]])</f>
        <v/>
      </c>
      <c r="W46" t="str">
        <f>IF(ISBLANK(Tabelle1[[#This Row],[Elution buffer]]),"",Tabelle1[[#This Row],[Elution buffer]])</f>
        <v/>
      </c>
      <c r="X46" t="str">
        <f>IF(ISBLANK(Tabelle1[[#This Row],[RIN/DIN]]),"",Tabelle1[[#This Row],[RIN/DIN]])</f>
        <v/>
      </c>
      <c r="Y46" t="str">
        <f>IF(ISBLANK(Tabelle1[[#This Row],[Fragment size pool '[bp'] after indexing]]),"",Tabelle1[[#This Row],[Fragment size pool '[bp'] after indexing]])</f>
        <v/>
      </c>
      <c r="Z46" t="str">
        <f>IF(ISBLANK(Tabelle1[[#This Row],[Index i5]]),"",Tabelle1[[#This Row],[Index i5]])</f>
        <v/>
      </c>
      <c r="AA46" t="str">
        <f>IF(ISBLANK(Tabelle1[[#This Row],[Index i7]]),"",Tabelle1[[#This Row],[Index i7]])</f>
        <v/>
      </c>
    </row>
    <row r="47" spans="3:27" x14ac:dyDescent="0.2">
      <c r="C47" t="str">
        <f>IF(ISBLANK(Tabelle1[[#This Row],[Lab ID]]),"",Tabelle1[[#This Row],[Lab ID]])</f>
        <v/>
      </c>
      <c r="D47" t="str">
        <f>IF(ISBLANK(Tabelle1[[#This Row],[Sample name]]),"",Tabelle1[[#This Row],[Sample name]])</f>
        <v/>
      </c>
      <c r="H47" s="55"/>
      <c r="I47" s="57"/>
      <c r="J47" t="str">
        <f>IF(ISBLANK(Tabelle1[[#This Row],[QBiC barcode (filled by QBiC)]]),"",Tabelle1[[#This Row],[QBiC barcode (filled by QBiC)]])</f>
        <v/>
      </c>
      <c r="K47" t="str">
        <f>IF(ISBLANK(Tabelle1[[#This Row],[Sample tissue]]),"",Tabelle1[[#This Row],[Sample tissue]])</f>
        <v/>
      </c>
      <c r="L47" t="str">
        <f>IF(ISBLANK(Tabelle1[[#This Row],[FFPE material]]),"",IF(Tabelle1[[#This Row],[FFPE material]]="Yes", 1,  IF(Tabelle1[[#This Row],[FFPE material]]="No",0,1)))</f>
        <v/>
      </c>
      <c r="N47" t="str">
        <f>IF(ISBLANK(Tabelle1[[#This Row],[Plate title]]),"",Tabelle1[[#This Row],[Plate title]])</f>
        <v/>
      </c>
      <c r="O47" t="str">
        <f>IF(ISBLANK(Tabelle1[[#This Row],[Plate position (e.g. A1)]]),"",LEFT(Samples!E47,1))</f>
        <v/>
      </c>
      <c r="P47" t="str">
        <f>IF(ISBLANK(Tabelle1[[#This Row],[Plate position (e.g. A1)]]),"",RIGHT(Samples!E47,2))</f>
        <v/>
      </c>
      <c r="Q47" s="48" t="str">
        <f>IF(ISBLANK(Tabelle1[[#This Row],[Sample shipment]]),"",Tabelle1[[#This Row],[Sample shipment]])</f>
        <v/>
      </c>
      <c r="R47" t="str">
        <f>IF(ISBLANK(Tabelle1[[#This Row],[Sample volume
'[µL']]]),"",Tabelle1[[#This Row],[Sample volume
'[µL']]])</f>
        <v/>
      </c>
      <c r="S47" t="str">
        <f>IF(ISBLANK(Tabelle1[[#This Row],[Concentration '[ng/µl']]]),IF(ISBLANK(Tabelle1[[#This Row],[Concentration single library '[ng/µl']]]),"",Tabelle1[[#This Row],[Concentration single library '[ng/µl']]]),Tabelle1[[#This Row],[Concentration '[ng/µl']]])</f>
        <v/>
      </c>
      <c r="T47" t="str">
        <f>IF(ISBLANK(Tabelle1[[#This Row],[Purity OD 260nm/280nm]]),"",Tabelle1[[#This Row],[Purity OD 260nm/280nm]])</f>
        <v/>
      </c>
      <c r="U47" t="str">
        <f>IF(ISBLANK(Tabelle1[[#This Row],[Purity OD 260nm/230nm]]),"",Tabelle1[[#This Row],[Purity OD 260nm/230nm]])</f>
        <v/>
      </c>
      <c r="V47" t="str">
        <f>IF(ISBLANK(Tabelle1[[#This Row],[Sequencing mode]]),"",Tabelle1[[#This Row],[Sequencing mode]])</f>
        <v/>
      </c>
      <c r="W47" t="str">
        <f>IF(ISBLANK(Tabelle1[[#This Row],[Elution buffer]]),"",Tabelle1[[#This Row],[Elution buffer]])</f>
        <v/>
      </c>
      <c r="X47" t="str">
        <f>IF(ISBLANK(Tabelle1[[#This Row],[RIN/DIN]]),"",Tabelle1[[#This Row],[RIN/DIN]])</f>
        <v/>
      </c>
      <c r="Y47" t="str">
        <f>IF(ISBLANK(Tabelle1[[#This Row],[Fragment size pool '[bp'] after indexing]]),"",Tabelle1[[#This Row],[Fragment size pool '[bp'] after indexing]])</f>
        <v/>
      </c>
      <c r="Z47" t="str">
        <f>IF(ISBLANK(Tabelle1[[#This Row],[Index i5]]),"",Tabelle1[[#This Row],[Index i5]])</f>
        <v/>
      </c>
      <c r="AA47" t="str">
        <f>IF(ISBLANK(Tabelle1[[#This Row],[Index i7]]),"",Tabelle1[[#This Row],[Index i7]])</f>
        <v/>
      </c>
    </row>
    <row r="48" spans="3:27" x14ac:dyDescent="0.2">
      <c r="C48" t="str">
        <f>IF(ISBLANK(Tabelle1[[#This Row],[Lab ID]]),"",Tabelle1[[#This Row],[Lab ID]])</f>
        <v/>
      </c>
      <c r="D48" t="str">
        <f>IF(ISBLANK(Tabelle1[[#This Row],[Sample name]]),"",Tabelle1[[#This Row],[Sample name]])</f>
        <v/>
      </c>
      <c r="H48" s="55"/>
      <c r="I48" s="57"/>
      <c r="J48" t="str">
        <f>IF(ISBLANK(Tabelle1[[#This Row],[QBiC barcode (filled by QBiC)]]),"",Tabelle1[[#This Row],[QBiC barcode (filled by QBiC)]])</f>
        <v/>
      </c>
      <c r="K48" t="str">
        <f>IF(ISBLANK(Tabelle1[[#This Row],[Sample tissue]]),"",Tabelle1[[#This Row],[Sample tissue]])</f>
        <v/>
      </c>
      <c r="L48" t="str">
        <f>IF(ISBLANK(Tabelle1[[#This Row],[FFPE material]]),"",IF(Tabelle1[[#This Row],[FFPE material]]="Yes", 1,  IF(Tabelle1[[#This Row],[FFPE material]]="No",0,1)))</f>
        <v/>
      </c>
      <c r="N48" t="str">
        <f>IF(ISBLANK(Tabelle1[[#This Row],[Plate title]]),"",Tabelle1[[#This Row],[Plate title]])</f>
        <v/>
      </c>
      <c r="O48" t="str">
        <f>IF(ISBLANK(Tabelle1[[#This Row],[Plate position (e.g. A1)]]),"",LEFT(Samples!E48,1))</f>
        <v/>
      </c>
      <c r="P48" t="str">
        <f>IF(ISBLANK(Tabelle1[[#This Row],[Plate position (e.g. A1)]]),"",RIGHT(Samples!E48,2))</f>
        <v/>
      </c>
      <c r="Q48" s="48" t="str">
        <f>IF(ISBLANK(Tabelle1[[#This Row],[Sample shipment]]),"",Tabelle1[[#This Row],[Sample shipment]])</f>
        <v/>
      </c>
      <c r="R48" t="str">
        <f>IF(ISBLANK(Tabelle1[[#This Row],[Sample volume
'[µL']]]),"",Tabelle1[[#This Row],[Sample volume
'[µL']]])</f>
        <v/>
      </c>
      <c r="S48" t="str">
        <f>IF(ISBLANK(Tabelle1[[#This Row],[Concentration '[ng/µl']]]),IF(ISBLANK(Tabelle1[[#This Row],[Concentration single library '[ng/µl']]]),"",Tabelle1[[#This Row],[Concentration single library '[ng/µl']]]),Tabelle1[[#This Row],[Concentration '[ng/µl']]])</f>
        <v/>
      </c>
      <c r="T48" t="str">
        <f>IF(ISBLANK(Tabelle1[[#This Row],[Purity OD 260nm/280nm]]),"",Tabelle1[[#This Row],[Purity OD 260nm/280nm]])</f>
        <v/>
      </c>
      <c r="U48" t="str">
        <f>IF(ISBLANK(Tabelle1[[#This Row],[Purity OD 260nm/230nm]]),"",Tabelle1[[#This Row],[Purity OD 260nm/230nm]])</f>
        <v/>
      </c>
      <c r="V48" t="str">
        <f>IF(ISBLANK(Tabelle1[[#This Row],[Sequencing mode]]),"",Tabelle1[[#This Row],[Sequencing mode]])</f>
        <v/>
      </c>
      <c r="W48" t="str">
        <f>IF(ISBLANK(Tabelle1[[#This Row],[Elution buffer]]),"",Tabelle1[[#This Row],[Elution buffer]])</f>
        <v/>
      </c>
      <c r="X48" t="str">
        <f>IF(ISBLANK(Tabelle1[[#This Row],[RIN/DIN]]),"",Tabelle1[[#This Row],[RIN/DIN]])</f>
        <v/>
      </c>
      <c r="Y48" t="str">
        <f>IF(ISBLANK(Tabelle1[[#This Row],[Fragment size pool '[bp'] after indexing]]),"",Tabelle1[[#This Row],[Fragment size pool '[bp'] after indexing]])</f>
        <v/>
      </c>
      <c r="Z48" t="str">
        <f>IF(ISBLANK(Tabelle1[[#This Row],[Index i5]]),"",Tabelle1[[#This Row],[Index i5]])</f>
        <v/>
      </c>
      <c r="AA48" t="str">
        <f>IF(ISBLANK(Tabelle1[[#This Row],[Index i7]]),"",Tabelle1[[#This Row],[Index i7]])</f>
        <v/>
      </c>
    </row>
    <row r="49" spans="3:27" x14ac:dyDescent="0.2">
      <c r="C49" t="str">
        <f>IF(ISBLANK(Tabelle1[[#This Row],[Lab ID]]),"",Tabelle1[[#This Row],[Lab ID]])</f>
        <v/>
      </c>
      <c r="D49" t="str">
        <f>IF(ISBLANK(Tabelle1[[#This Row],[Sample name]]),"",Tabelle1[[#This Row],[Sample name]])</f>
        <v/>
      </c>
      <c r="H49" s="55"/>
      <c r="I49" s="57"/>
      <c r="J49" t="str">
        <f>IF(ISBLANK(Tabelle1[[#This Row],[QBiC barcode (filled by QBiC)]]),"",Tabelle1[[#This Row],[QBiC barcode (filled by QBiC)]])</f>
        <v/>
      </c>
      <c r="K49" t="str">
        <f>IF(ISBLANK(Tabelle1[[#This Row],[Sample tissue]]),"",Tabelle1[[#This Row],[Sample tissue]])</f>
        <v/>
      </c>
      <c r="L49" t="str">
        <f>IF(ISBLANK(Tabelle1[[#This Row],[FFPE material]]),"",IF(Tabelle1[[#This Row],[FFPE material]]="Yes", 1,  IF(Tabelle1[[#This Row],[FFPE material]]="No",0,1)))</f>
        <v/>
      </c>
      <c r="N49" t="str">
        <f>IF(ISBLANK(Tabelle1[[#This Row],[Plate title]]),"",Tabelle1[[#This Row],[Plate title]])</f>
        <v/>
      </c>
      <c r="O49" t="str">
        <f>IF(ISBLANK(Tabelle1[[#This Row],[Plate position (e.g. A1)]]),"",LEFT(Samples!E49,1))</f>
        <v/>
      </c>
      <c r="P49" t="str">
        <f>IF(ISBLANK(Tabelle1[[#This Row],[Plate position (e.g. A1)]]),"",RIGHT(Samples!E49,2))</f>
        <v/>
      </c>
      <c r="Q49" s="48" t="str">
        <f>IF(ISBLANK(Tabelle1[[#This Row],[Sample shipment]]),"",Tabelle1[[#This Row],[Sample shipment]])</f>
        <v/>
      </c>
      <c r="R49" t="str">
        <f>IF(ISBLANK(Tabelle1[[#This Row],[Sample volume
'[µL']]]),"",Tabelle1[[#This Row],[Sample volume
'[µL']]])</f>
        <v/>
      </c>
      <c r="S49" t="str">
        <f>IF(ISBLANK(Tabelle1[[#This Row],[Concentration '[ng/µl']]]),IF(ISBLANK(Tabelle1[[#This Row],[Concentration single library '[ng/µl']]]),"",Tabelle1[[#This Row],[Concentration single library '[ng/µl']]]),Tabelle1[[#This Row],[Concentration '[ng/µl']]])</f>
        <v/>
      </c>
      <c r="T49" t="str">
        <f>IF(ISBLANK(Tabelle1[[#This Row],[Purity OD 260nm/280nm]]),"",Tabelle1[[#This Row],[Purity OD 260nm/280nm]])</f>
        <v/>
      </c>
      <c r="U49" t="str">
        <f>IF(ISBLANK(Tabelle1[[#This Row],[Purity OD 260nm/230nm]]),"",Tabelle1[[#This Row],[Purity OD 260nm/230nm]])</f>
        <v/>
      </c>
      <c r="V49" t="str">
        <f>IF(ISBLANK(Tabelle1[[#This Row],[Sequencing mode]]),"",Tabelle1[[#This Row],[Sequencing mode]])</f>
        <v/>
      </c>
      <c r="W49" t="str">
        <f>IF(ISBLANK(Tabelle1[[#This Row],[Elution buffer]]),"",Tabelle1[[#This Row],[Elution buffer]])</f>
        <v/>
      </c>
      <c r="X49" t="str">
        <f>IF(ISBLANK(Tabelle1[[#This Row],[RIN/DIN]]),"",Tabelle1[[#This Row],[RIN/DIN]])</f>
        <v/>
      </c>
      <c r="Y49" t="str">
        <f>IF(ISBLANK(Tabelle1[[#This Row],[Fragment size pool '[bp'] after indexing]]),"",Tabelle1[[#This Row],[Fragment size pool '[bp'] after indexing]])</f>
        <v/>
      </c>
      <c r="Z49" t="str">
        <f>IF(ISBLANK(Tabelle1[[#This Row],[Index i5]]),"",Tabelle1[[#This Row],[Index i5]])</f>
        <v/>
      </c>
      <c r="AA49" t="str">
        <f>IF(ISBLANK(Tabelle1[[#This Row],[Index i7]]),"",Tabelle1[[#This Row],[Index i7]])</f>
        <v/>
      </c>
    </row>
    <row r="50" spans="3:27" x14ac:dyDescent="0.2">
      <c r="C50" t="str">
        <f>IF(ISBLANK(Tabelle1[[#This Row],[Lab ID]]),"",Tabelle1[[#This Row],[Lab ID]])</f>
        <v/>
      </c>
      <c r="D50" t="str">
        <f>IF(ISBLANK(Tabelle1[[#This Row],[Sample name]]),"",Tabelle1[[#This Row],[Sample name]])</f>
        <v/>
      </c>
      <c r="H50" s="55"/>
      <c r="I50" s="57"/>
      <c r="J50" t="str">
        <f>IF(ISBLANK(Tabelle1[[#This Row],[QBiC barcode (filled by QBiC)]]),"",Tabelle1[[#This Row],[QBiC barcode (filled by QBiC)]])</f>
        <v/>
      </c>
      <c r="K50" t="str">
        <f>IF(ISBLANK(Tabelle1[[#This Row],[Sample tissue]]),"",Tabelle1[[#This Row],[Sample tissue]])</f>
        <v/>
      </c>
      <c r="L50" t="str">
        <f>IF(ISBLANK(Tabelle1[[#This Row],[FFPE material]]),"",IF(Tabelle1[[#This Row],[FFPE material]]="Yes", 1,  IF(Tabelle1[[#This Row],[FFPE material]]="No",0,1)))</f>
        <v/>
      </c>
      <c r="N50" t="str">
        <f>IF(ISBLANK(Tabelle1[[#This Row],[Plate title]]),"",Tabelle1[[#This Row],[Plate title]])</f>
        <v/>
      </c>
      <c r="O50" t="str">
        <f>IF(ISBLANK(Tabelle1[[#This Row],[Plate position (e.g. A1)]]),"",LEFT(Samples!E50,1))</f>
        <v/>
      </c>
      <c r="P50" t="str">
        <f>IF(ISBLANK(Tabelle1[[#This Row],[Plate position (e.g. A1)]]),"",RIGHT(Samples!E50,2))</f>
        <v/>
      </c>
      <c r="Q50" s="48" t="str">
        <f>IF(ISBLANK(Tabelle1[[#This Row],[Sample shipment]]),"",Tabelle1[[#This Row],[Sample shipment]])</f>
        <v/>
      </c>
      <c r="R50" t="str">
        <f>IF(ISBLANK(Tabelle1[[#This Row],[Sample volume
'[µL']]]),"",Tabelle1[[#This Row],[Sample volume
'[µL']]])</f>
        <v/>
      </c>
      <c r="S50" t="str">
        <f>IF(ISBLANK(Tabelle1[[#This Row],[Concentration '[ng/µl']]]),IF(ISBLANK(Tabelle1[[#This Row],[Concentration single library '[ng/µl']]]),"",Tabelle1[[#This Row],[Concentration single library '[ng/µl']]]),Tabelle1[[#This Row],[Concentration '[ng/µl']]])</f>
        <v/>
      </c>
      <c r="T50" t="str">
        <f>IF(ISBLANK(Tabelle1[[#This Row],[Purity OD 260nm/280nm]]),"",Tabelle1[[#This Row],[Purity OD 260nm/280nm]])</f>
        <v/>
      </c>
      <c r="U50" t="str">
        <f>IF(ISBLANK(Tabelle1[[#This Row],[Purity OD 260nm/230nm]]),"",Tabelle1[[#This Row],[Purity OD 260nm/230nm]])</f>
        <v/>
      </c>
      <c r="V50" t="str">
        <f>IF(ISBLANK(Tabelle1[[#This Row],[Sequencing mode]]),"",Tabelle1[[#This Row],[Sequencing mode]])</f>
        <v/>
      </c>
      <c r="W50" t="str">
        <f>IF(ISBLANK(Tabelle1[[#This Row],[Elution buffer]]),"",Tabelle1[[#This Row],[Elution buffer]])</f>
        <v/>
      </c>
      <c r="X50" t="str">
        <f>IF(ISBLANK(Tabelle1[[#This Row],[RIN/DIN]]),"",Tabelle1[[#This Row],[RIN/DIN]])</f>
        <v/>
      </c>
      <c r="Y50" t="str">
        <f>IF(ISBLANK(Tabelle1[[#This Row],[Fragment size pool '[bp'] after indexing]]),"",Tabelle1[[#This Row],[Fragment size pool '[bp'] after indexing]])</f>
        <v/>
      </c>
      <c r="Z50" t="str">
        <f>IF(ISBLANK(Tabelle1[[#This Row],[Index i5]]),"",Tabelle1[[#This Row],[Index i5]])</f>
        <v/>
      </c>
      <c r="AA50" t="str">
        <f>IF(ISBLANK(Tabelle1[[#This Row],[Index i7]]),"",Tabelle1[[#This Row],[Index i7]])</f>
        <v/>
      </c>
    </row>
    <row r="51" spans="3:27" x14ac:dyDescent="0.2">
      <c r="C51" t="str">
        <f>IF(ISBLANK(Tabelle1[[#This Row],[Lab ID]]),"",Tabelle1[[#This Row],[Lab ID]])</f>
        <v/>
      </c>
      <c r="D51" t="str">
        <f>IF(ISBLANK(Tabelle1[[#This Row],[Sample name]]),"",Tabelle1[[#This Row],[Sample name]])</f>
        <v/>
      </c>
      <c r="H51" s="55"/>
      <c r="I51" s="57"/>
      <c r="J51" t="str">
        <f>IF(ISBLANK(Tabelle1[[#This Row],[QBiC barcode (filled by QBiC)]]),"",Tabelle1[[#This Row],[QBiC barcode (filled by QBiC)]])</f>
        <v/>
      </c>
      <c r="K51" t="str">
        <f>IF(ISBLANK(Tabelle1[[#This Row],[Sample tissue]]),"",Tabelle1[[#This Row],[Sample tissue]])</f>
        <v/>
      </c>
      <c r="L51" t="str">
        <f>IF(ISBLANK(Tabelle1[[#This Row],[FFPE material]]),"",IF(Tabelle1[[#This Row],[FFPE material]]="Yes", 1,  IF(Tabelle1[[#This Row],[FFPE material]]="No",0,1)))</f>
        <v/>
      </c>
      <c r="N51" t="str">
        <f>IF(ISBLANK(Tabelle1[[#This Row],[Plate title]]),"",Tabelle1[[#This Row],[Plate title]])</f>
        <v/>
      </c>
      <c r="O51" t="str">
        <f>IF(ISBLANK(Tabelle1[[#This Row],[Plate position (e.g. A1)]]),"",LEFT(Samples!E51,1))</f>
        <v/>
      </c>
      <c r="P51" t="str">
        <f>IF(ISBLANK(Tabelle1[[#This Row],[Plate position (e.g. A1)]]),"",RIGHT(Samples!E51,2))</f>
        <v/>
      </c>
      <c r="Q51" s="48" t="str">
        <f>IF(ISBLANK(Tabelle1[[#This Row],[Sample shipment]]),"",Tabelle1[[#This Row],[Sample shipment]])</f>
        <v/>
      </c>
      <c r="R51" t="str">
        <f>IF(ISBLANK(Tabelle1[[#This Row],[Sample volume
'[µL']]]),"",Tabelle1[[#This Row],[Sample volume
'[µL']]])</f>
        <v/>
      </c>
      <c r="S51" t="str">
        <f>IF(ISBLANK(Tabelle1[[#This Row],[Concentration '[ng/µl']]]),IF(ISBLANK(Tabelle1[[#This Row],[Concentration single library '[ng/µl']]]),"",Tabelle1[[#This Row],[Concentration single library '[ng/µl']]]),Tabelle1[[#This Row],[Concentration '[ng/µl']]])</f>
        <v/>
      </c>
      <c r="T51" t="str">
        <f>IF(ISBLANK(Tabelle1[[#This Row],[Purity OD 260nm/280nm]]),"",Tabelle1[[#This Row],[Purity OD 260nm/280nm]])</f>
        <v/>
      </c>
      <c r="U51" t="str">
        <f>IF(ISBLANK(Tabelle1[[#This Row],[Purity OD 260nm/230nm]]),"",Tabelle1[[#This Row],[Purity OD 260nm/230nm]])</f>
        <v/>
      </c>
      <c r="V51" t="str">
        <f>IF(ISBLANK(Tabelle1[[#This Row],[Sequencing mode]]),"",Tabelle1[[#This Row],[Sequencing mode]])</f>
        <v/>
      </c>
      <c r="W51" t="str">
        <f>IF(ISBLANK(Tabelle1[[#This Row],[Elution buffer]]),"",Tabelle1[[#This Row],[Elution buffer]])</f>
        <v/>
      </c>
      <c r="X51" t="str">
        <f>IF(ISBLANK(Tabelle1[[#This Row],[RIN/DIN]]),"",Tabelle1[[#This Row],[RIN/DIN]])</f>
        <v/>
      </c>
      <c r="Y51" t="str">
        <f>IF(ISBLANK(Tabelle1[[#This Row],[Fragment size pool '[bp'] after indexing]]),"",Tabelle1[[#This Row],[Fragment size pool '[bp'] after indexing]])</f>
        <v/>
      </c>
      <c r="Z51" t="str">
        <f>IF(ISBLANK(Tabelle1[[#This Row],[Index i5]]),"",Tabelle1[[#This Row],[Index i5]])</f>
        <v/>
      </c>
      <c r="AA51" t="str">
        <f>IF(ISBLANK(Tabelle1[[#This Row],[Index i7]]),"",Tabelle1[[#This Row],[Index i7]])</f>
        <v/>
      </c>
    </row>
    <row r="52" spans="3:27" x14ac:dyDescent="0.2">
      <c r="C52" t="str">
        <f>IF(ISBLANK(Tabelle1[[#This Row],[Lab ID]]),"",Tabelle1[[#This Row],[Lab ID]])</f>
        <v/>
      </c>
      <c r="D52" t="str">
        <f>IF(ISBLANK(Tabelle1[[#This Row],[Sample name]]),"",Tabelle1[[#This Row],[Sample name]])</f>
        <v/>
      </c>
      <c r="H52" s="55"/>
      <c r="I52" s="57"/>
      <c r="J52" t="str">
        <f>IF(ISBLANK(Tabelle1[[#This Row],[QBiC barcode (filled by QBiC)]]),"",Tabelle1[[#This Row],[QBiC barcode (filled by QBiC)]])</f>
        <v/>
      </c>
      <c r="K52" t="str">
        <f>IF(ISBLANK(Tabelle1[[#This Row],[Sample tissue]]),"",Tabelle1[[#This Row],[Sample tissue]])</f>
        <v/>
      </c>
      <c r="L52" t="str">
        <f>IF(ISBLANK(Tabelle1[[#This Row],[FFPE material]]),"",IF(Tabelle1[[#This Row],[FFPE material]]="Yes", 1,  IF(Tabelle1[[#This Row],[FFPE material]]="No",0,1)))</f>
        <v/>
      </c>
      <c r="N52" t="str">
        <f>IF(ISBLANK(Tabelle1[[#This Row],[Plate title]]),"",Tabelle1[[#This Row],[Plate title]])</f>
        <v/>
      </c>
      <c r="O52" t="str">
        <f>IF(ISBLANK(Tabelle1[[#This Row],[Plate position (e.g. A1)]]),"",LEFT(Samples!E52,1))</f>
        <v/>
      </c>
      <c r="P52" t="str">
        <f>IF(ISBLANK(Tabelle1[[#This Row],[Plate position (e.g. A1)]]),"",RIGHT(Samples!E52,2))</f>
        <v/>
      </c>
      <c r="Q52" s="48" t="str">
        <f>IF(ISBLANK(Tabelle1[[#This Row],[Sample shipment]]),"",Tabelle1[[#This Row],[Sample shipment]])</f>
        <v/>
      </c>
      <c r="R52" t="str">
        <f>IF(ISBLANK(Tabelle1[[#This Row],[Sample volume
'[µL']]]),"",Tabelle1[[#This Row],[Sample volume
'[µL']]])</f>
        <v/>
      </c>
      <c r="S52" t="str">
        <f>IF(ISBLANK(Tabelle1[[#This Row],[Concentration '[ng/µl']]]),IF(ISBLANK(Tabelle1[[#This Row],[Concentration single library '[ng/µl']]]),"",Tabelle1[[#This Row],[Concentration single library '[ng/µl']]]),Tabelle1[[#This Row],[Concentration '[ng/µl']]])</f>
        <v/>
      </c>
      <c r="T52" t="str">
        <f>IF(ISBLANK(Tabelle1[[#This Row],[Purity OD 260nm/280nm]]),"",Tabelle1[[#This Row],[Purity OD 260nm/280nm]])</f>
        <v/>
      </c>
      <c r="U52" t="str">
        <f>IF(ISBLANK(Tabelle1[[#This Row],[Purity OD 260nm/230nm]]),"",Tabelle1[[#This Row],[Purity OD 260nm/230nm]])</f>
        <v/>
      </c>
      <c r="V52" t="str">
        <f>IF(ISBLANK(Tabelle1[[#This Row],[Sequencing mode]]),"",Tabelle1[[#This Row],[Sequencing mode]])</f>
        <v/>
      </c>
      <c r="W52" t="str">
        <f>IF(ISBLANK(Tabelle1[[#This Row],[Elution buffer]]),"",Tabelle1[[#This Row],[Elution buffer]])</f>
        <v/>
      </c>
      <c r="X52" t="str">
        <f>IF(ISBLANK(Tabelle1[[#This Row],[RIN/DIN]]),"",Tabelle1[[#This Row],[RIN/DIN]])</f>
        <v/>
      </c>
      <c r="Y52" t="str">
        <f>IF(ISBLANK(Tabelle1[[#This Row],[Fragment size pool '[bp'] after indexing]]),"",Tabelle1[[#This Row],[Fragment size pool '[bp'] after indexing]])</f>
        <v/>
      </c>
      <c r="Z52" t="str">
        <f>IF(ISBLANK(Tabelle1[[#This Row],[Index i5]]),"",Tabelle1[[#This Row],[Index i5]])</f>
        <v/>
      </c>
      <c r="AA52" t="str">
        <f>IF(ISBLANK(Tabelle1[[#This Row],[Index i7]]),"",Tabelle1[[#This Row],[Index i7]])</f>
        <v/>
      </c>
    </row>
    <row r="53" spans="3:27" x14ac:dyDescent="0.2">
      <c r="C53" t="str">
        <f>IF(ISBLANK(Tabelle1[[#This Row],[Lab ID]]),"",Tabelle1[[#This Row],[Lab ID]])</f>
        <v/>
      </c>
      <c r="D53" t="str">
        <f>IF(ISBLANK(Tabelle1[[#This Row],[Sample name]]),"",Tabelle1[[#This Row],[Sample name]])</f>
        <v/>
      </c>
      <c r="H53" s="55"/>
      <c r="I53" s="57"/>
      <c r="J53" t="str">
        <f>IF(ISBLANK(Tabelle1[[#This Row],[QBiC barcode (filled by QBiC)]]),"",Tabelle1[[#This Row],[QBiC barcode (filled by QBiC)]])</f>
        <v/>
      </c>
      <c r="K53" t="str">
        <f>IF(ISBLANK(Tabelle1[[#This Row],[Sample tissue]]),"",Tabelle1[[#This Row],[Sample tissue]])</f>
        <v/>
      </c>
      <c r="L53" t="str">
        <f>IF(ISBLANK(Tabelle1[[#This Row],[FFPE material]]),"",IF(Tabelle1[[#This Row],[FFPE material]]="Yes", 1,  IF(Tabelle1[[#This Row],[FFPE material]]="No",0,1)))</f>
        <v/>
      </c>
      <c r="N53" t="str">
        <f>IF(ISBLANK(Tabelle1[[#This Row],[Plate title]]),"",Tabelle1[[#This Row],[Plate title]])</f>
        <v/>
      </c>
      <c r="O53" t="str">
        <f>IF(ISBLANK(Tabelle1[[#This Row],[Plate position (e.g. A1)]]),"",LEFT(Samples!E53,1))</f>
        <v/>
      </c>
      <c r="P53" t="str">
        <f>IF(ISBLANK(Tabelle1[[#This Row],[Plate position (e.g. A1)]]),"",RIGHT(Samples!E53,2))</f>
        <v/>
      </c>
      <c r="Q53" s="48" t="str">
        <f>IF(ISBLANK(Tabelle1[[#This Row],[Sample shipment]]),"",Tabelle1[[#This Row],[Sample shipment]])</f>
        <v/>
      </c>
      <c r="R53" t="str">
        <f>IF(ISBLANK(Tabelle1[[#This Row],[Sample volume
'[µL']]]),"",Tabelle1[[#This Row],[Sample volume
'[µL']]])</f>
        <v/>
      </c>
      <c r="S53" t="str">
        <f>IF(ISBLANK(Tabelle1[[#This Row],[Concentration '[ng/µl']]]),IF(ISBLANK(Tabelle1[[#This Row],[Concentration single library '[ng/µl']]]),"",Tabelle1[[#This Row],[Concentration single library '[ng/µl']]]),Tabelle1[[#This Row],[Concentration '[ng/µl']]])</f>
        <v/>
      </c>
      <c r="T53" t="str">
        <f>IF(ISBLANK(Tabelle1[[#This Row],[Purity OD 260nm/280nm]]),"",Tabelle1[[#This Row],[Purity OD 260nm/280nm]])</f>
        <v/>
      </c>
      <c r="U53" t="str">
        <f>IF(ISBLANK(Tabelle1[[#This Row],[Purity OD 260nm/230nm]]),"",Tabelle1[[#This Row],[Purity OD 260nm/230nm]])</f>
        <v/>
      </c>
      <c r="V53" t="str">
        <f>IF(ISBLANK(Tabelle1[[#This Row],[Sequencing mode]]),"",Tabelle1[[#This Row],[Sequencing mode]])</f>
        <v/>
      </c>
      <c r="W53" t="str">
        <f>IF(ISBLANK(Tabelle1[[#This Row],[Elution buffer]]),"",Tabelle1[[#This Row],[Elution buffer]])</f>
        <v/>
      </c>
      <c r="X53" t="str">
        <f>IF(ISBLANK(Tabelle1[[#This Row],[RIN/DIN]]),"",Tabelle1[[#This Row],[RIN/DIN]])</f>
        <v/>
      </c>
      <c r="Y53" t="str">
        <f>IF(ISBLANK(Tabelle1[[#This Row],[Fragment size pool '[bp'] after indexing]]),"",Tabelle1[[#This Row],[Fragment size pool '[bp'] after indexing]])</f>
        <v/>
      </c>
      <c r="Z53" t="str">
        <f>IF(ISBLANK(Tabelle1[[#This Row],[Index i5]]),"",Tabelle1[[#This Row],[Index i5]])</f>
        <v/>
      </c>
      <c r="AA53" t="str">
        <f>IF(ISBLANK(Tabelle1[[#This Row],[Index i7]]),"",Tabelle1[[#This Row],[Index i7]])</f>
        <v/>
      </c>
    </row>
    <row r="54" spans="3:27" x14ac:dyDescent="0.2">
      <c r="C54" t="str">
        <f>IF(ISBLANK(Tabelle1[[#This Row],[Lab ID]]),"",Tabelle1[[#This Row],[Lab ID]])</f>
        <v/>
      </c>
      <c r="D54" t="str">
        <f>IF(ISBLANK(Tabelle1[[#This Row],[Sample name]]),"",Tabelle1[[#This Row],[Sample name]])</f>
        <v/>
      </c>
      <c r="H54" s="55"/>
      <c r="I54" s="57"/>
      <c r="J54" t="str">
        <f>IF(ISBLANK(Tabelle1[[#This Row],[QBiC barcode (filled by QBiC)]]),"",Tabelle1[[#This Row],[QBiC barcode (filled by QBiC)]])</f>
        <v/>
      </c>
      <c r="K54" t="str">
        <f>IF(ISBLANK(Tabelle1[[#This Row],[Sample tissue]]),"",Tabelle1[[#This Row],[Sample tissue]])</f>
        <v/>
      </c>
      <c r="L54" t="str">
        <f>IF(ISBLANK(Tabelle1[[#This Row],[FFPE material]]),"",IF(Tabelle1[[#This Row],[FFPE material]]="Yes", 1,  IF(Tabelle1[[#This Row],[FFPE material]]="No",0,1)))</f>
        <v/>
      </c>
      <c r="N54" t="str">
        <f>IF(ISBLANK(Tabelle1[[#This Row],[Plate title]]),"",Tabelle1[[#This Row],[Plate title]])</f>
        <v/>
      </c>
      <c r="O54" t="str">
        <f>IF(ISBLANK(Tabelle1[[#This Row],[Plate position (e.g. A1)]]),"",LEFT(Samples!E54,1))</f>
        <v/>
      </c>
      <c r="P54" t="str">
        <f>IF(ISBLANK(Tabelle1[[#This Row],[Plate position (e.g. A1)]]),"",RIGHT(Samples!E54,2))</f>
        <v/>
      </c>
      <c r="Q54" s="48" t="str">
        <f>IF(ISBLANK(Tabelle1[[#This Row],[Sample shipment]]),"",Tabelle1[[#This Row],[Sample shipment]])</f>
        <v/>
      </c>
      <c r="R54" t="str">
        <f>IF(ISBLANK(Tabelle1[[#This Row],[Sample volume
'[µL']]]),"",Tabelle1[[#This Row],[Sample volume
'[µL']]])</f>
        <v/>
      </c>
      <c r="S54" t="str">
        <f>IF(ISBLANK(Tabelle1[[#This Row],[Concentration '[ng/µl']]]),IF(ISBLANK(Tabelle1[[#This Row],[Concentration single library '[ng/µl']]]),"",Tabelle1[[#This Row],[Concentration single library '[ng/µl']]]),Tabelle1[[#This Row],[Concentration '[ng/µl']]])</f>
        <v/>
      </c>
      <c r="T54" t="str">
        <f>IF(ISBLANK(Tabelle1[[#This Row],[Purity OD 260nm/280nm]]),"",Tabelle1[[#This Row],[Purity OD 260nm/280nm]])</f>
        <v/>
      </c>
      <c r="U54" t="str">
        <f>IF(ISBLANK(Tabelle1[[#This Row],[Purity OD 260nm/230nm]]),"",Tabelle1[[#This Row],[Purity OD 260nm/230nm]])</f>
        <v/>
      </c>
      <c r="V54" t="str">
        <f>IF(ISBLANK(Tabelle1[[#This Row],[Sequencing mode]]),"",Tabelle1[[#This Row],[Sequencing mode]])</f>
        <v/>
      </c>
      <c r="W54" t="str">
        <f>IF(ISBLANK(Tabelle1[[#This Row],[Elution buffer]]),"",Tabelle1[[#This Row],[Elution buffer]])</f>
        <v/>
      </c>
      <c r="X54" t="str">
        <f>IF(ISBLANK(Tabelle1[[#This Row],[RIN/DIN]]),"",Tabelle1[[#This Row],[RIN/DIN]])</f>
        <v/>
      </c>
      <c r="Y54" t="str">
        <f>IF(ISBLANK(Tabelle1[[#This Row],[Fragment size pool '[bp'] after indexing]]),"",Tabelle1[[#This Row],[Fragment size pool '[bp'] after indexing]])</f>
        <v/>
      </c>
      <c r="Z54" t="str">
        <f>IF(ISBLANK(Tabelle1[[#This Row],[Index i5]]),"",Tabelle1[[#This Row],[Index i5]])</f>
        <v/>
      </c>
      <c r="AA54" t="str">
        <f>IF(ISBLANK(Tabelle1[[#This Row],[Index i7]]),"",Tabelle1[[#This Row],[Index i7]])</f>
        <v/>
      </c>
    </row>
    <row r="55" spans="3:27" x14ac:dyDescent="0.2">
      <c r="C55" t="str">
        <f>IF(ISBLANK(Tabelle1[[#This Row],[Lab ID]]),"",Tabelle1[[#This Row],[Lab ID]])</f>
        <v/>
      </c>
      <c r="D55" t="str">
        <f>IF(ISBLANK(Tabelle1[[#This Row],[Sample name]]),"",Tabelle1[[#This Row],[Sample name]])</f>
        <v/>
      </c>
      <c r="H55" s="55"/>
      <c r="I55" s="57"/>
      <c r="J55" t="str">
        <f>IF(ISBLANK(Tabelle1[[#This Row],[QBiC barcode (filled by QBiC)]]),"",Tabelle1[[#This Row],[QBiC barcode (filled by QBiC)]])</f>
        <v/>
      </c>
      <c r="K55" t="str">
        <f>IF(ISBLANK(Tabelle1[[#This Row],[Sample tissue]]),"",Tabelle1[[#This Row],[Sample tissue]])</f>
        <v/>
      </c>
      <c r="L55" t="str">
        <f>IF(ISBLANK(Tabelle1[[#This Row],[FFPE material]]),"",IF(Tabelle1[[#This Row],[FFPE material]]="Yes", 1,  IF(Tabelle1[[#This Row],[FFPE material]]="No",0,1)))</f>
        <v/>
      </c>
      <c r="N55" t="str">
        <f>IF(ISBLANK(Tabelle1[[#This Row],[Plate title]]),"",Tabelle1[[#This Row],[Plate title]])</f>
        <v/>
      </c>
      <c r="O55" t="str">
        <f>IF(ISBLANK(Tabelle1[[#This Row],[Plate position (e.g. A1)]]),"",LEFT(Samples!E55,1))</f>
        <v/>
      </c>
      <c r="P55" t="str">
        <f>IF(ISBLANK(Tabelle1[[#This Row],[Plate position (e.g. A1)]]),"",RIGHT(Samples!E55,2))</f>
        <v/>
      </c>
      <c r="Q55" s="48" t="str">
        <f>IF(ISBLANK(Tabelle1[[#This Row],[Sample shipment]]),"",Tabelle1[[#This Row],[Sample shipment]])</f>
        <v/>
      </c>
      <c r="R55" t="str">
        <f>IF(ISBLANK(Tabelle1[[#This Row],[Sample volume
'[µL']]]),"",Tabelle1[[#This Row],[Sample volume
'[µL']]])</f>
        <v/>
      </c>
      <c r="S55" t="str">
        <f>IF(ISBLANK(Tabelle1[[#This Row],[Concentration '[ng/µl']]]),IF(ISBLANK(Tabelle1[[#This Row],[Concentration single library '[ng/µl']]]),"",Tabelle1[[#This Row],[Concentration single library '[ng/µl']]]),Tabelle1[[#This Row],[Concentration '[ng/µl']]])</f>
        <v/>
      </c>
      <c r="T55" t="str">
        <f>IF(ISBLANK(Tabelle1[[#This Row],[Purity OD 260nm/280nm]]),"",Tabelle1[[#This Row],[Purity OD 260nm/280nm]])</f>
        <v/>
      </c>
      <c r="U55" t="str">
        <f>IF(ISBLANK(Tabelle1[[#This Row],[Purity OD 260nm/230nm]]),"",Tabelle1[[#This Row],[Purity OD 260nm/230nm]])</f>
        <v/>
      </c>
      <c r="V55" t="str">
        <f>IF(ISBLANK(Tabelle1[[#This Row],[Sequencing mode]]),"",Tabelle1[[#This Row],[Sequencing mode]])</f>
        <v/>
      </c>
      <c r="W55" t="str">
        <f>IF(ISBLANK(Tabelle1[[#This Row],[Elution buffer]]),"",Tabelle1[[#This Row],[Elution buffer]])</f>
        <v/>
      </c>
      <c r="X55" t="str">
        <f>IF(ISBLANK(Tabelle1[[#This Row],[RIN/DIN]]),"",Tabelle1[[#This Row],[RIN/DIN]])</f>
        <v/>
      </c>
      <c r="Y55" t="str">
        <f>IF(ISBLANK(Tabelle1[[#This Row],[Fragment size pool '[bp'] after indexing]]),"",Tabelle1[[#This Row],[Fragment size pool '[bp'] after indexing]])</f>
        <v/>
      </c>
      <c r="Z55" t="str">
        <f>IF(ISBLANK(Tabelle1[[#This Row],[Index i5]]),"",Tabelle1[[#This Row],[Index i5]])</f>
        <v/>
      </c>
      <c r="AA55" t="str">
        <f>IF(ISBLANK(Tabelle1[[#This Row],[Index i7]]),"",Tabelle1[[#This Row],[Index i7]])</f>
        <v/>
      </c>
    </row>
    <row r="56" spans="3:27" x14ac:dyDescent="0.2">
      <c r="C56" t="str">
        <f>IF(ISBLANK(Tabelle1[[#This Row],[Lab ID]]),"",Tabelle1[[#This Row],[Lab ID]])</f>
        <v/>
      </c>
      <c r="D56" t="str">
        <f>IF(ISBLANK(Tabelle1[[#This Row],[Sample name]]),"",Tabelle1[[#This Row],[Sample name]])</f>
        <v/>
      </c>
      <c r="H56" s="55"/>
      <c r="I56" s="57"/>
      <c r="J56" t="str">
        <f>IF(ISBLANK(Tabelle1[[#This Row],[QBiC barcode (filled by QBiC)]]),"",Tabelle1[[#This Row],[QBiC barcode (filled by QBiC)]])</f>
        <v/>
      </c>
      <c r="K56" t="str">
        <f>IF(ISBLANK(Tabelle1[[#This Row],[Sample tissue]]),"",Tabelle1[[#This Row],[Sample tissue]])</f>
        <v/>
      </c>
      <c r="L56" t="str">
        <f>IF(ISBLANK(Tabelle1[[#This Row],[FFPE material]]),"",IF(Tabelle1[[#This Row],[FFPE material]]="Yes", 1,  IF(Tabelle1[[#This Row],[FFPE material]]="No",0,1)))</f>
        <v/>
      </c>
      <c r="N56" t="str">
        <f>IF(ISBLANK(Tabelle1[[#This Row],[Plate title]]),"",Tabelle1[[#This Row],[Plate title]])</f>
        <v/>
      </c>
      <c r="O56" t="str">
        <f>IF(ISBLANK(Tabelle1[[#This Row],[Plate position (e.g. A1)]]),"",LEFT(Samples!E56,1))</f>
        <v/>
      </c>
      <c r="P56" t="str">
        <f>IF(ISBLANK(Tabelle1[[#This Row],[Plate position (e.g. A1)]]),"",RIGHT(Samples!E56,2))</f>
        <v/>
      </c>
      <c r="Q56" s="48" t="str">
        <f>IF(ISBLANK(Tabelle1[[#This Row],[Sample shipment]]),"",Tabelle1[[#This Row],[Sample shipment]])</f>
        <v/>
      </c>
      <c r="R56" t="str">
        <f>IF(ISBLANK(Tabelle1[[#This Row],[Sample volume
'[µL']]]),"",Tabelle1[[#This Row],[Sample volume
'[µL']]])</f>
        <v/>
      </c>
      <c r="S56" t="str">
        <f>IF(ISBLANK(Tabelle1[[#This Row],[Concentration '[ng/µl']]]),IF(ISBLANK(Tabelle1[[#This Row],[Concentration single library '[ng/µl']]]),"",Tabelle1[[#This Row],[Concentration single library '[ng/µl']]]),Tabelle1[[#This Row],[Concentration '[ng/µl']]])</f>
        <v/>
      </c>
      <c r="T56" t="str">
        <f>IF(ISBLANK(Tabelle1[[#This Row],[Purity OD 260nm/280nm]]),"",Tabelle1[[#This Row],[Purity OD 260nm/280nm]])</f>
        <v/>
      </c>
      <c r="U56" t="str">
        <f>IF(ISBLANK(Tabelle1[[#This Row],[Purity OD 260nm/230nm]]),"",Tabelle1[[#This Row],[Purity OD 260nm/230nm]])</f>
        <v/>
      </c>
      <c r="V56" t="str">
        <f>IF(ISBLANK(Tabelle1[[#This Row],[Sequencing mode]]),"",Tabelle1[[#This Row],[Sequencing mode]])</f>
        <v/>
      </c>
      <c r="W56" t="str">
        <f>IF(ISBLANK(Tabelle1[[#This Row],[Elution buffer]]),"",Tabelle1[[#This Row],[Elution buffer]])</f>
        <v/>
      </c>
      <c r="X56" t="str">
        <f>IF(ISBLANK(Tabelle1[[#This Row],[RIN/DIN]]),"",Tabelle1[[#This Row],[RIN/DIN]])</f>
        <v/>
      </c>
      <c r="Y56" t="str">
        <f>IF(ISBLANK(Tabelle1[[#This Row],[Fragment size pool '[bp'] after indexing]]),"",Tabelle1[[#This Row],[Fragment size pool '[bp'] after indexing]])</f>
        <v/>
      </c>
      <c r="Z56" t="str">
        <f>IF(ISBLANK(Tabelle1[[#This Row],[Index i5]]),"",Tabelle1[[#This Row],[Index i5]])</f>
        <v/>
      </c>
      <c r="AA56" t="str">
        <f>IF(ISBLANK(Tabelle1[[#This Row],[Index i7]]),"",Tabelle1[[#This Row],[Index i7]])</f>
        <v/>
      </c>
    </row>
    <row r="57" spans="3:27" x14ac:dyDescent="0.2">
      <c r="C57" t="str">
        <f>IF(ISBLANK(Tabelle1[[#This Row],[Lab ID]]),"",Tabelle1[[#This Row],[Lab ID]])</f>
        <v/>
      </c>
      <c r="D57" t="str">
        <f>IF(ISBLANK(Tabelle1[[#This Row],[Sample name]]),"",Tabelle1[[#This Row],[Sample name]])</f>
        <v/>
      </c>
      <c r="H57" s="55"/>
      <c r="I57" s="57"/>
      <c r="J57" t="str">
        <f>IF(ISBLANK(Tabelle1[[#This Row],[QBiC barcode (filled by QBiC)]]),"",Tabelle1[[#This Row],[QBiC barcode (filled by QBiC)]])</f>
        <v/>
      </c>
      <c r="K57" t="str">
        <f>IF(ISBLANK(Tabelle1[[#This Row],[Sample tissue]]),"",Tabelle1[[#This Row],[Sample tissue]])</f>
        <v/>
      </c>
      <c r="L57" t="str">
        <f>IF(ISBLANK(Tabelle1[[#This Row],[FFPE material]]),"",IF(Tabelle1[[#This Row],[FFPE material]]="Yes", 1,  IF(Tabelle1[[#This Row],[FFPE material]]="No",0,1)))</f>
        <v/>
      </c>
      <c r="N57" t="str">
        <f>IF(ISBLANK(Tabelle1[[#This Row],[Plate title]]),"",Tabelle1[[#This Row],[Plate title]])</f>
        <v/>
      </c>
      <c r="O57" t="str">
        <f>IF(ISBLANK(Tabelle1[[#This Row],[Plate position (e.g. A1)]]),"",LEFT(Samples!E57,1))</f>
        <v/>
      </c>
      <c r="P57" t="str">
        <f>IF(ISBLANK(Tabelle1[[#This Row],[Plate position (e.g. A1)]]),"",RIGHT(Samples!E57,2))</f>
        <v/>
      </c>
      <c r="Q57" s="48" t="str">
        <f>IF(ISBLANK(Tabelle1[[#This Row],[Sample shipment]]),"",Tabelle1[[#This Row],[Sample shipment]])</f>
        <v/>
      </c>
      <c r="R57" t="str">
        <f>IF(ISBLANK(Tabelle1[[#This Row],[Sample volume
'[µL']]]),"",Tabelle1[[#This Row],[Sample volume
'[µL']]])</f>
        <v/>
      </c>
      <c r="S57" t="str">
        <f>IF(ISBLANK(Tabelle1[[#This Row],[Concentration '[ng/µl']]]),IF(ISBLANK(Tabelle1[[#This Row],[Concentration single library '[ng/µl']]]),"",Tabelle1[[#This Row],[Concentration single library '[ng/µl']]]),Tabelle1[[#This Row],[Concentration '[ng/µl']]])</f>
        <v/>
      </c>
      <c r="T57" t="str">
        <f>IF(ISBLANK(Tabelle1[[#This Row],[Purity OD 260nm/280nm]]),"",Tabelle1[[#This Row],[Purity OD 260nm/280nm]])</f>
        <v/>
      </c>
      <c r="U57" t="str">
        <f>IF(ISBLANK(Tabelle1[[#This Row],[Purity OD 260nm/230nm]]),"",Tabelle1[[#This Row],[Purity OD 260nm/230nm]])</f>
        <v/>
      </c>
      <c r="V57" t="str">
        <f>IF(ISBLANK(Tabelle1[[#This Row],[Sequencing mode]]),"",Tabelle1[[#This Row],[Sequencing mode]])</f>
        <v/>
      </c>
      <c r="W57" t="str">
        <f>IF(ISBLANK(Tabelle1[[#This Row],[Elution buffer]]),"",Tabelle1[[#This Row],[Elution buffer]])</f>
        <v/>
      </c>
      <c r="X57" t="str">
        <f>IF(ISBLANK(Tabelle1[[#This Row],[RIN/DIN]]),"",Tabelle1[[#This Row],[RIN/DIN]])</f>
        <v/>
      </c>
      <c r="Y57" t="str">
        <f>IF(ISBLANK(Tabelle1[[#This Row],[Fragment size pool '[bp'] after indexing]]),"",Tabelle1[[#This Row],[Fragment size pool '[bp'] after indexing]])</f>
        <v/>
      </c>
      <c r="Z57" t="str">
        <f>IF(ISBLANK(Tabelle1[[#This Row],[Index i5]]),"",Tabelle1[[#This Row],[Index i5]])</f>
        <v/>
      </c>
      <c r="AA57" t="str">
        <f>IF(ISBLANK(Tabelle1[[#This Row],[Index i7]]),"",Tabelle1[[#This Row],[Index i7]])</f>
        <v/>
      </c>
    </row>
    <row r="58" spans="3:27" x14ac:dyDescent="0.2">
      <c r="C58" t="str">
        <f>IF(ISBLANK(Tabelle1[[#This Row],[Lab ID]]),"",Tabelle1[[#This Row],[Lab ID]])</f>
        <v/>
      </c>
      <c r="D58" t="str">
        <f>IF(ISBLANK(Tabelle1[[#This Row],[Sample name]]),"",Tabelle1[[#This Row],[Sample name]])</f>
        <v/>
      </c>
      <c r="H58" s="55"/>
      <c r="I58" s="57"/>
      <c r="J58" t="str">
        <f>IF(ISBLANK(Tabelle1[[#This Row],[QBiC barcode (filled by QBiC)]]),"",Tabelle1[[#This Row],[QBiC barcode (filled by QBiC)]])</f>
        <v/>
      </c>
      <c r="K58" t="str">
        <f>IF(ISBLANK(Tabelle1[[#This Row],[Sample tissue]]),"",Tabelle1[[#This Row],[Sample tissue]])</f>
        <v/>
      </c>
      <c r="L58" t="str">
        <f>IF(ISBLANK(Tabelle1[[#This Row],[FFPE material]]),"",IF(Tabelle1[[#This Row],[FFPE material]]="Yes", 1,  IF(Tabelle1[[#This Row],[FFPE material]]="No",0,1)))</f>
        <v/>
      </c>
      <c r="N58" t="str">
        <f>IF(ISBLANK(Tabelle1[[#This Row],[Plate title]]),"",Tabelle1[[#This Row],[Plate title]])</f>
        <v/>
      </c>
      <c r="O58" t="str">
        <f>IF(ISBLANK(Tabelle1[[#This Row],[Plate position (e.g. A1)]]),"",LEFT(Samples!E58,1))</f>
        <v/>
      </c>
      <c r="P58" t="str">
        <f>IF(ISBLANK(Tabelle1[[#This Row],[Plate position (e.g. A1)]]),"",RIGHT(Samples!E58,2))</f>
        <v/>
      </c>
      <c r="Q58" s="48" t="str">
        <f>IF(ISBLANK(Tabelle1[[#This Row],[Sample shipment]]),"",Tabelle1[[#This Row],[Sample shipment]])</f>
        <v/>
      </c>
      <c r="R58" t="str">
        <f>IF(ISBLANK(Tabelle1[[#This Row],[Sample volume
'[µL']]]),"",Tabelle1[[#This Row],[Sample volume
'[µL']]])</f>
        <v/>
      </c>
      <c r="S58" t="str">
        <f>IF(ISBLANK(Tabelle1[[#This Row],[Concentration '[ng/µl']]]),IF(ISBLANK(Tabelle1[[#This Row],[Concentration single library '[ng/µl']]]),"",Tabelle1[[#This Row],[Concentration single library '[ng/µl']]]),Tabelle1[[#This Row],[Concentration '[ng/µl']]])</f>
        <v/>
      </c>
      <c r="T58" t="str">
        <f>IF(ISBLANK(Tabelle1[[#This Row],[Purity OD 260nm/280nm]]),"",Tabelle1[[#This Row],[Purity OD 260nm/280nm]])</f>
        <v/>
      </c>
      <c r="U58" t="str">
        <f>IF(ISBLANK(Tabelle1[[#This Row],[Purity OD 260nm/230nm]]),"",Tabelle1[[#This Row],[Purity OD 260nm/230nm]])</f>
        <v/>
      </c>
      <c r="V58" t="str">
        <f>IF(ISBLANK(Tabelle1[[#This Row],[Sequencing mode]]),"",Tabelle1[[#This Row],[Sequencing mode]])</f>
        <v/>
      </c>
      <c r="W58" t="str">
        <f>IF(ISBLANK(Tabelle1[[#This Row],[Elution buffer]]),"",Tabelle1[[#This Row],[Elution buffer]])</f>
        <v/>
      </c>
      <c r="X58" t="str">
        <f>IF(ISBLANK(Tabelle1[[#This Row],[RIN/DIN]]),"",Tabelle1[[#This Row],[RIN/DIN]])</f>
        <v/>
      </c>
      <c r="Y58" t="str">
        <f>IF(ISBLANK(Tabelle1[[#This Row],[Fragment size pool '[bp'] after indexing]]),"",Tabelle1[[#This Row],[Fragment size pool '[bp'] after indexing]])</f>
        <v/>
      </c>
      <c r="Z58" t="str">
        <f>IF(ISBLANK(Tabelle1[[#This Row],[Index i5]]),"",Tabelle1[[#This Row],[Index i5]])</f>
        <v/>
      </c>
      <c r="AA58" t="str">
        <f>IF(ISBLANK(Tabelle1[[#This Row],[Index i7]]),"",Tabelle1[[#This Row],[Index i7]])</f>
        <v/>
      </c>
    </row>
    <row r="59" spans="3:27" x14ac:dyDescent="0.2">
      <c r="C59" t="str">
        <f>IF(ISBLANK(Tabelle1[[#This Row],[Lab ID]]),"",Tabelle1[[#This Row],[Lab ID]])</f>
        <v/>
      </c>
      <c r="D59" t="str">
        <f>IF(ISBLANK(Tabelle1[[#This Row],[Sample name]]),"",Tabelle1[[#This Row],[Sample name]])</f>
        <v/>
      </c>
      <c r="H59" s="55"/>
      <c r="I59" s="57"/>
      <c r="J59" t="str">
        <f>IF(ISBLANK(Tabelle1[[#This Row],[QBiC barcode (filled by QBiC)]]),"",Tabelle1[[#This Row],[QBiC barcode (filled by QBiC)]])</f>
        <v/>
      </c>
      <c r="K59" t="str">
        <f>IF(ISBLANK(Tabelle1[[#This Row],[Sample tissue]]),"",Tabelle1[[#This Row],[Sample tissue]])</f>
        <v/>
      </c>
      <c r="L59" t="str">
        <f>IF(ISBLANK(Tabelle1[[#This Row],[FFPE material]]),"",IF(Tabelle1[[#This Row],[FFPE material]]="Yes", 1,  IF(Tabelle1[[#This Row],[FFPE material]]="No",0,1)))</f>
        <v/>
      </c>
      <c r="N59" t="str">
        <f>IF(ISBLANK(Tabelle1[[#This Row],[Plate title]]),"",Tabelle1[[#This Row],[Plate title]])</f>
        <v/>
      </c>
      <c r="O59" t="str">
        <f>IF(ISBLANK(Tabelle1[[#This Row],[Plate position (e.g. A1)]]),"",LEFT(Samples!E59,1))</f>
        <v/>
      </c>
      <c r="P59" t="str">
        <f>IF(ISBLANK(Tabelle1[[#This Row],[Plate position (e.g. A1)]]),"",RIGHT(Samples!E59,2))</f>
        <v/>
      </c>
      <c r="Q59" s="48" t="str">
        <f>IF(ISBLANK(Tabelle1[[#This Row],[Sample shipment]]),"",Tabelle1[[#This Row],[Sample shipment]])</f>
        <v/>
      </c>
      <c r="R59" t="str">
        <f>IF(ISBLANK(Tabelle1[[#This Row],[Sample volume
'[µL']]]),"",Tabelle1[[#This Row],[Sample volume
'[µL']]])</f>
        <v/>
      </c>
      <c r="S59" t="str">
        <f>IF(ISBLANK(Tabelle1[[#This Row],[Concentration '[ng/µl']]]),IF(ISBLANK(Tabelle1[[#This Row],[Concentration single library '[ng/µl']]]),"",Tabelle1[[#This Row],[Concentration single library '[ng/µl']]]),Tabelle1[[#This Row],[Concentration '[ng/µl']]])</f>
        <v/>
      </c>
      <c r="T59" t="str">
        <f>IF(ISBLANK(Tabelle1[[#This Row],[Purity OD 260nm/280nm]]),"",Tabelle1[[#This Row],[Purity OD 260nm/280nm]])</f>
        <v/>
      </c>
      <c r="U59" t="str">
        <f>IF(ISBLANK(Tabelle1[[#This Row],[Purity OD 260nm/230nm]]),"",Tabelle1[[#This Row],[Purity OD 260nm/230nm]])</f>
        <v/>
      </c>
      <c r="V59" t="str">
        <f>IF(ISBLANK(Tabelle1[[#This Row],[Sequencing mode]]),"",Tabelle1[[#This Row],[Sequencing mode]])</f>
        <v/>
      </c>
      <c r="W59" t="str">
        <f>IF(ISBLANK(Tabelle1[[#This Row],[Elution buffer]]),"",Tabelle1[[#This Row],[Elution buffer]])</f>
        <v/>
      </c>
      <c r="X59" t="str">
        <f>IF(ISBLANK(Tabelle1[[#This Row],[RIN/DIN]]),"",Tabelle1[[#This Row],[RIN/DIN]])</f>
        <v/>
      </c>
      <c r="Y59" t="str">
        <f>IF(ISBLANK(Tabelle1[[#This Row],[Fragment size pool '[bp'] after indexing]]),"",Tabelle1[[#This Row],[Fragment size pool '[bp'] after indexing]])</f>
        <v/>
      </c>
      <c r="Z59" t="str">
        <f>IF(ISBLANK(Tabelle1[[#This Row],[Index i5]]),"",Tabelle1[[#This Row],[Index i5]])</f>
        <v/>
      </c>
      <c r="AA59" t="str">
        <f>IF(ISBLANK(Tabelle1[[#This Row],[Index i7]]),"",Tabelle1[[#This Row],[Index i7]])</f>
        <v/>
      </c>
    </row>
    <row r="60" spans="3:27" x14ac:dyDescent="0.2">
      <c r="C60" t="str">
        <f>IF(ISBLANK(Tabelle1[[#This Row],[Lab ID]]),"",Tabelle1[[#This Row],[Lab ID]])</f>
        <v/>
      </c>
      <c r="D60" t="str">
        <f>IF(ISBLANK(Tabelle1[[#This Row],[Sample name]]),"",Tabelle1[[#This Row],[Sample name]])</f>
        <v/>
      </c>
      <c r="H60" s="55"/>
      <c r="I60" s="57"/>
      <c r="J60" t="str">
        <f>IF(ISBLANK(Tabelle1[[#This Row],[QBiC barcode (filled by QBiC)]]),"",Tabelle1[[#This Row],[QBiC barcode (filled by QBiC)]])</f>
        <v/>
      </c>
      <c r="K60" t="str">
        <f>IF(ISBLANK(Tabelle1[[#This Row],[Sample tissue]]),"",Tabelle1[[#This Row],[Sample tissue]])</f>
        <v/>
      </c>
      <c r="L60" t="str">
        <f>IF(ISBLANK(Tabelle1[[#This Row],[FFPE material]]),"",IF(Tabelle1[[#This Row],[FFPE material]]="Yes", 1,  IF(Tabelle1[[#This Row],[FFPE material]]="No",0,1)))</f>
        <v/>
      </c>
      <c r="N60" t="str">
        <f>IF(ISBLANK(Tabelle1[[#This Row],[Plate title]]),"",Tabelle1[[#This Row],[Plate title]])</f>
        <v/>
      </c>
      <c r="O60" t="str">
        <f>IF(ISBLANK(Tabelle1[[#This Row],[Plate position (e.g. A1)]]),"",LEFT(Samples!E60,1))</f>
        <v/>
      </c>
      <c r="P60" t="str">
        <f>IF(ISBLANK(Tabelle1[[#This Row],[Plate position (e.g. A1)]]),"",RIGHT(Samples!E60,2))</f>
        <v/>
      </c>
      <c r="Q60" s="48" t="str">
        <f>IF(ISBLANK(Tabelle1[[#This Row],[Sample shipment]]),"",Tabelle1[[#This Row],[Sample shipment]])</f>
        <v/>
      </c>
      <c r="R60" t="str">
        <f>IF(ISBLANK(Tabelle1[[#This Row],[Sample volume
'[µL']]]),"",Tabelle1[[#This Row],[Sample volume
'[µL']]])</f>
        <v/>
      </c>
      <c r="S60" t="str">
        <f>IF(ISBLANK(Tabelle1[[#This Row],[Concentration '[ng/µl']]]),IF(ISBLANK(Tabelle1[[#This Row],[Concentration single library '[ng/µl']]]),"",Tabelle1[[#This Row],[Concentration single library '[ng/µl']]]),Tabelle1[[#This Row],[Concentration '[ng/µl']]])</f>
        <v/>
      </c>
      <c r="T60" t="str">
        <f>IF(ISBLANK(Tabelle1[[#This Row],[Purity OD 260nm/280nm]]),"",Tabelle1[[#This Row],[Purity OD 260nm/280nm]])</f>
        <v/>
      </c>
      <c r="U60" t="str">
        <f>IF(ISBLANK(Tabelle1[[#This Row],[Purity OD 260nm/230nm]]),"",Tabelle1[[#This Row],[Purity OD 260nm/230nm]])</f>
        <v/>
      </c>
      <c r="V60" t="str">
        <f>IF(ISBLANK(Tabelle1[[#This Row],[Sequencing mode]]),"",Tabelle1[[#This Row],[Sequencing mode]])</f>
        <v/>
      </c>
      <c r="W60" t="str">
        <f>IF(ISBLANK(Tabelle1[[#This Row],[Elution buffer]]),"",Tabelle1[[#This Row],[Elution buffer]])</f>
        <v/>
      </c>
      <c r="X60" t="str">
        <f>IF(ISBLANK(Tabelle1[[#This Row],[RIN/DIN]]),"",Tabelle1[[#This Row],[RIN/DIN]])</f>
        <v/>
      </c>
      <c r="Y60" t="str">
        <f>IF(ISBLANK(Tabelle1[[#This Row],[Fragment size pool '[bp'] after indexing]]),"",Tabelle1[[#This Row],[Fragment size pool '[bp'] after indexing]])</f>
        <v/>
      </c>
      <c r="Z60" t="str">
        <f>IF(ISBLANK(Tabelle1[[#This Row],[Index i5]]),"",Tabelle1[[#This Row],[Index i5]])</f>
        <v/>
      </c>
      <c r="AA60" t="str">
        <f>IF(ISBLANK(Tabelle1[[#This Row],[Index i7]]),"",Tabelle1[[#This Row],[Index i7]])</f>
        <v/>
      </c>
    </row>
    <row r="61" spans="3:27" x14ac:dyDescent="0.2">
      <c r="C61" t="str">
        <f>IF(ISBLANK(Tabelle1[[#This Row],[Lab ID]]),"",Tabelle1[[#This Row],[Lab ID]])</f>
        <v/>
      </c>
      <c r="D61" t="str">
        <f>IF(ISBLANK(Tabelle1[[#This Row],[Sample name]]),"",Tabelle1[[#This Row],[Sample name]])</f>
        <v/>
      </c>
      <c r="H61" s="55"/>
      <c r="I61" s="57"/>
      <c r="J61" t="str">
        <f>IF(ISBLANK(Tabelle1[[#This Row],[QBiC barcode (filled by QBiC)]]),"",Tabelle1[[#This Row],[QBiC barcode (filled by QBiC)]])</f>
        <v/>
      </c>
      <c r="K61" t="str">
        <f>IF(ISBLANK(Tabelle1[[#This Row],[Sample tissue]]),"",Tabelle1[[#This Row],[Sample tissue]])</f>
        <v/>
      </c>
      <c r="L61" t="str">
        <f>IF(ISBLANK(Tabelle1[[#This Row],[FFPE material]]),"",IF(Tabelle1[[#This Row],[FFPE material]]="Yes", 1,  IF(Tabelle1[[#This Row],[FFPE material]]="No",0,1)))</f>
        <v/>
      </c>
      <c r="N61" t="str">
        <f>IF(ISBLANK(Tabelle1[[#This Row],[Plate title]]),"",Tabelle1[[#This Row],[Plate title]])</f>
        <v/>
      </c>
      <c r="O61" t="str">
        <f>IF(ISBLANK(Tabelle1[[#This Row],[Plate position (e.g. A1)]]),"",LEFT(Samples!E61,1))</f>
        <v/>
      </c>
      <c r="P61" t="str">
        <f>IF(ISBLANK(Tabelle1[[#This Row],[Plate position (e.g. A1)]]),"",RIGHT(Samples!E61,2))</f>
        <v/>
      </c>
      <c r="Q61" s="48" t="str">
        <f>IF(ISBLANK(Tabelle1[[#This Row],[Sample shipment]]),"",Tabelle1[[#This Row],[Sample shipment]])</f>
        <v/>
      </c>
      <c r="R61" t="str">
        <f>IF(ISBLANK(Tabelle1[[#This Row],[Sample volume
'[µL']]]),"",Tabelle1[[#This Row],[Sample volume
'[µL']]])</f>
        <v/>
      </c>
      <c r="S61" t="str">
        <f>IF(ISBLANK(Tabelle1[[#This Row],[Concentration '[ng/µl']]]),IF(ISBLANK(Tabelle1[[#This Row],[Concentration single library '[ng/µl']]]),"",Tabelle1[[#This Row],[Concentration single library '[ng/µl']]]),Tabelle1[[#This Row],[Concentration '[ng/µl']]])</f>
        <v/>
      </c>
      <c r="T61" t="str">
        <f>IF(ISBLANK(Tabelle1[[#This Row],[Purity OD 260nm/280nm]]),"",Tabelle1[[#This Row],[Purity OD 260nm/280nm]])</f>
        <v/>
      </c>
      <c r="U61" t="str">
        <f>IF(ISBLANK(Tabelle1[[#This Row],[Purity OD 260nm/230nm]]),"",Tabelle1[[#This Row],[Purity OD 260nm/230nm]])</f>
        <v/>
      </c>
      <c r="V61" t="str">
        <f>IF(ISBLANK(Tabelle1[[#This Row],[Sequencing mode]]),"",Tabelle1[[#This Row],[Sequencing mode]])</f>
        <v/>
      </c>
      <c r="W61" t="str">
        <f>IF(ISBLANK(Tabelle1[[#This Row],[Elution buffer]]),"",Tabelle1[[#This Row],[Elution buffer]])</f>
        <v/>
      </c>
      <c r="X61" t="str">
        <f>IF(ISBLANK(Tabelle1[[#This Row],[RIN/DIN]]),"",Tabelle1[[#This Row],[RIN/DIN]])</f>
        <v/>
      </c>
      <c r="Y61" t="str">
        <f>IF(ISBLANK(Tabelle1[[#This Row],[Fragment size pool '[bp'] after indexing]]),"",Tabelle1[[#This Row],[Fragment size pool '[bp'] after indexing]])</f>
        <v/>
      </c>
      <c r="Z61" t="str">
        <f>IF(ISBLANK(Tabelle1[[#This Row],[Index i5]]),"",Tabelle1[[#This Row],[Index i5]])</f>
        <v/>
      </c>
      <c r="AA61" t="str">
        <f>IF(ISBLANK(Tabelle1[[#This Row],[Index i7]]),"",Tabelle1[[#This Row],[Index i7]])</f>
        <v/>
      </c>
    </row>
    <row r="62" spans="3:27" x14ac:dyDescent="0.2">
      <c r="C62" t="str">
        <f>IF(ISBLANK(Tabelle1[[#This Row],[Lab ID]]),"",Tabelle1[[#This Row],[Lab ID]])</f>
        <v/>
      </c>
      <c r="D62" t="str">
        <f>IF(ISBLANK(Tabelle1[[#This Row],[Sample name]]),"",Tabelle1[[#This Row],[Sample name]])</f>
        <v/>
      </c>
      <c r="H62" s="55"/>
      <c r="I62" s="57"/>
      <c r="J62" t="str">
        <f>IF(ISBLANK(Tabelle1[[#This Row],[QBiC barcode (filled by QBiC)]]),"",Tabelle1[[#This Row],[QBiC barcode (filled by QBiC)]])</f>
        <v/>
      </c>
      <c r="K62" t="str">
        <f>IF(ISBLANK(Tabelle1[[#This Row],[Sample tissue]]),"",Tabelle1[[#This Row],[Sample tissue]])</f>
        <v/>
      </c>
      <c r="L62" t="str">
        <f>IF(ISBLANK(Tabelle1[[#This Row],[FFPE material]]),"",IF(Tabelle1[[#This Row],[FFPE material]]="Yes", 1,  IF(Tabelle1[[#This Row],[FFPE material]]="No",0,1)))</f>
        <v/>
      </c>
      <c r="N62" t="str">
        <f>IF(ISBLANK(Tabelle1[[#This Row],[Plate title]]),"",Tabelle1[[#This Row],[Plate title]])</f>
        <v/>
      </c>
      <c r="O62" t="str">
        <f>IF(ISBLANK(Tabelle1[[#This Row],[Plate position (e.g. A1)]]),"",LEFT(Samples!E62,1))</f>
        <v/>
      </c>
      <c r="P62" t="str">
        <f>IF(ISBLANK(Tabelle1[[#This Row],[Plate position (e.g. A1)]]),"",RIGHT(Samples!E62,2))</f>
        <v/>
      </c>
      <c r="Q62" s="48" t="str">
        <f>IF(ISBLANK(Tabelle1[[#This Row],[Sample shipment]]),"",Tabelle1[[#This Row],[Sample shipment]])</f>
        <v/>
      </c>
      <c r="R62" t="str">
        <f>IF(ISBLANK(Tabelle1[[#This Row],[Sample volume
'[µL']]]),"",Tabelle1[[#This Row],[Sample volume
'[µL']]])</f>
        <v/>
      </c>
      <c r="S62" t="str">
        <f>IF(ISBLANK(Tabelle1[[#This Row],[Concentration '[ng/µl']]]),IF(ISBLANK(Tabelle1[[#This Row],[Concentration single library '[ng/µl']]]),"",Tabelle1[[#This Row],[Concentration single library '[ng/µl']]]),Tabelle1[[#This Row],[Concentration '[ng/µl']]])</f>
        <v/>
      </c>
      <c r="T62" t="str">
        <f>IF(ISBLANK(Tabelle1[[#This Row],[Purity OD 260nm/280nm]]),"",Tabelle1[[#This Row],[Purity OD 260nm/280nm]])</f>
        <v/>
      </c>
      <c r="U62" t="str">
        <f>IF(ISBLANK(Tabelle1[[#This Row],[Purity OD 260nm/230nm]]),"",Tabelle1[[#This Row],[Purity OD 260nm/230nm]])</f>
        <v/>
      </c>
      <c r="V62" t="str">
        <f>IF(ISBLANK(Tabelle1[[#This Row],[Sequencing mode]]),"",Tabelle1[[#This Row],[Sequencing mode]])</f>
        <v/>
      </c>
      <c r="W62" t="str">
        <f>IF(ISBLANK(Tabelle1[[#This Row],[Elution buffer]]),"",Tabelle1[[#This Row],[Elution buffer]])</f>
        <v/>
      </c>
      <c r="X62" t="str">
        <f>IF(ISBLANK(Tabelle1[[#This Row],[RIN/DIN]]),"",Tabelle1[[#This Row],[RIN/DIN]])</f>
        <v/>
      </c>
      <c r="Y62" t="str">
        <f>IF(ISBLANK(Tabelle1[[#This Row],[Fragment size pool '[bp'] after indexing]]),"",Tabelle1[[#This Row],[Fragment size pool '[bp'] after indexing]])</f>
        <v/>
      </c>
      <c r="Z62" t="str">
        <f>IF(ISBLANK(Tabelle1[[#This Row],[Index i5]]),"",Tabelle1[[#This Row],[Index i5]])</f>
        <v/>
      </c>
      <c r="AA62" t="str">
        <f>IF(ISBLANK(Tabelle1[[#This Row],[Index i7]]),"",Tabelle1[[#This Row],[Index i7]])</f>
        <v/>
      </c>
    </row>
    <row r="63" spans="3:27" x14ac:dyDescent="0.2">
      <c r="C63" t="str">
        <f>IF(ISBLANK(Tabelle1[[#This Row],[Lab ID]]),"",Tabelle1[[#This Row],[Lab ID]])</f>
        <v/>
      </c>
      <c r="D63" t="str">
        <f>IF(ISBLANK(Tabelle1[[#This Row],[Sample name]]),"",Tabelle1[[#This Row],[Sample name]])</f>
        <v/>
      </c>
      <c r="H63" s="55"/>
      <c r="I63" s="57"/>
      <c r="J63" t="str">
        <f>IF(ISBLANK(Tabelle1[[#This Row],[QBiC barcode (filled by QBiC)]]),"",Tabelle1[[#This Row],[QBiC barcode (filled by QBiC)]])</f>
        <v/>
      </c>
      <c r="K63" t="str">
        <f>IF(ISBLANK(Tabelle1[[#This Row],[Sample tissue]]),"",Tabelle1[[#This Row],[Sample tissue]])</f>
        <v/>
      </c>
      <c r="L63" t="str">
        <f>IF(ISBLANK(Tabelle1[[#This Row],[FFPE material]]),"",IF(Tabelle1[[#This Row],[FFPE material]]="Yes", 1,  IF(Tabelle1[[#This Row],[FFPE material]]="No",0,1)))</f>
        <v/>
      </c>
      <c r="N63" t="str">
        <f>IF(ISBLANK(Tabelle1[[#This Row],[Plate title]]),"",Tabelle1[[#This Row],[Plate title]])</f>
        <v/>
      </c>
      <c r="O63" t="str">
        <f>IF(ISBLANK(Tabelle1[[#This Row],[Plate position (e.g. A1)]]),"",LEFT(Samples!E63,1))</f>
        <v/>
      </c>
      <c r="P63" t="str">
        <f>IF(ISBLANK(Tabelle1[[#This Row],[Plate position (e.g. A1)]]),"",RIGHT(Samples!E63,2))</f>
        <v/>
      </c>
      <c r="Q63" s="48" t="str">
        <f>IF(ISBLANK(Tabelle1[[#This Row],[Sample shipment]]),"",Tabelle1[[#This Row],[Sample shipment]])</f>
        <v/>
      </c>
      <c r="R63" t="str">
        <f>IF(ISBLANK(Tabelle1[[#This Row],[Sample volume
'[µL']]]),"",Tabelle1[[#This Row],[Sample volume
'[µL']]])</f>
        <v/>
      </c>
      <c r="S63" t="str">
        <f>IF(ISBLANK(Tabelle1[[#This Row],[Concentration '[ng/µl']]]),IF(ISBLANK(Tabelle1[[#This Row],[Concentration single library '[ng/µl']]]),"",Tabelle1[[#This Row],[Concentration single library '[ng/µl']]]),Tabelle1[[#This Row],[Concentration '[ng/µl']]])</f>
        <v/>
      </c>
      <c r="T63" t="str">
        <f>IF(ISBLANK(Tabelle1[[#This Row],[Purity OD 260nm/280nm]]),"",Tabelle1[[#This Row],[Purity OD 260nm/280nm]])</f>
        <v/>
      </c>
      <c r="U63" t="str">
        <f>IF(ISBLANK(Tabelle1[[#This Row],[Purity OD 260nm/230nm]]),"",Tabelle1[[#This Row],[Purity OD 260nm/230nm]])</f>
        <v/>
      </c>
      <c r="V63" t="str">
        <f>IF(ISBLANK(Tabelle1[[#This Row],[Sequencing mode]]),"",Tabelle1[[#This Row],[Sequencing mode]])</f>
        <v/>
      </c>
      <c r="W63" t="str">
        <f>IF(ISBLANK(Tabelle1[[#This Row],[Elution buffer]]),"",Tabelle1[[#This Row],[Elution buffer]])</f>
        <v/>
      </c>
      <c r="X63" t="str">
        <f>IF(ISBLANK(Tabelle1[[#This Row],[RIN/DIN]]),"",Tabelle1[[#This Row],[RIN/DIN]])</f>
        <v/>
      </c>
      <c r="Y63" t="str">
        <f>IF(ISBLANK(Tabelle1[[#This Row],[Fragment size pool '[bp'] after indexing]]),"",Tabelle1[[#This Row],[Fragment size pool '[bp'] after indexing]])</f>
        <v/>
      </c>
      <c r="Z63" t="str">
        <f>IF(ISBLANK(Tabelle1[[#This Row],[Index i5]]),"",Tabelle1[[#This Row],[Index i5]])</f>
        <v/>
      </c>
      <c r="AA63" t="str">
        <f>IF(ISBLANK(Tabelle1[[#This Row],[Index i7]]),"",Tabelle1[[#This Row],[Index i7]])</f>
        <v/>
      </c>
    </row>
    <row r="64" spans="3:27" x14ac:dyDescent="0.2">
      <c r="C64" t="str">
        <f>IF(ISBLANK(Tabelle1[[#This Row],[Lab ID]]),"",Tabelle1[[#This Row],[Lab ID]])</f>
        <v/>
      </c>
      <c r="D64" t="str">
        <f>IF(ISBLANK(Tabelle1[[#This Row],[Sample name]]),"",Tabelle1[[#This Row],[Sample name]])</f>
        <v/>
      </c>
      <c r="H64" s="55"/>
      <c r="I64" s="57"/>
      <c r="J64" t="str">
        <f>IF(ISBLANK(Tabelle1[[#This Row],[QBiC barcode (filled by QBiC)]]),"",Tabelle1[[#This Row],[QBiC barcode (filled by QBiC)]])</f>
        <v/>
      </c>
      <c r="K64" t="str">
        <f>IF(ISBLANK(Tabelle1[[#This Row],[Sample tissue]]),"",Tabelle1[[#This Row],[Sample tissue]])</f>
        <v/>
      </c>
      <c r="L64" t="str">
        <f>IF(ISBLANK(Tabelle1[[#This Row],[FFPE material]]),"",IF(Tabelle1[[#This Row],[FFPE material]]="Yes", 1,  IF(Tabelle1[[#This Row],[FFPE material]]="No",0,1)))</f>
        <v/>
      </c>
      <c r="N64" t="str">
        <f>IF(ISBLANK(Tabelle1[[#This Row],[Plate title]]),"",Tabelle1[[#This Row],[Plate title]])</f>
        <v/>
      </c>
      <c r="O64" t="str">
        <f>IF(ISBLANK(Tabelle1[[#This Row],[Plate position (e.g. A1)]]),"",LEFT(Samples!E64,1))</f>
        <v/>
      </c>
      <c r="P64" t="str">
        <f>IF(ISBLANK(Tabelle1[[#This Row],[Plate position (e.g. A1)]]),"",RIGHT(Samples!E64,2))</f>
        <v/>
      </c>
      <c r="Q64" s="48" t="str">
        <f>IF(ISBLANK(Tabelle1[[#This Row],[Sample shipment]]),"",Tabelle1[[#This Row],[Sample shipment]])</f>
        <v/>
      </c>
      <c r="R64" t="str">
        <f>IF(ISBLANK(Tabelle1[[#This Row],[Sample volume
'[µL']]]),"",Tabelle1[[#This Row],[Sample volume
'[µL']]])</f>
        <v/>
      </c>
      <c r="S64" t="str">
        <f>IF(ISBLANK(Tabelle1[[#This Row],[Concentration '[ng/µl']]]),IF(ISBLANK(Tabelle1[[#This Row],[Concentration single library '[ng/µl']]]),"",Tabelle1[[#This Row],[Concentration single library '[ng/µl']]]),Tabelle1[[#This Row],[Concentration '[ng/µl']]])</f>
        <v/>
      </c>
      <c r="T64" t="str">
        <f>IF(ISBLANK(Tabelle1[[#This Row],[Purity OD 260nm/280nm]]),"",Tabelle1[[#This Row],[Purity OD 260nm/280nm]])</f>
        <v/>
      </c>
      <c r="U64" t="str">
        <f>IF(ISBLANK(Tabelle1[[#This Row],[Purity OD 260nm/230nm]]),"",Tabelle1[[#This Row],[Purity OD 260nm/230nm]])</f>
        <v/>
      </c>
      <c r="V64" t="str">
        <f>IF(ISBLANK(Tabelle1[[#This Row],[Sequencing mode]]),"",Tabelle1[[#This Row],[Sequencing mode]])</f>
        <v/>
      </c>
      <c r="W64" t="str">
        <f>IF(ISBLANK(Tabelle1[[#This Row],[Elution buffer]]),"",Tabelle1[[#This Row],[Elution buffer]])</f>
        <v/>
      </c>
      <c r="X64" t="str">
        <f>IF(ISBLANK(Tabelle1[[#This Row],[RIN/DIN]]),"",Tabelle1[[#This Row],[RIN/DIN]])</f>
        <v/>
      </c>
      <c r="Y64" t="str">
        <f>IF(ISBLANK(Tabelle1[[#This Row],[Fragment size pool '[bp'] after indexing]]),"",Tabelle1[[#This Row],[Fragment size pool '[bp'] after indexing]])</f>
        <v/>
      </c>
      <c r="Z64" t="str">
        <f>IF(ISBLANK(Tabelle1[[#This Row],[Index i5]]),"",Tabelle1[[#This Row],[Index i5]])</f>
        <v/>
      </c>
      <c r="AA64" t="str">
        <f>IF(ISBLANK(Tabelle1[[#This Row],[Index i7]]),"",Tabelle1[[#This Row],[Index i7]])</f>
        <v/>
      </c>
    </row>
    <row r="65" spans="3:27" x14ac:dyDescent="0.2">
      <c r="C65" t="str">
        <f>IF(ISBLANK(Tabelle1[[#This Row],[Lab ID]]),"",Tabelle1[[#This Row],[Lab ID]])</f>
        <v/>
      </c>
      <c r="D65" t="str">
        <f>IF(ISBLANK(Tabelle1[[#This Row],[Sample name]]),"",Tabelle1[[#This Row],[Sample name]])</f>
        <v/>
      </c>
      <c r="H65" s="55"/>
      <c r="I65" s="57"/>
      <c r="J65" t="str">
        <f>IF(ISBLANK(Tabelle1[[#This Row],[QBiC barcode (filled by QBiC)]]),"",Tabelle1[[#This Row],[QBiC barcode (filled by QBiC)]])</f>
        <v/>
      </c>
      <c r="K65" t="str">
        <f>IF(ISBLANK(Tabelle1[[#This Row],[Sample tissue]]),"",Tabelle1[[#This Row],[Sample tissue]])</f>
        <v/>
      </c>
      <c r="L65" t="str">
        <f>IF(ISBLANK(Tabelle1[[#This Row],[FFPE material]]),"",IF(Tabelle1[[#This Row],[FFPE material]]="Yes", 1,  IF(Tabelle1[[#This Row],[FFPE material]]="No",0,1)))</f>
        <v/>
      </c>
      <c r="N65" t="str">
        <f>IF(ISBLANK(Tabelle1[[#This Row],[Plate title]]),"",Tabelle1[[#This Row],[Plate title]])</f>
        <v/>
      </c>
      <c r="O65" t="str">
        <f>IF(ISBLANK(Tabelle1[[#This Row],[Plate position (e.g. A1)]]),"",LEFT(Samples!E65,1))</f>
        <v/>
      </c>
      <c r="P65" t="str">
        <f>IF(ISBLANK(Tabelle1[[#This Row],[Plate position (e.g. A1)]]),"",RIGHT(Samples!E65,2))</f>
        <v/>
      </c>
      <c r="Q65" s="48" t="str">
        <f>IF(ISBLANK(Tabelle1[[#This Row],[Sample shipment]]),"",Tabelle1[[#This Row],[Sample shipment]])</f>
        <v/>
      </c>
      <c r="R65" t="str">
        <f>IF(ISBLANK(Tabelle1[[#This Row],[Sample volume
'[µL']]]),"",Tabelle1[[#This Row],[Sample volume
'[µL']]])</f>
        <v/>
      </c>
      <c r="S65" t="str">
        <f>IF(ISBLANK(Tabelle1[[#This Row],[Concentration '[ng/µl']]]),IF(ISBLANK(Tabelle1[[#This Row],[Concentration single library '[ng/µl']]]),"",Tabelle1[[#This Row],[Concentration single library '[ng/µl']]]),Tabelle1[[#This Row],[Concentration '[ng/µl']]])</f>
        <v/>
      </c>
      <c r="T65" t="str">
        <f>IF(ISBLANK(Tabelle1[[#This Row],[Purity OD 260nm/280nm]]),"",Tabelle1[[#This Row],[Purity OD 260nm/280nm]])</f>
        <v/>
      </c>
      <c r="U65" t="str">
        <f>IF(ISBLANK(Tabelle1[[#This Row],[Purity OD 260nm/230nm]]),"",Tabelle1[[#This Row],[Purity OD 260nm/230nm]])</f>
        <v/>
      </c>
      <c r="V65" t="str">
        <f>IF(ISBLANK(Tabelle1[[#This Row],[Sequencing mode]]),"",Tabelle1[[#This Row],[Sequencing mode]])</f>
        <v/>
      </c>
      <c r="W65" t="str">
        <f>IF(ISBLANK(Tabelle1[[#This Row],[Elution buffer]]),"",Tabelle1[[#This Row],[Elution buffer]])</f>
        <v/>
      </c>
      <c r="X65" t="str">
        <f>IF(ISBLANK(Tabelle1[[#This Row],[RIN/DIN]]),"",Tabelle1[[#This Row],[RIN/DIN]])</f>
        <v/>
      </c>
      <c r="Y65" t="str">
        <f>IF(ISBLANK(Tabelle1[[#This Row],[Fragment size pool '[bp'] after indexing]]),"",Tabelle1[[#This Row],[Fragment size pool '[bp'] after indexing]])</f>
        <v/>
      </c>
      <c r="Z65" t="str">
        <f>IF(ISBLANK(Tabelle1[[#This Row],[Index i5]]),"",Tabelle1[[#This Row],[Index i5]])</f>
        <v/>
      </c>
      <c r="AA65" t="str">
        <f>IF(ISBLANK(Tabelle1[[#This Row],[Index i7]]),"",Tabelle1[[#This Row],[Index i7]])</f>
        <v/>
      </c>
    </row>
    <row r="66" spans="3:27" x14ac:dyDescent="0.2">
      <c r="C66" t="str">
        <f>IF(ISBLANK(Tabelle1[[#This Row],[Lab ID]]),"",Tabelle1[[#This Row],[Lab ID]])</f>
        <v/>
      </c>
      <c r="D66" t="str">
        <f>IF(ISBLANK(Tabelle1[[#This Row],[Sample name]]),"",Tabelle1[[#This Row],[Sample name]])</f>
        <v/>
      </c>
      <c r="H66" s="55"/>
      <c r="I66" s="57"/>
      <c r="J66" t="str">
        <f>IF(ISBLANK(Tabelle1[[#This Row],[QBiC barcode (filled by QBiC)]]),"",Tabelle1[[#This Row],[QBiC barcode (filled by QBiC)]])</f>
        <v/>
      </c>
      <c r="K66" t="str">
        <f>IF(ISBLANK(Tabelle1[[#This Row],[Sample tissue]]),"",Tabelle1[[#This Row],[Sample tissue]])</f>
        <v/>
      </c>
      <c r="L66" t="str">
        <f>IF(ISBLANK(Tabelle1[[#This Row],[FFPE material]]),"",IF(Tabelle1[[#This Row],[FFPE material]]="Yes", 1,  IF(Tabelle1[[#This Row],[FFPE material]]="No",0,1)))</f>
        <v/>
      </c>
      <c r="N66" t="str">
        <f>IF(ISBLANK(Tabelle1[[#This Row],[Plate title]]),"",Tabelle1[[#This Row],[Plate title]])</f>
        <v/>
      </c>
      <c r="O66" t="str">
        <f>IF(ISBLANK(Tabelle1[[#This Row],[Plate position (e.g. A1)]]),"",LEFT(Samples!E66,1))</f>
        <v/>
      </c>
      <c r="P66" t="str">
        <f>IF(ISBLANK(Tabelle1[[#This Row],[Plate position (e.g. A1)]]),"",RIGHT(Samples!E66,2))</f>
        <v/>
      </c>
      <c r="Q66" s="48" t="str">
        <f>IF(ISBLANK(Tabelle1[[#This Row],[Sample shipment]]),"",Tabelle1[[#This Row],[Sample shipment]])</f>
        <v/>
      </c>
      <c r="R66" t="str">
        <f>IF(ISBLANK(Tabelle1[[#This Row],[Sample volume
'[µL']]]),"",Tabelle1[[#This Row],[Sample volume
'[µL']]])</f>
        <v/>
      </c>
      <c r="S66" t="str">
        <f>IF(ISBLANK(Tabelle1[[#This Row],[Concentration '[ng/µl']]]),IF(ISBLANK(Tabelle1[[#This Row],[Concentration single library '[ng/µl']]]),"",Tabelle1[[#This Row],[Concentration single library '[ng/µl']]]),Tabelle1[[#This Row],[Concentration '[ng/µl']]])</f>
        <v/>
      </c>
      <c r="T66" t="str">
        <f>IF(ISBLANK(Tabelle1[[#This Row],[Purity OD 260nm/280nm]]),"",Tabelle1[[#This Row],[Purity OD 260nm/280nm]])</f>
        <v/>
      </c>
      <c r="U66" t="str">
        <f>IF(ISBLANK(Tabelle1[[#This Row],[Purity OD 260nm/230nm]]),"",Tabelle1[[#This Row],[Purity OD 260nm/230nm]])</f>
        <v/>
      </c>
      <c r="V66" t="str">
        <f>IF(ISBLANK(Tabelle1[[#This Row],[Sequencing mode]]),"",Tabelle1[[#This Row],[Sequencing mode]])</f>
        <v/>
      </c>
      <c r="W66" t="str">
        <f>IF(ISBLANK(Tabelle1[[#This Row],[Elution buffer]]),"",Tabelle1[[#This Row],[Elution buffer]])</f>
        <v/>
      </c>
      <c r="X66" t="str">
        <f>IF(ISBLANK(Tabelle1[[#This Row],[RIN/DIN]]),"",Tabelle1[[#This Row],[RIN/DIN]])</f>
        <v/>
      </c>
      <c r="Y66" t="str">
        <f>IF(ISBLANK(Tabelle1[[#This Row],[Fragment size pool '[bp'] after indexing]]),"",Tabelle1[[#This Row],[Fragment size pool '[bp'] after indexing]])</f>
        <v/>
      </c>
      <c r="Z66" t="str">
        <f>IF(ISBLANK(Tabelle1[[#This Row],[Index i5]]),"",Tabelle1[[#This Row],[Index i5]])</f>
        <v/>
      </c>
      <c r="AA66" t="str">
        <f>IF(ISBLANK(Tabelle1[[#This Row],[Index i7]]),"",Tabelle1[[#This Row],[Index i7]])</f>
        <v/>
      </c>
    </row>
    <row r="67" spans="3:27" x14ac:dyDescent="0.2">
      <c r="C67" t="str">
        <f>IF(ISBLANK(Tabelle1[[#This Row],[Lab ID]]),"",Tabelle1[[#This Row],[Lab ID]])</f>
        <v/>
      </c>
      <c r="D67" t="str">
        <f>IF(ISBLANK(Tabelle1[[#This Row],[Sample name]]),"",Tabelle1[[#This Row],[Sample name]])</f>
        <v/>
      </c>
      <c r="H67" s="55"/>
      <c r="I67" s="57"/>
      <c r="J67" t="str">
        <f>IF(ISBLANK(Tabelle1[[#This Row],[QBiC barcode (filled by QBiC)]]),"",Tabelle1[[#This Row],[QBiC barcode (filled by QBiC)]])</f>
        <v/>
      </c>
      <c r="K67" t="str">
        <f>IF(ISBLANK(Tabelle1[[#This Row],[Sample tissue]]),"",Tabelle1[[#This Row],[Sample tissue]])</f>
        <v/>
      </c>
      <c r="L67" t="str">
        <f>IF(ISBLANK(Tabelle1[[#This Row],[FFPE material]]),"",IF(Tabelle1[[#This Row],[FFPE material]]="Yes", 1,  IF(Tabelle1[[#This Row],[FFPE material]]="No",0,1)))</f>
        <v/>
      </c>
      <c r="N67" t="str">
        <f>IF(ISBLANK(Tabelle1[[#This Row],[Plate title]]),"",Tabelle1[[#This Row],[Plate title]])</f>
        <v/>
      </c>
      <c r="O67" t="str">
        <f>IF(ISBLANK(Tabelle1[[#This Row],[Plate position (e.g. A1)]]),"",LEFT(Samples!E67,1))</f>
        <v/>
      </c>
      <c r="P67" t="str">
        <f>IF(ISBLANK(Tabelle1[[#This Row],[Plate position (e.g. A1)]]),"",RIGHT(Samples!E67,2))</f>
        <v/>
      </c>
      <c r="Q67" s="48" t="str">
        <f>IF(ISBLANK(Tabelle1[[#This Row],[Sample shipment]]),"",Tabelle1[[#This Row],[Sample shipment]])</f>
        <v/>
      </c>
      <c r="R67" t="str">
        <f>IF(ISBLANK(Tabelle1[[#This Row],[Sample volume
'[µL']]]),"",Tabelle1[[#This Row],[Sample volume
'[µL']]])</f>
        <v/>
      </c>
      <c r="S67" t="str">
        <f>IF(ISBLANK(Tabelle1[[#This Row],[Concentration '[ng/µl']]]),IF(ISBLANK(Tabelle1[[#This Row],[Concentration single library '[ng/µl']]]),"",Tabelle1[[#This Row],[Concentration single library '[ng/µl']]]),Tabelle1[[#This Row],[Concentration '[ng/µl']]])</f>
        <v/>
      </c>
      <c r="T67" t="str">
        <f>IF(ISBLANK(Tabelle1[[#This Row],[Purity OD 260nm/280nm]]),"",Tabelle1[[#This Row],[Purity OD 260nm/280nm]])</f>
        <v/>
      </c>
      <c r="U67" t="str">
        <f>IF(ISBLANK(Tabelle1[[#This Row],[Purity OD 260nm/230nm]]),"",Tabelle1[[#This Row],[Purity OD 260nm/230nm]])</f>
        <v/>
      </c>
      <c r="V67" t="str">
        <f>IF(ISBLANK(Tabelle1[[#This Row],[Sequencing mode]]),"",Tabelle1[[#This Row],[Sequencing mode]])</f>
        <v/>
      </c>
      <c r="W67" t="str">
        <f>IF(ISBLANK(Tabelle1[[#This Row],[Elution buffer]]),"",Tabelle1[[#This Row],[Elution buffer]])</f>
        <v/>
      </c>
      <c r="X67" t="str">
        <f>IF(ISBLANK(Tabelle1[[#This Row],[RIN/DIN]]),"",Tabelle1[[#This Row],[RIN/DIN]])</f>
        <v/>
      </c>
      <c r="Y67" t="str">
        <f>IF(ISBLANK(Tabelle1[[#This Row],[Fragment size pool '[bp'] after indexing]]),"",Tabelle1[[#This Row],[Fragment size pool '[bp'] after indexing]])</f>
        <v/>
      </c>
      <c r="Z67" t="str">
        <f>IF(ISBLANK(Tabelle1[[#This Row],[Index i5]]),"",Tabelle1[[#This Row],[Index i5]])</f>
        <v/>
      </c>
      <c r="AA67" t="str">
        <f>IF(ISBLANK(Tabelle1[[#This Row],[Index i7]]),"",Tabelle1[[#This Row],[Index i7]])</f>
        <v/>
      </c>
    </row>
    <row r="68" spans="3:27" x14ac:dyDescent="0.2">
      <c r="C68" t="str">
        <f>IF(ISBLANK(Tabelle1[[#This Row],[Lab ID]]),"",Tabelle1[[#This Row],[Lab ID]])</f>
        <v/>
      </c>
      <c r="D68" t="str">
        <f>IF(ISBLANK(Tabelle1[[#This Row],[Sample name]]),"",Tabelle1[[#This Row],[Sample name]])</f>
        <v/>
      </c>
      <c r="H68" s="55"/>
      <c r="I68" s="57"/>
      <c r="J68" t="str">
        <f>IF(ISBLANK(Tabelle1[[#This Row],[QBiC barcode (filled by QBiC)]]),"",Tabelle1[[#This Row],[QBiC barcode (filled by QBiC)]])</f>
        <v/>
      </c>
      <c r="K68" t="str">
        <f>IF(ISBLANK(Tabelle1[[#This Row],[Sample tissue]]),"",Tabelle1[[#This Row],[Sample tissue]])</f>
        <v/>
      </c>
      <c r="L68" t="str">
        <f>IF(ISBLANK(Tabelle1[[#This Row],[FFPE material]]),"",IF(Tabelle1[[#This Row],[FFPE material]]="Yes", 1,  IF(Tabelle1[[#This Row],[FFPE material]]="No",0,1)))</f>
        <v/>
      </c>
      <c r="N68" t="str">
        <f>IF(ISBLANK(Tabelle1[[#This Row],[Plate title]]),"",Tabelle1[[#This Row],[Plate title]])</f>
        <v/>
      </c>
      <c r="O68" t="str">
        <f>IF(ISBLANK(Tabelle1[[#This Row],[Plate position (e.g. A1)]]),"",LEFT(Samples!E68,1))</f>
        <v/>
      </c>
      <c r="P68" t="str">
        <f>IF(ISBLANK(Tabelle1[[#This Row],[Plate position (e.g. A1)]]),"",RIGHT(Samples!E68,2))</f>
        <v/>
      </c>
      <c r="Q68" s="48" t="str">
        <f>IF(ISBLANK(Tabelle1[[#This Row],[Sample shipment]]),"",Tabelle1[[#This Row],[Sample shipment]])</f>
        <v/>
      </c>
      <c r="R68" t="str">
        <f>IF(ISBLANK(Tabelle1[[#This Row],[Sample volume
'[µL']]]),"",Tabelle1[[#This Row],[Sample volume
'[µL']]])</f>
        <v/>
      </c>
      <c r="S68" t="str">
        <f>IF(ISBLANK(Tabelle1[[#This Row],[Concentration '[ng/µl']]]),IF(ISBLANK(Tabelle1[[#This Row],[Concentration single library '[ng/µl']]]),"",Tabelle1[[#This Row],[Concentration single library '[ng/µl']]]),Tabelle1[[#This Row],[Concentration '[ng/µl']]])</f>
        <v/>
      </c>
      <c r="T68" t="str">
        <f>IF(ISBLANK(Tabelle1[[#This Row],[Purity OD 260nm/280nm]]),"",Tabelle1[[#This Row],[Purity OD 260nm/280nm]])</f>
        <v/>
      </c>
      <c r="U68" t="str">
        <f>IF(ISBLANK(Tabelle1[[#This Row],[Purity OD 260nm/230nm]]),"",Tabelle1[[#This Row],[Purity OD 260nm/230nm]])</f>
        <v/>
      </c>
      <c r="V68" t="str">
        <f>IF(ISBLANK(Tabelle1[[#This Row],[Sequencing mode]]),"",Tabelle1[[#This Row],[Sequencing mode]])</f>
        <v/>
      </c>
      <c r="W68" t="str">
        <f>IF(ISBLANK(Tabelle1[[#This Row],[Elution buffer]]),"",Tabelle1[[#This Row],[Elution buffer]])</f>
        <v/>
      </c>
      <c r="X68" t="str">
        <f>IF(ISBLANK(Tabelle1[[#This Row],[RIN/DIN]]),"",Tabelle1[[#This Row],[RIN/DIN]])</f>
        <v/>
      </c>
      <c r="Y68" t="str">
        <f>IF(ISBLANK(Tabelle1[[#This Row],[Fragment size pool '[bp'] after indexing]]),"",Tabelle1[[#This Row],[Fragment size pool '[bp'] after indexing]])</f>
        <v/>
      </c>
      <c r="Z68" t="str">
        <f>IF(ISBLANK(Tabelle1[[#This Row],[Index i5]]),"",Tabelle1[[#This Row],[Index i5]])</f>
        <v/>
      </c>
      <c r="AA68" t="str">
        <f>IF(ISBLANK(Tabelle1[[#This Row],[Index i7]]),"",Tabelle1[[#This Row],[Index i7]])</f>
        <v/>
      </c>
    </row>
    <row r="69" spans="3:27" x14ac:dyDescent="0.2">
      <c r="C69" t="str">
        <f>IF(ISBLANK(Tabelle1[[#This Row],[Lab ID]]),"",Tabelle1[[#This Row],[Lab ID]])</f>
        <v/>
      </c>
      <c r="D69" t="str">
        <f>IF(ISBLANK(Tabelle1[[#This Row],[Sample name]]),"",Tabelle1[[#This Row],[Sample name]])</f>
        <v/>
      </c>
      <c r="H69" s="55"/>
      <c r="I69" s="57"/>
      <c r="J69" t="str">
        <f>IF(ISBLANK(Tabelle1[[#This Row],[QBiC barcode (filled by QBiC)]]),"",Tabelle1[[#This Row],[QBiC barcode (filled by QBiC)]])</f>
        <v/>
      </c>
      <c r="K69" t="str">
        <f>IF(ISBLANK(Tabelle1[[#This Row],[Sample tissue]]),"",Tabelle1[[#This Row],[Sample tissue]])</f>
        <v/>
      </c>
      <c r="L69" t="str">
        <f>IF(ISBLANK(Tabelle1[[#This Row],[FFPE material]]),"",IF(Tabelle1[[#This Row],[FFPE material]]="Yes", 1,  IF(Tabelle1[[#This Row],[FFPE material]]="No",0,1)))</f>
        <v/>
      </c>
      <c r="N69" t="str">
        <f>IF(ISBLANK(Tabelle1[[#This Row],[Plate title]]),"",Tabelle1[[#This Row],[Plate title]])</f>
        <v/>
      </c>
      <c r="O69" t="str">
        <f>IF(ISBLANK(Tabelle1[[#This Row],[Plate position (e.g. A1)]]),"",LEFT(Samples!E69,1))</f>
        <v/>
      </c>
      <c r="P69" t="str">
        <f>IF(ISBLANK(Tabelle1[[#This Row],[Plate position (e.g. A1)]]),"",RIGHT(Samples!E69,2))</f>
        <v/>
      </c>
      <c r="Q69" s="48" t="str">
        <f>IF(ISBLANK(Tabelle1[[#This Row],[Sample shipment]]),"",Tabelle1[[#This Row],[Sample shipment]])</f>
        <v/>
      </c>
      <c r="R69" t="str">
        <f>IF(ISBLANK(Tabelle1[[#This Row],[Sample volume
'[µL']]]),"",Tabelle1[[#This Row],[Sample volume
'[µL']]])</f>
        <v/>
      </c>
      <c r="S69" t="str">
        <f>IF(ISBLANK(Tabelle1[[#This Row],[Concentration '[ng/µl']]]),IF(ISBLANK(Tabelle1[[#This Row],[Concentration single library '[ng/µl']]]),"",Tabelle1[[#This Row],[Concentration single library '[ng/µl']]]),Tabelle1[[#This Row],[Concentration '[ng/µl']]])</f>
        <v/>
      </c>
      <c r="T69" t="str">
        <f>IF(ISBLANK(Tabelle1[[#This Row],[Purity OD 260nm/280nm]]),"",Tabelle1[[#This Row],[Purity OD 260nm/280nm]])</f>
        <v/>
      </c>
      <c r="U69" t="str">
        <f>IF(ISBLANK(Tabelle1[[#This Row],[Purity OD 260nm/230nm]]),"",Tabelle1[[#This Row],[Purity OD 260nm/230nm]])</f>
        <v/>
      </c>
      <c r="V69" t="str">
        <f>IF(ISBLANK(Tabelle1[[#This Row],[Sequencing mode]]),"",Tabelle1[[#This Row],[Sequencing mode]])</f>
        <v/>
      </c>
      <c r="W69" t="str">
        <f>IF(ISBLANK(Tabelle1[[#This Row],[Elution buffer]]),"",Tabelle1[[#This Row],[Elution buffer]])</f>
        <v/>
      </c>
      <c r="X69" t="str">
        <f>IF(ISBLANK(Tabelle1[[#This Row],[RIN/DIN]]),"",Tabelle1[[#This Row],[RIN/DIN]])</f>
        <v/>
      </c>
      <c r="Y69" t="str">
        <f>IF(ISBLANK(Tabelle1[[#This Row],[Fragment size pool '[bp'] after indexing]]),"",Tabelle1[[#This Row],[Fragment size pool '[bp'] after indexing]])</f>
        <v/>
      </c>
      <c r="Z69" t="str">
        <f>IF(ISBLANK(Tabelle1[[#This Row],[Index i5]]),"",Tabelle1[[#This Row],[Index i5]])</f>
        <v/>
      </c>
      <c r="AA69" t="str">
        <f>IF(ISBLANK(Tabelle1[[#This Row],[Index i7]]),"",Tabelle1[[#This Row],[Index i7]])</f>
        <v/>
      </c>
    </row>
    <row r="70" spans="3:27" x14ac:dyDescent="0.2">
      <c r="C70" t="str">
        <f>IF(ISBLANK(Tabelle1[[#This Row],[Lab ID]]),"",Tabelle1[[#This Row],[Lab ID]])</f>
        <v/>
      </c>
      <c r="D70" t="str">
        <f>IF(ISBLANK(Tabelle1[[#This Row],[Sample name]]),"",Tabelle1[[#This Row],[Sample name]])</f>
        <v/>
      </c>
      <c r="H70" s="55"/>
      <c r="I70" s="57"/>
      <c r="J70" t="str">
        <f>IF(ISBLANK(Tabelle1[[#This Row],[QBiC barcode (filled by QBiC)]]),"",Tabelle1[[#This Row],[QBiC barcode (filled by QBiC)]])</f>
        <v/>
      </c>
      <c r="K70" t="str">
        <f>IF(ISBLANK(Tabelle1[[#This Row],[Sample tissue]]),"",Tabelle1[[#This Row],[Sample tissue]])</f>
        <v/>
      </c>
      <c r="L70" t="str">
        <f>IF(ISBLANK(Tabelle1[[#This Row],[FFPE material]]),"",IF(Tabelle1[[#This Row],[FFPE material]]="Yes", 1,  IF(Tabelle1[[#This Row],[FFPE material]]="No",0,1)))</f>
        <v/>
      </c>
      <c r="N70" t="str">
        <f>IF(ISBLANK(Tabelle1[[#This Row],[Plate title]]),"",Tabelle1[[#This Row],[Plate title]])</f>
        <v/>
      </c>
      <c r="O70" t="str">
        <f>IF(ISBLANK(Tabelle1[[#This Row],[Plate position (e.g. A1)]]),"",LEFT(Samples!E70,1))</f>
        <v/>
      </c>
      <c r="P70" t="str">
        <f>IF(ISBLANK(Tabelle1[[#This Row],[Plate position (e.g. A1)]]),"",RIGHT(Samples!E70,2))</f>
        <v/>
      </c>
      <c r="Q70" s="48" t="str">
        <f>IF(ISBLANK(Tabelle1[[#This Row],[Sample shipment]]),"",Tabelle1[[#This Row],[Sample shipment]])</f>
        <v/>
      </c>
      <c r="R70" t="str">
        <f>IF(ISBLANK(Tabelle1[[#This Row],[Sample volume
'[µL']]]),"",Tabelle1[[#This Row],[Sample volume
'[µL']]])</f>
        <v/>
      </c>
      <c r="S70" t="str">
        <f>IF(ISBLANK(Tabelle1[[#This Row],[Concentration '[ng/µl']]]),IF(ISBLANK(Tabelle1[[#This Row],[Concentration single library '[ng/µl']]]),"",Tabelle1[[#This Row],[Concentration single library '[ng/µl']]]),Tabelle1[[#This Row],[Concentration '[ng/µl']]])</f>
        <v/>
      </c>
      <c r="T70" t="str">
        <f>IF(ISBLANK(Tabelle1[[#This Row],[Purity OD 260nm/280nm]]),"",Tabelle1[[#This Row],[Purity OD 260nm/280nm]])</f>
        <v/>
      </c>
      <c r="U70" t="str">
        <f>IF(ISBLANK(Tabelle1[[#This Row],[Purity OD 260nm/230nm]]),"",Tabelle1[[#This Row],[Purity OD 260nm/230nm]])</f>
        <v/>
      </c>
      <c r="V70" t="str">
        <f>IF(ISBLANK(Tabelle1[[#This Row],[Sequencing mode]]),"",Tabelle1[[#This Row],[Sequencing mode]])</f>
        <v/>
      </c>
      <c r="W70" t="str">
        <f>IF(ISBLANK(Tabelle1[[#This Row],[Elution buffer]]),"",Tabelle1[[#This Row],[Elution buffer]])</f>
        <v/>
      </c>
      <c r="X70" t="str">
        <f>IF(ISBLANK(Tabelle1[[#This Row],[RIN/DIN]]),"",Tabelle1[[#This Row],[RIN/DIN]])</f>
        <v/>
      </c>
      <c r="Y70" t="str">
        <f>IF(ISBLANK(Tabelle1[[#This Row],[Fragment size pool '[bp'] after indexing]]),"",Tabelle1[[#This Row],[Fragment size pool '[bp'] after indexing]])</f>
        <v/>
      </c>
      <c r="Z70" t="str">
        <f>IF(ISBLANK(Tabelle1[[#This Row],[Index i5]]),"",Tabelle1[[#This Row],[Index i5]])</f>
        <v/>
      </c>
      <c r="AA70" t="str">
        <f>IF(ISBLANK(Tabelle1[[#This Row],[Index i7]]),"",Tabelle1[[#This Row],[Index i7]])</f>
        <v/>
      </c>
    </row>
    <row r="71" spans="3:27" x14ac:dyDescent="0.2">
      <c r="C71" t="str">
        <f>IF(ISBLANK(Tabelle1[[#This Row],[Lab ID]]),"",Tabelle1[[#This Row],[Lab ID]])</f>
        <v/>
      </c>
      <c r="D71" t="str">
        <f>IF(ISBLANK(Tabelle1[[#This Row],[Sample name]]),"",Tabelle1[[#This Row],[Sample name]])</f>
        <v/>
      </c>
      <c r="H71" s="55"/>
      <c r="I71" s="57"/>
      <c r="J71" t="str">
        <f>IF(ISBLANK(Tabelle1[[#This Row],[QBiC barcode (filled by QBiC)]]),"",Tabelle1[[#This Row],[QBiC barcode (filled by QBiC)]])</f>
        <v/>
      </c>
      <c r="K71" t="str">
        <f>IF(ISBLANK(Tabelle1[[#This Row],[Sample tissue]]),"",Tabelle1[[#This Row],[Sample tissue]])</f>
        <v/>
      </c>
      <c r="L71" t="str">
        <f>IF(ISBLANK(Tabelle1[[#This Row],[FFPE material]]),"",IF(Tabelle1[[#This Row],[FFPE material]]="Yes", 1,  IF(Tabelle1[[#This Row],[FFPE material]]="No",0,1)))</f>
        <v/>
      </c>
      <c r="N71" t="str">
        <f>IF(ISBLANK(Tabelle1[[#This Row],[Plate title]]),"",Tabelle1[[#This Row],[Plate title]])</f>
        <v/>
      </c>
      <c r="O71" t="str">
        <f>IF(ISBLANK(Tabelle1[[#This Row],[Plate position (e.g. A1)]]),"",LEFT(Samples!E71,1))</f>
        <v/>
      </c>
      <c r="P71" t="str">
        <f>IF(ISBLANK(Tabelle1[[#This Row],[Plate position (e.g. A1)]]),"",RIGHT(Samples!E71,2))</f>
        <v/>
      </c>
      <c r="Q71" s="48" t="str">
        <f>IF(ISBLANK(Tabelle1[[#This Row],[Sample shipment]]),"",Tabelle1[[#This Row],[Sample shipment]])</f>
        <v/>
      </c>
      <c r="R71" t="str">
        <f>IF(ISBLANK(Tabelle1[[#This Row],[Sample volume
'[µL']]]),"",Tabelle1[[#This Row],[Sample volume
'[µL']]])</f>
        <v/>
      </c>
      <c r="S71" t="str">
        <f>IF(ISBLANK(Tabelle1[[#This Row],[Concentration '[ng/µl']]]),IF(ISBLANK(Tabelle1[[#This Row],[Concentration single library '[ng/µl']]]),"",Tabelle1[[#This Row],[Concentration single library '[ng/µl']]]),Tabelle1[[#This Row],[Concentration '[ng/µl']]])</f>
        <v/>
      </c>
      <c r="T71" t="str">
        <f>IF(ISBLANK(Tabelle1[[#This Row],[Purity OD 260nm/280nm]]),"",Tabelle1[[#This Row],[Purity OD 260nm/280nm]])</f>
        <v/>
      </c>
      <c r="U71" t="str">
        <f>IF(ISBLANK(Tabelle1[[#This Row],[Purity OD 260nm/230nm]]),"",Tabelle1[[#This Row],[Purity OD 260nm/230nm]])</f>
        <v/>
      </c>
      <c r="V71" t="str">
        <f>IF(ISBLANK(Tabelle1[[#This Row],[Sequencing mode]]),"",Tabelle1[[#This Row],[Sequencing mode]])</f>
        <v/>
      </c>
      <c r="W71" t="str">
        <f>IF(ISBLANK(Tabelle1[[#This Row],[Elution buffer]]),"",Tabelle1[[#This Row],[Elution buffer]])</f>
        <v/>
      </c>
      <c r="X71" t="str">
        <f>IF(ISBLANK(Tabelle1[[#This Row],[RIN/DIN]]),"",Tabelle1[[#This Row],[RIN/DIN]])</f>
        <v/>
      </c>
      <c r="Y71" t="str">
        <f>IF(ISBLANK(Tabelle1[[#This Row],[Fragment size pool '[bp'] after indexing]]),"",Tabelle1[[#This Row],[Fragment size pool '[bp'] after indexing]])</f>
        <v/>
      </c>
      <c r="Z71" t="str">
        <f>IF(ISBLANK(Tabelle1[[#This Row],[Index i5]]),"",Tabelle1[[#This Row],[Index i5]])</f>
        <v/>
      </c>
      <c r="AA71" t="str">
        <f>IF(ISBLANK(Tabelle1[[#This Row],[Index i7]]),"",Tabelle1[[#This Row],[Index i7]])</f>
        <v/>
      </c>
    </row>
    <row r="72" spans="3:27" x14ac:dyDescent="0.2">
      <c r="C72" t="str">
        <f>IF(ISBLANK(Tabelle1[[#This Row],[Lab ID]]),"",Tabelle1[[#This Row],[Lab ID]])</f>
        <v/>
      </c>
      <c r="D72" t="str">
        <f>IF(ISBLANK(Tabelle1[[#This Row],[Sample name]]),"",Tabelle1[[#This Row],[Sample name]])</f>
        <v/>
      </c>
      <c r="H72" s="55"/>
      <c r="I72" s="57"/>
      <c r="J72" t="str">
        <f>IF(ISBLANK(Tabelle1[[#This Row],[QBiC barcode (filled by QBiC)]]),"",Tabelle1[[#This Row],[QBiC barcode (filled by QBiC)]])</f>
        <v/>
      </c>
      <c r="K72" t="str">
        <f>IF(ISBLANK(Tabelle1[[#This Row],[Sample tissue]]),"",Tabelle1[[#This Row],[Sample tissue]])</f>
        <v/>
      </c>
      <c r="L72" t="str">
        <f>IF(ISBLANK(Tabelle1[[#This Row],[FFPE material]]),"",IF(Tabelle1[[#This Row],[FFPE material]]="Yes", 1,  IF(Tabelle1[[#This Row],[FFPE material]]="No",0,1)))</f>
        <v/>
      </c>
      <c r="N72" t="str">
        <f>IF(ISBLANK(Tabelle1[[#This Row],[Plate title]]),"",Tabelle1[[#This Row],[Plate title]])</f>
        <v/>
      </c>
      <c r="O72" t="str">
        <f>IF(ISBLANK(Tabelle1[[#This Row],[Plate position (e.g. A1)]]),"",LEFT(Samples!E72,1))</f>
        <v/>
      </c>
      <c r="P72" t="str">
        <f>IF(ISBLANK(Tabelle1[[#This Row],[Plate position (e.g. A1)]]),"",RIGHT(Samples!E72,2))</f>
        <v/>
      </c>
      <c r="Q72" s="48" t="str">
        <f>IF(ISBLANK(Tabelle1[[#This Row],[Sample shipment]]),"",Tabelle1[[#This Row],[Sample shipment]])</f>
        <v/>
      </c>
      <c r="R72" t="str">
        <f>IF(ISBLANK(Tabelle1[[#This Row],[Sample volume
'[µL']]]),"",Tabelle1[[#This Row],[Sample volume
'[µL']]])</f>
        <v/>
      </c>
      <c r="S72" t="str">
        <f>IF(ISBLANK(Tabelle1[[#This Row],[Concentration '[ng/µl']]]),IF(ISBLANK(Tabelle1[[#This Row],[Concentration single library '[ng/µl']]]),"",Tabelle1[[#This Row],[Concentration single library '[ng/µl']]]),Tabelle1[[#This Row],[Concentration '[ng/µl']]])</f>
        <v/>
      </c>
      <c r="T72" t="str">
        <f>IF(ISBLANK(Tabelle1[[#This Row],[Purity OD 260nm/280nm]]),"",Tabelle1[[#This Row],[Purity OD 260nm/280nm]])</f>
        <v/>
      </c>
      <c r="U72" t="str">
        <f>IF(ISBLANK(Tabelle1[[#This Row],[Purity OD 260nm/230nm]]),"",Tabelle1[[#This Row],[Purity OD 260nm/230nm]])</f>
        <v/>
      </c>
      <c r="V72" t="str">
        <f>IF(ISBLANK(Tabelle1[[#This Row],[Sequencing mode]]),"",Tabelle1[[#This Row],[Sequencing mode]])</f>
        <v/>
      </c>
      <c r="W72" t="str">
        <f>IF(ISBLANK(Tabelle1[[#This Row],[Elution buffer]]),"",Tabelle1[[#This Row],[Elution buffer]])</f>
        <v/>
      </c>
      <c r="X72" t="str">
        <f>IF(ISBLANK(Tabelle1[[#This Row],[RIN/DIN]]),"",Tabelle1[[#This Row],[RIN/DIN]])</f>
        <v/>
      </c>
      <c r="Y72" t="str">
        <f>IF(ISBLANK(Tabelle1[[#This Row],[Fragment size pool '[bp'] after indexing]]),"",Tabelle1[[#This Row],[Fragment size pool '[bp'] after indexing]])</f>
        <v/>
      </c>
      <c r="Z72" t="str">
        <f>IF(ISBLANK(Tabelle1[[#This Row],[Index i5]]),"",Tabelle1[[#This Row],[Index i5]])</f>
        <v/>
      </c>
      <c r="AA72" t="str">
        <f>IF(ISBLANK(Tabelle1[[#This Row],[Index i7]]),"",Tabelle1[[#This Row],[Index i7]])</f>
        <v/>
      </c>
    </row>
    <row r="73" spans="3:27" x14ac:dyDescent="0.2">
      <c r="C73" t="str">
        <f>IF(ISBLANK(Tabelle1[[#This Row],[Lab ID]]),"",Tabelle1[[#This Row],[Lab ID]])</f>
        <v/>
      </c>
      <c r="D73" t="str">
        <f>IF(ISBLANK(Tabelle1[[#This Row],[Sample name]]),"",Tabelle1[[#This Row],[Sample name]])</f>
        <v/>
      </c>
      <c r="H73" s="55"/>
      <c r="I73" s="57"/>
      <c r="J73" t="str">
        <f>IF(ISBLANK(Tabelle1[[#This Row],[QBiC barcode (filled by QBiC)]]),"",Tabelle1[[#This Row],[QBiC barcode (filled by QBiC)]])</f>
        <v/>
      </c>
      <c r="K73" t="str">
        <f>IF(ISBLANK(Tabelle1[[#This Row],[Sample tissue]]),"",Tabelle1[[#This Row],[Sample tissue]])</f>
        <v/>
      </c>
      <c r="L73" t="str">
        <f>IF(ISBLANK(Tabelle1[[#This Row],[FFPE material]]),"",IF(Tabelle1[[#This Row],[FFPE material]]="Yes", 1,  IF(Tabelle1[[#This Row],[FFPE material]]="No",0,1)))</f>
        <v/>
      </c>
      <c r="N73" t="str">
        <f>IF(ISBLANK(Tabelle1[[#This Row],[Plate title]]),"",Tabelle1[[#This Row],[Plate title]])</f>
        <v/>
      </c>
      <c r="O73" t="str">
        <f>IF(ISBLANK(Tabelle1[[#This Row],[Plate position (e.g. A1)]]),"",LEFT(Samples!E73,1))</f>
        <v/>
      </c>
      <c r="P73" t="str">
        <f>IF(ISBLANK(Tabelle1[[#This Row],[Plate position (e.g. A1)]]),"",RIGHT(Samples!E73,2))</f>
        <v/>
      </c>
      <c r="Q73" s="48" t="str">
        <f>IF(ISBLANK(Tabelle1[[#This Row],[Sample shipment]]),"",Tabelle1[[#This Row],[Sample shipment]])</f>
        <v/>
      </c>
      <c r="R73" t="str">
        <f>IF(ISBLANK(Tabelle1[[#This Row],[Sample volume
'[µL']]]),"",Tabelle1[[#This Row],[Sample volume
'[µL']]])</f>
        <v/>
      </c>
      <c r="S73" t="str">
        <f>IF(ISBLANK(Tabelle1[[#This Row],[Concentration '[ng/µl']]]),IF(ISBLANK(Tabelle1[[#This Row],[Concentration single library '[ng/µl']]]),"",Tabelle1[[#This Row],[Concentration single library '[ng/µl']]]),Tabelle1[[#This Row],[Concentration '[ng/µl']]])</f>
        <v/>
      </c>
      <c r="T73" t="str">
        <f>IF(ISBLANK(Tabelle1[[#This Row],[Purity OD 260nm/280nm]]),"",Tabelle1[[#This Row],[Purity OD 260nm/280nm]])</f>
        <v/>
      </c>
      <c r="U73" t="str">
        <f>IF(ISBLANK(Tabelle1[[#This Row],[Purity OD 260nm/230nm]]),"",Tabelle1[[#This Row],[Purity OD 260nm/230nm]])</f>
        <v/>
      </c>
      <c r="V73" t="str">
        <f>IF(ISBLANK(Tabelle1[[#This Row],[Sequencing mode]]),"",Tabelle1[[#This Row],[Sequencing mode]])</f>
        <v/>
      </c>
      <c r="W73" t="str">
        <f>IF(ISBLANK(Tabelle1[[#This Row],[Elution buffer]]),"",Tabelle1[[#This Row],[Elution buffer]])</f>
        <v/>
      </c>
      <c r="X73" t="str">
        <f>IF(ISBLANK(Tabelle1[[#This Row],[RIN/DIN]]),"",Tabelle1[[#This Row],[RIN/DIN]])</f>
        <v/>
      </c>
      <c r="Y73" t="str">
        <f>IF(ISBLANK(Tabelle1[[#This Row],[Fragment size pool '[bp'] after indexing]]),"",Tabelle1[[#This Row],[Fragment size pool '[bp'] after indexing]])</f>
        <v/>
      </c>
      <c r="Z73" t="str">
        <f>IF(ISBLANK(Tabelle1[[#This Row],[Index i5]]),"",Tabelle1[[#This Row],[Index i5]])</f>
        <v/>
      </c>
      <c r="AA73" t="str">
        <f>IF(ISBLANK(Tabelle1[[#This Row],[Index i7]]),"",Tabelle1[[#This Row],[Index i7]])</f>
        <v/>
      </c>
    </row>
    <row r="74" spans="3:27" x14ac:dyDescent="0.2">
      <c r="C74" t="str">
        <f>IF(ISBLANK(Tabelle1[[#This Row],[Lab ID]]),"",Tabelle1[[#This Row],[Lab ID]])</f>
        <v/>
      </c>
      <c r="D74" t="str">
        <f>IF(ISBLANK(Tabelle1[[#This Row],[Sample name]]),"",Tabelle1[[#This Row],[Sample name]])</f>
        <v/>
      </c>
      <c r="H74" s="55"/>
      <c r="I74" s="57"/>
      <c r="J74" t="str">
        <f>IF(ISBLANK(Tabelle1[[#This Row],[QBiC barcode (filled by QBiC)]]),"",Tabelle1[[#This Row],[QBiC barcode (filled by QBiC)]])</f>
        <v/>
      </c>
      <c r="K74" t="str">
        <f>IF(ISBLANK(Tabelle1[[#This Row],[Sample tissue]]),"",Tabelle1[[#This Row],[Sample tissue]])</f>
        <v/>
      </c>
      <c r="L74" t="str">
        <f>IF(ISBLANK(Tabelle1[[#This Row],[FFPE material]]),"",IF(Tabelle1[[#This Row],[FFPE material]]="Yes", 1,  IF(Tabelle1[[#This Row],[FFPE material]]="No",0,1)))</f>
        <v/>
      </c>
      <c r="N74" t="str">
        <f>IF(ISBLANK(Tabelle1[[#This Row],[Plate title]]),"",Tabelle1[[#This Row],[Plate title]])</f>
        <v/>
      </c>
      <c r="O74" t="str">
        <f>IF(ISBLANK(Tabelle1[[#This Row],[Plate position (e.g. A1)]]),"",LEFT(Samples!E74,1))</f>
        <v/>
      </c>
      <c r="P74" t="str">
        <f>IF(ISBLANK(Tabelle1[[#This Row],[Plate position (e.g. A1)]]),"",RIGHT(Samples!E74,2))</f>
        <v/>
      </c>
      <c r="Q74" s="48" t="str">
        <f>IF(ISBLANK(Tabelle1[[#This Row],[Sample shipment]]),"",Tabelle1[[#This Row],[Sample shipment]])</f>
        <v/>
      </c>
      <c r="R74" t="str">
        <f>IF(ISBLANK(Tabelle1[[#This Row],[Sample volume
'[µL']]]),"",Tabelle1[[#This Row],[Sample volume
'[µL']]])</f>
        <v/>
      </c>
      <c r="S74" t="str">
        <f>IF(ISBLANK(Tabelle1[[#This Row],[Concentration '[ng/µl']]]),IF(ISBLANK(Tabelle1[[#This Row],[Concentration single library '[ng/µl']]]),"",Tabelle1[[#This Row],[Concentration single library '[ng/µl']]]),Tabelle1[[#This Row],[Concentration '[ng/µl']]])</f>
        <v/>
      </c>
      <c r="T74" t="str">
        <f>IF(ISBLANK(Tabelle1[[#This Row],[Purity OD 260nm/280nm]]),"",Tabelle1[[#This Row],[Purity OD 260nm/280nm]])</f>
        <v/>
      </c>
      <c r="U74" t="str">
        <f>IF(ISBLANK(Tabelle1[[#This Row],[Purity OD 260nm/230nm]]),"",Tabelle1[[#This Row],[Purity OD 260nm/230nm]])</f>
        <v/>
      </c>
      <c r="V74" t="str">
        <f>IF(ISBLANK(Tabelle1[[#This Row],[Sequencing mode]]),"",Tabelle1[[#This Row],[Sequencing mode]])</f>
        <v/>
      </c>
      <c r="W74" t="str">
        <f>IF(ISBLANK(Tabelle1[[#This Row],[Elution buffer]]),"",Tabelle1[[#This Row],[Elution buffer]])</f>
        <v/>
      </c>
      <c r="X74" t="str">
        <f>IF(ISBLANK(Tabelle1[[#This Row],[RIN/DIN]]),"",Tabelle1[[#This Row],[RIN/DIN]])</f>
        <v/>
      </c>
      <c r="Y74" t="str">
        <f>IF(ISBLANK(Tabelle1[[#This Row],[Fragment size pool '[bp'] after indexing]]),"",Tabelle1[[#This Row],[Fragment size pool '[bp'] after indexing]])</f>
        <v/>
      </c>
      <c r="Z74" t="str">
        <f>IF(ISBLANK(Tabelle1[[#This Row],[Index i5]]),"",Tabelle1[[#This Row],[Index i5]])</f>
        <v/>
      </c>
      <c r="AA74" t="str">
        <f>IF(ISBLANK(Tabelle1[[#This Row],[Index i7]]),"",Tabelle1[[#This Row],[Index i7]])</f>
        <v/>
      </c>
    </row>
    <row r="75" spans="3:27" x14ac:dyDescent="0.2">
      <c r="C75" t="str">
        <f>IF(ISBLANK(Tabelle1[[#This Row],[Lab ID]]),"",Tabelle1[[#This Row],[Lab ID]])</f>
        <v/>
      </c>
      <c r="D75" t="str">
        <f>IF(ISBLANK(Tabelle1[[#This Row],[Sample name]]),"",Tabelle1[[#This Row],[Sample name]])</f>
        <v/>
      </c>
      <c r="H75" s="55"/>
      <c r="I75" s="57"/>
      <c r="J75" t="str">
        <f>IF(ISBLANK(Tabelle1[[#This Row],[QBiC barcode (filled by QBiC)]]),"",Tabelle1[[#This Row],[QBiC barcode (filled by QBiC)]])</f>
        <v/>
      </c>
      <c r="K75" t="str">
        <f>IF(ISBLANK(Tabelle1[[#This Row],[Sample tissue]]),"",Tabelle1[[#This Row],[Sample tissue]])</f>
        <v/>
      </c>
      <c r="L75" t="str">
        <f>IF(ISBLANK(Tabelle1[[#This Row],[FFPE material]]),"",IF(Tabelle1[[#This Row],[FFPE material]]="Yes", 1,  IF(Tabelle1[[#This Row],[FFPE material]]="No",0,1)))</f>
        <v/>
      </c>
      <c r="N75" t="str">
        <f>IF(ISBLANK(Tabelle1[[#This Row],[Plate title]]),"",Tabelle1[[#This Row],[Plate title]])</f>
        <v/>
      </c>
      <c r="O75" t="str">
        <f>IF(ISBLANK(Tabelle1[[#This Row],[Plate position (e.g. A1)]]),"",LEFT(Samples!E75,1))</f>
        <v/>
      </c>
      <c r="P75" t="str">
        <f>IF(ISBLANK(Tabelle1[[#This Row],[Plate position (e.g. A1)]]),"",RIGHT(Samples!E75,2))</f>
        <v/>
      </c>
      <c r="Q75" s="48" t="str">
        <f>IF(ISBLANK(Tabelle1[[#This Row],[Sample shipment]]),"",Tabelle1[[#This Row],[Sample shipment]])</f>
        <v/>
      </c>
      <c r="R75" t="str">
        <f>IF(ISBLANK(Tabelle1[[#This Row],[Sample volume
'[µL']]]),"",Tabelle1[[#This Row],[Sample volume
'[µL']]])</f>
        <v/>
      </c>
      <c r="S75" t="str">
        <f>IF(ISBLANK(Tabelle1[[#This Row],[Concentration '[ng/µl']]]),IF(ISBLANK(Tabelle1[[#This Row],[Concentration single library '[ng/µl']]]),"",Tabelle1[[#This Row],[Concentration single library '[ng/µl']]]),Tabelle1[[#This Row],[Concentration '[ng/µl']]])</f>
        <v/>
      </c>
      <c r="T75" t="str">
        <f>IF(ISBLANK(Tabelle1[[#This Row],[Purity OD 260nm/280nm]]),"",Tabelle1[[#This Row],[Purity OD 260nm/280nm]])</f>
        <v/>
      </c>
      <c r="U75" t="str">
        <f>IF(ISBLANK(Tabelle1[[#This Row],[Purity OD 260nm/230nm]]),"",Tabelle1[[#This Row],[Purity OD 260nm/230nm]])</f>
        <v/>
      </c>
      <c r="V75" t="str">
        <f>IF(ISBLANK(Tabelle1[[#This Row],[Sequencing mode]]),"",Tabelle1[[#This Row],[Sequencing mode]])</f>
        <v/>
      </c>
      <c r="W75" t="str">
        <f>IF(ISBLANK(Tabelle1[[#This Row],[Elution buffer]]),"",Tabelle1[[#This Row],[Elution buffer]])</f>
        <v/>
      </c>
      <c r="X75" t="str">
        <f>IF(ISBLANK(Tabelle1[[#This Row],[RIN/DIN]]),"",Tabelle1[[#This Row],[RIN/DIN]])</f>
        <v/>
      </c>
      <c r="Y75" t="str">
        <f>IF(ISBLANK(Tabelle1[[#This Row],[Fragment size pool '[bp'] after indexing]]),"",Tabelle1[[#This Row],[Fragment size pool '[bp'] after indexing]])</f>
        <v/>
      </c>
      <c r="Z75" t="str">
        <f>IF(ISBLANK(Tabelle1[[#This Row],[Index i5]]),"",Tabelle1[[#This Row],[Index i5]])</f>
        <v/>
      </c>
      <c r="AA75" t="str">
        <f>IF(ISBLANK(Tabelle1[[#This Row],[Index i7]]),"",Tabelle1[[#This Row],[Index i7]])</f>
        <v/>
      </c>
    </row>
    <row r="76" spans="3:27" x14ac:dyDescent="0.2">
      <c r="C76" t="str">
        <f>IF(ISBLANK(Tabelle1[[#This Row],[Lab ID]]),"",Tabelle1[[#This Row],[Lab ID]])</f>
        <v/>
      </c>
      <c r="D76" t="str">
        <f>IF(ISBLANK(Tabelle1[[#This Row],[Sample name]]),"",Tabelle1[[#This Row],[Sample name]])</f>
        <v/>
      </c>
      <c r="H76" s="55"/>
      <c r="I76" s="57"/>
      <c r="J76" t="str">
        <f>IF(ISBLANK(Tabelle1[[#This Row],[QBiC barcode (filled by QBiC)]]),"",Tabelle1[[#This Row],[QBiC barcode (filled by QBiC)]])</f>
        <v/>
      </c>
      <c r="K76" t="str">
        <f>IF(ISBLANK(Tabelle1[[#This Row],[Sample tissue]]),"",Tabelle1[[#This Row],[Sample tissue]])</f>
        <v/>
      </c>
      <c r="L76" t="str">
        <f>IF(ISBLANK(Tabelle1[[#This Row],[FFPE material]]),"",IF(Tabelle1[[#This Row],[FFPE material]]="Yes", 1,  IF(Tabelle1[[#This Row],[FFPE material]]="No",0,1)))</f>
        <v/>
      </c>
      <c r="N76" t="str">
        <f>IF(ISBLANK(Tabelle1[[#This Row],[Plate title]]),"",Tabelle1[[#This Row],[Plate title]])</f>
        <v/>
      </c>
      <c r="O76" t="str">
        <f>IF(ISBLANK(Tabelle1[[#This Row],[Plate position (e.g. A1)]]),"",LEFT(Samples!E76,1))</f>
        <v/>
      </c>
      <c r="P76" t="str">
        <f>IF(ISBLANK(Tabelle1[[#This Row],[Plate position (e.g. A1)]]),"",RIGHT(Samples!E76,2))</f>
        <v/>
      </c>
      <c r="Q76" s="48" t="str">
        <f>IF(ISBLANK(Tabelle1[[#This Row],[Sample shipment]]),"",Tabelle1[[#This Row],[Sample shipment]])</f>
        <v/>
      </c>
      <c r="R76" t="str">
        <f>IF(ISBLANK(Tabelle1[[#This Row],[Sample volume
'[µL']]]),"",Tabelle1[[#This Row],[Sample volume
'[µL']]])</f>
        <v/>
      </c>
      <c r="S76" t="str">
        <f>IF(ISBLANK(Tabelle1[[#This Row],[Concentration '[ng/µl']]]),IF(ISBLANK(Tabelle1[[#This Row],[Concentration single library '[ng/µl']]]),"",Tabelle1[[#This Row],[Concentration single library '[ng/µl']]]),Tabelle1[[#This Row],[Concentration '[ng/µl']]])</f>
        <v/>
      </c>
      <c r="T76" t="str">
        <f>IF(ISBLANK(Tabelle1[[#This Row],[Purity OD 260nm/280nm]]),"",Tabelle1[[#This Row],[Purity OD 260nm/280nm]])</f>
        <v/>
      </c>
      <c r="U76" t="str">
        <f>IF(ISBLANK(Tabelle1[[#This Row],[Purity OD 260nm/230nm]]),"",Tabelle1[[#This Row],[Purity OD 260nm/230nm]])</f>
        <v/>
      </c>
      <c r="V76" t="str">
        <f>IF(ISBLANK(Tabelle1[[#This Row],[Sequencing mode]]),"",Tabelle1[[#This Row],[Sequencing mode]])</f>
        <v/>
      </c>
      <c r="W76" t="str">
        <f>IF(ISBLANK(Tabelle1[[#This Row],[Elution buffer]]),"",Tabelle1[[#This Row],[Elution buffer]])</f>
        <v/>
      </c>
      <c r="X76" t="str">
        <f>IF(ISBLANK(Tabelle1[[#This Row],[RIN/DIN]]),"",Tabelle1[[#This Row],[RIN/DIN]])</f>
        <v/>
      </c>
      <c r="Y76" t="str">
        <f>IF(ISBLANK(Tabelle1[[#This Row],[Fragment size pool '[bp'] after indexing]]),"",Tabelle1[[#This Row],[Fragment size pool '[bp'] after indexing]])</f>
        <v/>
      </c>
      <c r="Z76" t="str">
        <f>IF(ISBLANK(Tabelle1[[#This Row],[Index i5]]),"",Tabelle1[[#This Row],[Index i5]])</f>
        <v/>
      </c>
      <c r="AA76" t="str">
        <f>IF(ISBLANK(Tabelle1[[#This Row],[Index i7]]),"",Tabelle1[[#This Row],[Index i7]])</f>
        <v/>
      </c>
    </row>
    <row r="77" spans="3:27" x14ac:dyDescent="0.2">
      <c r="C77" t="str">
        <f>IF(ISBLANK(Tabelle1[[#This Row],[Lab ID]]),"",Tabelle1[[#This Row],[Lab ID]])</f>
        <v/>
      </c>
      <c r="D77" t="str">
        <f>IF(ISBLANK(Tabelle1[[#This Row],[Sample name]]),"",Tabelle1[[#This Row],[Sample name]])</f>
        <v/>
      </c>
      <c r="H77" s="55"/>
      <c r="I77" s="57"/>
      <c r="J77" t="str">
        <f>IF(ISBLANK(Tabelle1[[#This Row],[QBiC barcode (filled by QBiC)]]),"",Tabelle1[[#This Row],[QBiC barcode (filled by QBiC)]])</f>
        <v/>
      </c>
      <c r="K77" t="str">
        <f>IF(ISBLANK(Tabelle1[[#This Row],[Sample tissue]]),"",Tabelle1[[#This Row],[Sample tissue]])</f>
        <v/>
      </c>
      <c r="L77" t="str">
        <f>IF(ISBLANK(Tabelle1[[#This Row],[FFPE material]]),"",IF(Tabelle1[[#This Row],[FFPE material]]="Yes", 1,  IF(Tabelle1[[#This Row],[FFPE material]]="No",0,1)))</f>
        <v/>
      </c>
      <c r="N77" t="str">
        <f>IF(ISBLANK(Tabelle1[[#This Row],[Plate title]]),"",Tabelle1[[#This Row],[Plate title]])</f>
        <v/>
      </c>
      <c r="O77" t="str">
        <f>IF(ISBLANK(Tabelle1[[#This Row],[Plate position (e.g. A1)]]),"",LEFT(Samples!E77,1))</f>
        <v/>
      </c>
      <c r="P77" t="str">
        <f>IF(ISBLANK(Tabelle1[[#This Row],[Plate position (e.g. A1)]]),"",RIGHT(Samples!E77,2))</f>
        <v/>
      </c>
      <c r="Q77" s="48" t="str">
        <f>IF(ISBLANK(Tabelle1[[#This Row],[Sample shipment]]),"",Tabelle1[[#This Row],[Sample shipment]])</f>
        <v/>
      </c>
      <c r="R77" t="str">
        <f>IF(ISBLANK(Tabelle1[[#This Row],[Sample volume
'[µL']]]),"",Tabelle1[[#This Row],[Sample volume
'[µL']]])</f>
        <v/>
      </c>
      <c r="S77" t="str">
        <f>IF(ISBLANK(Tabelle1[[#This Row],[Concentration '[ng/µl']]]),IF(ISBLANK(Tabelle1[[#This Row],[Concentration single library '[ng/µl']]]),"",Tabelle1[[#This Row],[Concentration single library '[ng/µl']]]),Tabelle1[[#This Row],[Concentration '[ng/µl']]])</f>
        <v/>
      </c>
      <c r="T77" t="str">
        <f>IF(ISBLANK(Tabelle1[[#This Row],[Purity OD 260nm/280nm]]),"",Tabelle1[[#This Row],[Purity OD 260nm/280nm]])</f>
        <v/>
      </c>
      <c r="U77" t="str">
        <f>IF(ISBLANK(Tabelle1[[#This Row],[Purity OD 260nm/230nm]]),"",Tabelle1[[#This Row],[Purity OD 260nm/230nm]])</f>
        <v/>
      </c>
      <c r="V77" t="str">
        <f>IF(ISBLANK(Tabelle1[[#This Row],[Sequencing mode]]),"",Tabelle1[[#This Row],[Sequencing mode]])</f>
        <v/>
      </c>
      <c r="W77" t="str">
        <f>IF(ISBLANK(Tabelle1[[#This Row],[Elution buffer]]),"",Tabelle1[[#This Row],[Elution buffer]])</f>
        <v/>
      </c>
      <c r="X77" t="str">
        <f>IF(ISBLANK(Tabelle1[[#This Row],[RIN/DIN]]),"",Tabelle1[[#This Row],[RIN/DIN]])</f>
        <v/>
      </c>
      <c r="Y77" t="str">
        <f>IF(ISBLANK(Tabelle1[[#This Row],[Fragment size pool '[bp'] after indexing]]),"",Tabelle1[[#This Row],[Fragment size pool '[bp'] after indexing]])</f>
        <v/>
      </c>
      <c r="Z77" t="str">
        <f>IF(ISBLANK(Tabelle1[[#This Row],[Index i5]]),"",Tabelle1[[#This Row],[Index i5]])</f>
        <v/>
      </c>
      <c r="AA77" t="str">
        <f>IF(ISBLANK(Tabelle1[[#This Row],[Index i7]]),"",Tabelle1[[#This Row],[Index i7]])</f>
        <v/>
      </c>
    </row>
    <row r="78" spans="3:27" x14ac:dyDescent="0.2">
      <c r="C78" t="str">
        <f>IF(ISBLANK(Tabelle1[[#This Row],[Lab ID]]),"",Tabelle1[[#This Row],[Lab ID]])</f>
        <v/>
      </c>
      <c r="D78" t="str">
        <f>IF(ISBLANK(Tabelle1[[#This Row],[Sample name]]),"",Tabelle1[[#This Row],[Sample name]])</f>
        <v/>
      </c>
      <c r="H78" s="55"/>
      <c r="I78" s="57"/>
      <c r="J78" t="str">
        <f>IF(ISBLANK(Tabelle1[[#This Row],[QBiC barcode (filled by QBiC)]]),"",Tabelle1[[#This Row],[QBiC barcode (filled by QBiC)]])</f>
        <v/>
      </c>
      <c r="K78" t="str">
        <f>IF(ISBLANK(Tabelle1[[#This Row],[Sample tissue]]),"",Tabelle1[[#This Row],[Sample tissue]])</f>
        <v/>
      </c>
      <c r="L78" t="str">
        <f>IF(ISBLANK(Tabelle1[[#This Row],[FFPE material]]),"",IF(Tabelle1[[#This Row],[FFPE material]]="Yes", 1,  IF(Tabelle1[[#This Row],[FFPE material]]="No",0,1)))</f>
        <v/>
      </c>
      <c r="N78" t="str">
        <f>IF(ISBLANK(Tabelle1[[#This Row],[Plate title]]),"",Tabelle1[[#This Row],[Plate title]])</f>
        <v/>
      </c>
      <c r="O78" t="str">
        <f>IF(ISBLANK(Tabelle1[[#This Row],[Plate position (e.g. A1)]]),"",LEFT(Samples!E78,1))</f>
        <v/>
      </c>
      <c r="P78" t="str">
        <f>IF(ISBLANK(Tabelle1[[#This Row],[Plate position (e.g. A1)]]),"",RIGHT(Samples!E78,2))</f>
        <v/>
      </c>
      <c r="Q78" s="48" t="str">
        <f>IF(ISBLANK(Tabelle1[[#This Row],[Sample shipment]]),"",Tabelle1[[#This Row],[Sample shipment]])</f>
        <v/>
      </c>
      <c r="R78" t="str">
        <f>IF(ISBLANK(Tabelle1[[#This Row],[Sample volume
'[µL']]]),"",Tabelle1[[#This Row],[Sample volume
'[µL']]])</f>
        <v/>
      </c>
      <c r="S78" t="str">
        <f>IF(ISBLANK(Tabelle1[[#This Row],[Concentration '[ng/µl']]]),IF(ISBLANK(Tabelle1[[#This Row],[Concentration single library '[ng/µl']]]),"",Tabelle1[[#This Row],[Concentration single library '[ng/µl']]]),Tabelle1[[#This Row],[Concentration '[ng/µl']]])</f>
        <v/>
      </c>
      <c r="T78" t="str">
        <f>IF(ISBLANK(Tabelle1[[#This Row],[Purity OD 260nm/280nm]]),"",Tabelle1[[#This Row],[Purity OD 260nm/280nm]])</f>
        <v/>
      </c>
      <c r="U78" t="str">
        <f>IF(ISBLANK(Tabelle1[[#This Row],[Purity OD 260nm/230nm]]),"",Tabelle1[[#This Row],[Purity OD 260nm/230nm]])</f>
        <v/>
      </c>
      <c r="V78" t="str">
        <f>IF(ISBLANK(Tabelle1[[#This Row],[Sequencing mode]]),"",Tabelle1[[#This Row],[Sequencing mode]])</f>
        <v/>
      </c>
      <c r="W78" t="str">
        <f>IF(ISBLANK(Tabelle1[[#This Row],[Elution buffer]]),"",Tabelle1[[#This Row],[Elution buffer]])</f>
        <v/>
      </c>
      <c r="X78" t="str">
        <f>IF(ISBLANK(Tabelle1[[#This Row],[RIN/DIN]]),"",Tabelle1[[#This Row],[RIN/DIN]])</f>
        <v/>
      </c>
      <c r="Y78" t="str">
        <f>IF(ISBLANK(Tabelle1[[#This Row],[Fragment size pool '[bp'] after indexing]]),"",Tabelle1[[#This Row],[Fragment size pool '[bp'] after indexing]])</f>
        <v/>
      </c>
      <c r="Z78" t="str">
        <f>IF(ISBLANK(Tabelle1[[#This Row],[Index i5]]),"",Tabelle1[[#This Row],[Index i5]])</f>
        <v/>
      </c>
      <c r="AA78" t="str">
        <f>IF(ISBLANK(Tabelle1[[#This Row],[Index i7]]),"",Tabelle1[[#This Row],[Index i7]])</f>
        <v/>
      </c>
    </row>
    <row r="79" spans="3:27" x14ac:dyDescent="0.2">
      <c r="C79" t="str">
        <f>IF(ISBLANK(Tabelle1[[#This Row],[Lab ID]]),"",Tabelle1[[#This Row],[Lab ID]])</f>
        <v/>
      </c>
      <c r="D79" t="str">
        <f>IF(ISBLANK(Tabelle1[[#This Row],[Sample name]]),"",Tabelle1[[#This Row],[Sample name]])</f>
        <v/>
      </c>
      <c r="H79" s="55"/>
      <c r="I79" s="57"/>
      <c r="J79" t="str">
        <f>IF(ISBLANK(Tabelle1[[#This Row],[QBiC barcode (filled by QBiC)]]),"",Tabelle1[[#This Row],[QBiC barcode (filled by QBiC)]])</f>
        <v/>
      </c>
      <c r="K79" t="str">
        <f>IF(ISBLANK(Tabelle1[[#This Row],[Sample tissue]]),"",Tabelle1[[#This Row],[Sample tissue]])</f>
        <v/>
      </c>
      <c r="L79" t="str">
        <f>IF(ISBLANK(Tabelle1[[#This Row],[FFPE material]]),"",IF(Tabelle1[[#This Row],[FFPE material]]="Yes", 1,  IF(Tabelle1[[#This Row],[FFPE material]]="No",0,1)))</f>
        <v/>
      </c>
      <c r="N79" t="str">
        <f>IF(ISBLANK(Tabelle1[[#This Row],[Plate title]]),"",Tabelle1[[#This Row],[Plate title]])</f>
        <v/>
      </c>
      <c r="O79" t="str">
        <f>IF(ISBLANK(Tabelle1[[#This Row],[Plate position (e.g. A1)]]),"",LEFT(Samples!E79,1))</f>
        <v/>
      </c>
      <c r="P79" t="str">
        <f>IF(ISBLANK(Tabelle1[[#This Row],[Plate position (e.g. A1)]]),"",RIGHT(Samples!E79,2))</f>
        <v/>
      </c>
      <c r="Q79" s="48" t="str">
        <f>IF(ISBLANK(Tabelle1[[#This Row],[Sample shipment]]),"",Tabelle1[[#This Row],[Sample shipment]])</f>
        <v/>
      </c>
      <c r="R79" t="str">
        <f>IF(ISBLANK(Tabelle1[[#This Row],[Sample volume
'[µL']]]),"",Tabelle1[[#This Row],[Sample volume
'[µL']]])</f>
        <v/>
      </c>
      <c r="S79" t="str">
        <f>IF(ISBLANK(Tabelle1[[#This Row],[Concentration '[ng/µl']]]),IF(ISBLANK(Tabelle1[[#This Row],[Concentration single library '[ng/µl']]]),"",Tabelle1[[#This Row],[Concentration single library '[ng/µl']]]),Tabelle1[[#This Row],[Concentration '[ng/µl']]])</f>
        <v/>
      </c>
      <c r="T79" t="str">
        <f>IF(ISBLANK(Tabelle1[[#This Row],[Purity OD 260nm/280nm]]),"",Tabelle1[[#This Row],[Purity OD 260nm/280nm]])</f>
        <v/>
      </c>
      <c r="U79" t="str">
        <f>IF(ISBLANK(Tabelle1[[#This Row],[Purity OD 260nm/230nm]]),"",Tabelle1[[#This Row],[Purity OD 260nm/230nm]])</f>
        <v/>
      </c>
      <c r="V79" t="str">
        <f>IF(ISBLANK(Tabelle1[[#This Row],[Sequencing mode]]),"",Tabelle1[[#This Row],[Sequencing mode]])</f>
        <v/>
      </c>
      <c r="W79" t="str">
        <f>IF(ISBLANK(Tabelle1[[#This Row],[Elution buffer]]),"",Tabelle1[[#This Row],[Elution buffer]])</f>
        <v/>
      </c>
      <c r="X79" t="str">
        <f>IF(ISBLANK(Tabelle1[[#This Row],[RIN/DIN]]),"",Tabelle1[[#This Row],[RIN/DIN]])</f>
        <v/>
      </c>
      <c r="Y79" t="str">
        <f>IF(ISBLANK(Tabelle1[[#This Row],[Fragment size pool '[bp'] after indexing]]),"",Tabelle1[[#This Row],[Fragment size pool '[bp'] after indexing]])</f>
        <v/>
      </c>
      <c r="Z79" t="str">
        <f>IF(ISBLANK(Tabelle1[[#This Row],[Index i5]]),"",Tabelle1[[#This Row],[Index i5]])</f>
        <v/>
      </c>
      <c r="AA79" t="str">
        <f>IF(ISBLANK(Tabelle1[[#This Row],[Index i7]]),"",Tabelle1[[#This Row],[Index i7]])</f>
        <v/>
      </c>
    </row>
    <row r="80" spans="3:27" x14ac:dyDescent="0.2">
      <c r="C80" t="str">
        <f>IF(ISBLANK(Tabelle1[[#This Row],[Lab ID]]),"",Tabelle1[[#This Row],[Lab ID]])</f>
        <v/>
      </c>
      <c r="D80" t="str">
        <f>IF(ISBLANK(Tabelle1[[#This Row],[Sample name]]),"",Tabelle1[[#This Row],[Sample name]])</f>
        <v/>
      </c>
      <c r="H80" s="55"/>
      <c r="I80" s="57"/>
      <c r="J80" t="str">
        <f>IF(ISBLANK(Tabelle1[[#This Row],[QBiC barcode (filled by QBiC)]]),"",Tabelle1[[#This Row],[QBiC barcode (filled by QBiC)]])</f>
        <v/>
      </c>
      <c r="K80" t="str">
        <f>IF(ISBLANK(Tabelle1[[#This Row],[Sample tissue]]),"",Tabelle1[[#This Row],[Sample tissue]])</f>
        <v/>
      </c>
      <c r="L80" t="str">
        <f>IF(ISBLANK(Tabelle1[[#This Row],[FFPE material]]),"",IF(Tabelle1[[#This Row],[FFPE material]]="Yes", 1,  IF(Tabelle1[[#This Row],[FFPE material]]="No",0,1)))</f>
        <v/>
      </c>
      <c r="N80" t="str">
        <f>IF(ISBLANK(Tabelle1[[#This Row],[Plate title]]),"",Tabelle1[[#This Row],[Plate title]])</f>
        <v/>
      </c>
      <c r="O80" t="str">
        <f>IF(ISBLANK(Tabelle1[[#This Row],[Plate position (e.g. A1)]]),"",LEFT(Samples!E80,1))</f>
        <v/>
      </c>
      <c r="P80" t="str">
        <f>IF(ISBLANK(Tabelle1[[#This Row],[Plate position (e.g. A1)]]),"",RIGHT(Samples!E80,2))</f>
        <v/>
      </c>
      <c r="Q80" s="48" t="str">
        <f>IF(ISBLANK(Tabelle1[[#This Row],[Sample shipment]]),"",Tabelle1[[#This Row],[Sample shipment]])</f>
        <v/>
      </c>
      <c r="R80" t="str">
        <f>IF(ISBLANK(Tabelle1[[#This Row],[Sample volume
'[µL']]]),"",Tabelle1[[#This Row],[Sample volume
'[µL']]])</f>
        <v/>
      </c>
      <c r="S80" t="str">
        <f>IF(ISBLANK(Tabelle1[[#This Row],[Concentration '[ng/µl']]]),IF(ISBLANK(Tabelle1[[#This Row],[Concentration single library '[ng/µl']]]),"",Tabelle1[[#This Row],[Concentration single library '[ng/µl']]]),Tabelle1[[#This Row],[Concentration '[ng/µl']]])</f>
        <v/>
      </c>
      <c r="T80" t="str">
        <f>IF(ISBLANK(Tabelle1[[#This Row],[Purity OD 260nm/280nm]]),"",Tabelle1[[#This Row],[Purity OD 260nm/280nm]])</f>
        <v/>
      </c>
      <c r="U80" t="str">
        <f>IF(ISBLANK(Tabelle1[[#This Row],[Purity OD 260nm/230nm]]),"",Tabelle1[[#This Row],[Purity OD 260nm/230nm]])</f>
        <v/>
      </c>
      <c r="V80" t="str">
        <f>IF(ISBLANK(Tabelle1[[#This Row],[Sequencing mode]]),"",Tabelle1[[#This Row],[Sequencing mode]])</f>
        <v/>
      </c>
      <c r="W80" t="str">
        <f>IF(ISBLANK(Tabelle1[[#This Row],[Elution buffer]]),"",Tabelle1[[#This Row],[Elution buffer]])</f>
        <v/>
      </c>
      <c r="X80" t="str">
        <f>IF(ISBLANK(Tabelle1[[#This Row],[RIN/DIN]]),"",Tabelle1[[#This Row],[RIN/DIN]])</f>
        <v/>
      </c>
      <c r="Y80" t="str">
        <f>IF(ISBLANK(Tabelle1[[#This Row],[Fragment size pool '[bp'] after indexing]]),"",Tabelle1[[#This Row],[Fragment size pool '[bp'] after indexing]])</f>
        <v/>
      </c>
      <c r="Z80" t="str">
        <f>IF(ISBLANK(Tabelle1[[#This Row],[Index i5]]),"",Tabelle1[[#This Row],[Index i5]])</f>
        <v/>
      </c>
      <c r="AA80" t="str">
        <f>IF(ISBLANK(Tabelle1[[#This Row],[Index i7]]),"",Tabelle1[[#This Row],[Index i7]])</f>
        <v/>
      </c>
    </row>
    <row r="81" spans="3:27" x14ac:dyDescent="0.2">
      <c r="C81" t="str">
        <f>IF(ISBLANK(Tabelle1[[#This Row],[Lab ID]]),"",Tabelle1[[#This Row],[Lab ID]])</f>
        <v/>
      </c>
      <c r="D81" t="str">
        <f>IF(ISBLANK(Tabelle1[[#This Row],[Sample name]]),"",Tabelle1[[#This Row],[Sample name]])</f>
        <v/>
      </c>
      <c r="H81" s="55"/>
      <c r="I81" s="57"/>
      <c r="J81" t="str">
        <f>IF(ISBLANK(Tabelle1[[#This Row],[QBiC barcode (filled by QBiC)]]),"",Tabelle1[[#This Row],[QBiC barcode (filled by QBiC)]])</f>
        <v/>
      </c>
      <c r="K81" t="str">
        <f>IF(ISBLANK(Tabelle1[[#This Row],[Sample tissue]]),"",Tabelle1[[#This Row],[Sample tissue]])</f>
        <v/>
      </c>
      <c r="L81" t="str">
        <f>IF(ISBLANK(Tabelle1[[#This Row],[FFPE material]]),"",IF(Tabelle1[[#This Row],[FFPE material]]="Yes", 1,  IF(Tabelle1[[#This Row],[FFPE material]]="No",0,1)))</f>
        <v/>
      </c>
      <c r="N81" t="str">
        <f>IF(ISBLANK(Tabelle1[[#This Row],[Plate title]]),"",Tabelle1[[#This Row],[Plate title]])</f>
        <v/>
      </c>
      <c r="O81" t="str">
        <f>IF(ISBLANK(Tabelle1[[#This Row],[Plate position (e.g. A1)]]),"",LEFT(Samples!E81,1))</f>
        <v/>
      </c>
      <c r="P81" t="str">
        <f>IF(ISBLANK(Tabelle1[[#This Row],[Plate position (e.g. A1)]]),"",RIGHT(Samples!E81,2))</f>
        <v/>
      </c>
      <c r="Q81" s="48" t="str">
        <f>IF(ISBLANK(Tabelle1[[#This Row],[Sample shipment]]),"",Tabelle1[[#This Row],[Sample shipment]])</f>
        <v/>
      </c>
      <c r="R81" t="str">
        <f>IF(ISBLANK(Tabelle1[[#This Row],[Sample volume
'[µL']]]),"",Tabelle1[[#This Row],[Sample volume
'[µL']]])</f>
        <v/>
      </c>
      <c r="S81" t="str">
        <f>IF(ISBLANK(Tabelle1[[#This Row],[Concentration '[ng/µl']]]),IF(ISBLANK(Tabelle1[[#This Row],[Concentration single library '[ng/µl']]]),"",Tabelle1[[#This Row],[Concentration single library '[ng/µl']]]),Tabelle1[[#This Row],[Concentration '[ng/µl']]])</f>
        <v/>
      </c>
      <c r="T81" t="str">
        <f>IF(ISBLANK(Tabelle1[[#This Row],[Purity OD 260nm/280nm]]),"",Tabelle1[[#This Row],[Purity OD 260nm/280nm]])</f>
        <v/>
      </c>
      <c r="U81" t="str">
        <f>IF(ISBLANK(Tabelle1[[#This Row],[Purity OD 260nm/230nm]]),"",Tabelle1[[#This Row],[Purity OD 260nm/230nm]])</f>
        <v/>
      </c>
      <c r="V81" t="str">
        <f>IF(ISBLANK(Tabelle1[[#This Row],[Sequencing mode]]),"",Tabelle1[[#This Row],[Sequencing mode]])</f>
        <v/>
      </c>
      <c r="W81" t="str">
        <f>IF(ISBLANK(Tabelle1[[#This Row],[Elution buffer]]),"",Tabelle1[[#This Row],[Elution buffer]])</f>
        <v/>
      </c>
      <c r="X81" t="str">
        <f>IF(ISBLANK(Tabelle1[[#This Row],[RIN/DIN]]),"",Tabelle1[[#This Row],[RIN/DIN]])</f>
        <v/>
      </c>
      <c r="Y81" t="str">
        <f>IF(ISBLANK(Tabelle1[[#This Row],[Fragment size pool '[bp'] after indexing]]),"",Tabelle1[[#This Row],[Fragment size pool '[bp'] after indexing]])</f>
        <v/>
      </c>
      <c r="Z81" t="str">
        <f>IF(ISBLANK(Tabelle1[[#This Row],[Index i5]]),"",Tabelle1[[#This Row],[Index i5]])</f>
        <v/>
      </c>
      <c r="AA81" t="str">
        <f>IF(ISBLANK(Tabelle1[[#This Row],[Index i7]]),"",Tabelle1[[#This Row],[Index i7]])</f>
        <v/>
      </c>
    </row>
    <row r="82" spans="3:27" x14ac:dyDescent="0.2">
      <c r="C82" t="str">
        <f>IF(ISBLANK(Tabelle1[[#This Row],[Lab ID]]),"",Tabelle1[[#This Row],[Lab ID]])</f>
        <v/>
      </c>
      <c r="D82" t="str">
        <f>IF(ISBLANK(Tabelle1[[#This Row],[Sample name]]),"",Tabelle1[[#This Row],[Sample name]])</f>
        <v/>
      </c>
      <c r="H82" s="55"/>
      <c r="I82" s="57"/>
      <c r="J82" t="str">
        <f>IF(ISBLANK(Tabelle1[[#This Row],[QBiC barcode (filled by QBiC)]]),"",Tabelle1[[#This Row],[QBiC barcode (filled by QBiC)]])</f>
        <v/>
      </c>
      <c r="K82" t="str">
        <f>IF(ISBLANK(Tabelle1[[#This Row],[Sample tissue]]),"",Tabelle1[[#This Row],[Sample tissue]])</f>
        <v/>
      </c>
      <c r="L82" t="str">
        <f>IF(ISBLANK(Tabelle1[[#This Row],[FFPE material]]),"",IF(Tabelle1[[#This Row],[FFPE material]]="Yes", 1,  IF(Tabelle1[[#This Row],[FFPE material]]="No",0,1)))</f>
        <v/>
      </c>
      <c r="N82" t="str">
        <f>IF(ISBLANK(Tabelle1[[#This Row],[Plate title]]),"",Tabelle1[[#This Row],[Plate title]])</f>
        <v/>
      </c>
      <c r="O82" t="str">
        <f>IF(ISBLANK(Tabelle1[[#This Row],[Plate position (e.g. A1)]]),"",LEFT(Samples!E82,1))</f>
        <v/>
      </c>
      <c r="P82" t="str">
        <f>IF(ISBLANK(Tabelle1[[#This Row],[Plate position (e.g. A1)]]),"",RIGHT(Samples!E82,2))</f>
        <v/>
      </c>
      <c r="Q82" s="48" t="str">
        <f>IF(ISBLANK(Tabelle1[[#This Row],[Sample shipment]]),"",Tabelle1[[#This Row],[Sample shipment]])</f>
        <v/>
      </c>
      <c r="R82" t="str">
        <f>IF(ISBLANK(Tabelle1[[#This Row],[Sample volume
'[µL']]]),"",Tabelle1[[#This Row],[Sample volume
'[µL']]])</f>
        <v/>
      </c>
      <c r="S82" t="str">
        <f>IF(ISBLANK(Tabelle1[[#This Row],[Concentration '[ng/µl']]]),IF(ISBLANK(Tabelle1[[#This Row],[Concentration single library '[ng/µl']]]),"",Tabelle1[[#This Row],[Concentration single library '[ng/µl']]]),Tabelle1[[#This Row],[Concentration '[ng/µl']]])</f>
        <v/>
      </c>
      <c r="T82" t="str">
        <f>IF(ISBLANK(Tabelle1[[#This Row],[Purity OD 260nm/280nm]]),"",Tabelle1[[#This Row],[Purity OD 260nm/280nm]])</f>
        <v/>
      </c>
      <c r="U82" t="str">
        <f>IF(ISBLANK(Tabelle1[[#This Row],[Purity OD 260nm/230nm]]),"",Tabelle1[[#This Row],[Purity OD 260nm/230nm]])</f>
        <v/>
      </c>
      <c r="V82" t="str">
        <f>IF(ISBLANK(Tabelle1[[#This Row],[Sequencing mode]]),"",Tabelle1[[#This Row],[Sequencing mode]])</f>
        <v/>
      </c>
      <c r="W82" t="str">
        <f>IF(ISBLANK(Tabelle1[[#This Row],[Elution buffer]]),"",Tabelle1[[#This Row],[Elution buffer]])</f>
        <v/>
      </c>
      <c r="X82" t="str">
        <f>IF(ISBLANK(Tabelle1[[#This Row],[RIN/DIN]]),"",Tabelle1[[#This Row],[RIN/DIN]])</f>
        <v/>
      </c>
      <c r="Y82" t="str">
        <f>IF(ISBLANK(Tabelle1[[#This Row],[Fragment size pool '[bp'] after indexing]]),"",Tabelle1[[#This Row],[Fragment size pool '[bp'] after indexing]])</f>
        <v/>
      </c>
      <c r="Z82" t="str">
        <f>IF(ISBLANK(Tabelle1[[#This Row],[Index i5]]),"",Tabelle1[[#This Row],[Index i5]])</f>
        <v/>
      </c>
      <c r="AA82" t="str">
        <f>IF(ISBLANK(Tabelle1[[#This Row],[Index i7]]),"",Tabelle1[[#This Row],[Index i7]])</f>
        <v/>
      </c>
    </row>
    <row r="83" spans="3:27" x14ac:dyDescent="0.2">
      <c r="C83" t="str">
        <f>IF(ISBLANK(Tabelle1[[#This Row],[Lab ID]]),"",Tabelle1[[#This Row],[Lab ID]])</f>
        <v/>
      </c>
      <c r="D83" t="str">
        <f>IF(ISBLANK(Tabelle1[[#This Row],[Sample name]]),"",Tabelle1[[#This Row],[Sample name]])</f>
        <v/>
      </c>
      <c r="H83" s="55"/>
      <c r="I83" s="57"/>
      <c r="J83" t="str">
        <f>IF(ISBLANK(Tabelle1[[#This Row],[QBiC barcode (filled by QBiC)]]),"",Tabelle1[[#This Row],[QBiC barcode (filled by QBiC)]])</f>
        <v/>
      </c>
      <c r="K83" t="str">
        <f>IF(ISBLANK(Tabelle1[[#This Row],[Sample tissue]]),"",Tabelle1[[#This Row],[Sample tissue]])</f>
        <v/>
      </c>
      <c r="L83" t="str">
        <f>IF(ISBLANK(Tabelle1[[#This Row],[FFPE material]]),"",IF(Tabelle1[[#This Row],[FFPE material]]="Yes", 1,  IF(Tabelle1[[#This Row],[FFPE material]]="No",0,1)))</f>
        <v/>
      </c>
      <c r="N83" t="str">
        <f>IF(ISBLANK(Tabelle1[[#This Row],[Plate title]]),"",Tabelle1[[#This Row],[Plate title]])</f>
        <v/>
      </c>
      <c r="O83" t="str">
        <f>IF(ISBLANK(Tabelle1[[#This Row],[Plate position (e.g. A1)]]),"",LEFT(Samples!E83,1))</f>
        <v/>
      </c>
      <c r="P83" t="str">
        <f>IF(ISBLANK(Tabelle1[[#This Row],[Plate position (e.g. A1)]]),"",RIGHT(Samples!E83,2))</f>
        <v/>
      </c>
      <c r="Q83" s="48" t="str">
        <f>IF(ISBLANK(Tabelle1[[#This Row],[Sample shipment]]),"",Tabelle1[[#This Row],[Sample shipment]])</f>
        <v/>
      </c>
      <c r="R83" t="str">
        <f>IF(ISBLANK(Tabelle1[[#This Row],[Sample volume
'[µL']]]),"",Tabelle1[[#This Row],[Sample volume
'[µL']]])</f>
        <v/>
      </c>
      <c r="S83" t="str">
        <f>IF(ISBLANK(Tabelle1[[#This Row],[Concentration '[ng/µl']]]),IF(ISBLANK(Tabelle1[[#This Row],[Concentration single library '[ng/µl']]]),"",Tabelle1[[#This Row],[Concentration single library '[ng/µl']]]),Tabelle1[[#This Row],[Concentration '[ng/µl']]])</f>
        <v/>
      </c>
      <c r="T83" t="str">
        <f>IF(ISBLANK(Tabelle1[[#This Row],[Purity OD 260nm/280nm]]),"",Tabelle1[[#This Row],[Purity OD 260nm/280nm]])</f>
        <v/>
      </c>
      <c r="U83" t="str">
        <f>IF(ISBLANK(Tabelle1[[#This Row],[Purity OD 260nm/230nm]]),"",Tabelle1[[#This Row],[Purity OD 260nm/230nm]])</f>
        <v/>
      </c>
      <c r="V83" t="str">
        <f>IF(ISBLANK(Tabelle1[[#This Row],[Sequencing mode]]),"",Tabelle1[[#This Row],[Sequencing mode]])</f>
        <v/>
      </c>
      <c r="W83" t="str">
        <f>IF(ISBLANK(Tabelle1[[#This Row],[Elution buffer]]),"",Tabelle1[[#This Row],[Elution buffer]])</f>
        <v/>
      </c>
      <c r="X83" t="str">
        <f>IF(ISBLANK(Tabelle1[[#This Row],[RIN/DIN]]),"",Tabelle1[[#This Row],[RIN/DIN]])</f>
        <v/>
      </c>
      <c r="Y83" t="str">
        <f>IF(ISBLANK(Tabelle1[[#This Row],[Fragment size pool '[bp'] after indexing]]),"",Tabelle1[[#This Row],[Fragment size pool '[bp'] after indexing]])</f>
        <v/>
      </c>
      <c r="Z83" t="str">
        <f>IF(ISBLANK(Tabelle1[[#This Row],[Index i5]]),"",Tabelle1[[#This Row],[Index i5]])</f>
        <v/>
      </c>
      <c r="AA83" t="str">
        <f>IF(ISBLANK(Tabelle1[[#This Row],[Index i7]]),"",Tabelle1[[#This Row],[Index i7]])</f>
        <v/>
      </c>
    </row>
    <row r="84" spans="3:27" x14ac:dyDescent="0.2">
      <c r="C84" t="str">
        <f>IF(ISBLANK(Tabelle1[[#This Row],[Lab ID]]),"",Tabelle1[[#This Row],[Lab ID]])</f>
        <v/>
      </c>
      <c r="D84" t="str">
        <f>IF(ISBLANK(Tabelle1[[#This Row],[Sample name]]),"",Tabelle1[[#This Row],[Sample name]])</f>
        <v/>
      </c>
      <c r="H84" s="55"/>
      <c r="I84" s="57"/>
      <c r="J84" t="str">
        <f>IF(ISBLANK(Tabelle1[[#This Row],[QBiC barcode (filled by QBiC)]]),"",Tabelle1[[#This Row],[QBiC barcode (filled by QBiC)]])</f>
        <v/>
      </c>
      <c r="K84" t="str">
        <f>IF(ISBLANK(Tabelle1[[#This Row],[Sample tissue]]),"",Tabelle1[[#This Row],[Sample tissue]])</f>
        <v/>
      </c>
      <c r="L84" t="str">
        <f>IF(ISBLANK(Tabelle1[[#This Row],[FFPE material]]),"",IF(Tabelle1[[#This Row],[FFPE material]]="Yes", 1,  IF(Tabelle1[[#This Row],[FFPE material]]="No",0,1)))</f>
        <v/>
      </c>
      <c r="N84" t="str">
        <f>IF(ISBLANK(Tabelle1[[#This Row],[Plate title]]),"",Tabelle1[[#This Row],[Plate title]])</f>
        <v/>
      </c>
      <c r="O84" t="str">
        <f>IF(ISBLANK(Tabelle1[[#This Row],[Plate position (e.g. A1)]]),"",LEFT(Samples!E84,1))</f>
        <v/>
      </c>
      <c r="P84" t="str">
        <f>IF(ISBLANK(Tabelle1[[#This Row],[Plate position (e.g. A1)]]),"",RIGHT(Samples!E84,2))</f>
        <v/>
      </c>
      <c r="Q84" s="48" t="str">
        <f>IF(ISBLANK(Tabelle1[[#This Row],[Sample shipment]]),"",Tabelle1[[#This Row],[Sample shipment]])</f>
        <v/>
      </c>
      <c r="R84" t="str">
        <f>IF(ISBLANK(Tabelle1[[#This Row],[Sample volume
'[µL']]]),"",Tabelle1[[#This Row],[Sample volume
'[µL']]])</f>
        <v/>
      </c>
      <c r="S84" t="str">
        <f>IF(ISBLANK(Tabelle1[[#This Row],[Concentration '[ng/µl']]]),IF(ISBLANK(Tabelle1[[#This Row],[Concentration single library '[ng/µl']]]),"",Tabelle1[[#This Row],[Concentration single library '[ng/µl']]]),Tabelle1[[#This Row],[Concentration '[ng/µl']]])</f>
        <v/>
      </c>
      <c r="T84" t="str">
        <f>IF(ISBLANK(Tabelle1[[#This Row],[Purity OD 260nm/280nm]]),"",Tabelle1[[#This Row],[Purity OD 260nm/280nm]])</f>
        <v/>
      </c>
      <c r="U84" t="str">
        <f>IF(ISBLANK(Tabelle1[[#This Row],[Purity OD 260nm/230nm]]),"",Tabelle1[[#This Row],[Purity OD 260nm/230nm]])</f>
        <v/>
      </c>
      <c r="V84" t="str">
        <f>IF(ISBLANK(Tabelle1[[#This Row],[Sequencing mode]]),"",Tabelle1[[#This Row],[Sequencing mode]])</f>
        <v/>
      </c>
      <c r="W84" t="str">
        <f>IF(ISBLANK(Tabelle1[[#This Row],[Elution buffer]]),"",Tabelle1[[#This Row],[Elution buffer]])</f>
        <v/>
      </c>
      <c r="X84" t="str">
        <f>IF(ISBLANK(Tabelle1[[#This Row],[RIN/DIN]]),"",Tabelle1[[#This Row],[RIN/DIN]])</f>
        <v/>
      </c>
      <c r="Y84" t="str">
        <f>IF(ISBLANK(Tabelle1[[#This Row],[Fragment size pool '[bp'] after indexing]]),"",Tabelle1[[#This Row],[Fragment size pool '[bp'] after indexing]])</f>
        <v/>
      </c>
      <c r="Z84" t="str">
        <f>IF(ISBLANK(Tabelle1[[#This Row],[Index i5]]),"",Tabelle1[[#This Row],[Index i5]])</f>
        <v/>
      </c>
      <c r="AA84" t="str">
        <f>IF(ISBLANK(Tabelle1[[#This Row],[Index i7]]),"",Tabelle1[[#This Row],[Index i7]])</f>
        <v/>
      </c>
    </row>
    <row r="85" spans="3:27" x14ac:dyDescent="0.2">
      <c r="C85" t="str">
        <f>IF(ISBLANK(Tabelle1[[#This Row],[Lab ID]]),"",Tabelle1[[#This Row],[Lab ID]])</f>
        <v/>
      </c>
      <c r="D85" t="str">
        <f>IF(ISBLANK(Tabelle1[[#This Row],[Sample name]]),"",Tabelle1[[#This Row],[Sample name]])</f>
        <v/>
      </c>
      <c r="H85" s="55"/>
      <c r="I85" s="57"/>
      <c r="J85" t="str">
        <f>IF(ISBLANK(Tabelle1[[#This Row],[QBiC barcode (filled by QBiC)]]),"",Tabelle1[[#This Row],[QBiC barcode (filled by QBiC)]])</f>
        <v/>
      </c>
      <c r="K85" t="str">
        <f>IF(ISBLANK(Tabelle1[[#This Row],[Sample tissue]]),"",Tabelle1[[#This Row],[Sample tissue]])</f>
        <v/>
      </c>
      <c r="L85" t="str">
        <f>IF(ISBLANK(Tabelle1[[#This Row],[FFPE material]]),"",IF(Tabelle1[[#This Row],[FFPE material]]="Yes", 1,  IF(Tabelle1[[#This Row],[FFPE material]]="No",0,1)))</f>
        <v/>
      </c>
      <c r="N85" t="str">
        <f>IF(ISBLANK(Tabelle1[[#This Row],[Plate title]]),"",Tabelle1[[#This Row],[Plate title]])</f>
        <v/>
      </c>
      <c r="O85" t="str">
        <f>IF(ISBLANK(Tabelle1[[#This Row],[Plate position (e.g. A1)]]),"",LEFT(Samples!E85,1))</f>
        <v/>
      </c>
      <c r="P85" t="str">
        <f>IF(ISBLANK(Tabelle1[[#This Row],[Plate position (e.g. A1)]]),"",RIGHT(Samples!E85,2))</f>
        <v/>
      </c>
      <c r="Q85" s="48" t="str">
        <f>IF(ISBLANK(Tabelle1[[#This Row],[Sample shipment]]),"",Tabelle1[[#This Row],[Sample shipment]])</f>
        <v/>
      </c>
      <c r="R85" t="str">
        <f>IF(ISBLANK(Tabelle1[[#This Row],[Sample volume
'[µL']]]),"",Tabelle1[[#This Row],[Sample volume
'[µL']]])</f>
        <v/>
      </c>
      <c r="S85" t="str">
        <f>IF(ISBLANK(Tabelle1[[#This Row],[Concentration '[ng/µl']]]),IF(ISBLANK(Tabelle1[[#This Row],[Concentration single library '[ng/µl']]]),"",Tabelle1[[#This Row],[Concentration single library '[ng/µl']]]),Tabelle1[[#This Row],[Concentration '[ng/µl']]])</f>
        <v/>
      </c>
      <c r="T85" t="str">
        <f>IF(ISBLANK(Tabelle1[[#This Row],[Purity OD 260nm/280nm]]),"",Tabelle1[[#This Row],[Purity OD 260nm/280nm]])</f>
        <v/>
      </c>
      <c r="U85" t="str">
        <f>IF(ISBLANK(Tabelle1[[#This Row],[Purity OD 260nm/230nm]]),"",Tabelle1[[#This Row],[Purity OD 260nm/230nm]])</f>
        <v/>
      </c>
      <c r="V85" t="str">
        <f>IF(ISBLANK(Tabelle1[[#This Row],[Sequencing mode]]),"",Tabelle1[[#This Row],[Sequencing mode]])</f>
        <v/>
      </c>
      <c r="W85" t="str">
        <f>IF(ISBLANK(Tabelle1[[#This Row],[Elution buffer]]),"",Tabelle1[[#This Row],[Elution buffer]])</f>
        <v/>
      </c>
      <c r="X85" t="str">
        <f>IF(ISBLANK(Tabelle1[[#This Row],[RIN/DIN]]),"",Tabelle1[[#This Row],[RIN/DIN]])</f>
        <v/>
      </c>
      <c r="Y85" t="str">
        <f>IF(ISBLANK(Tabelle1[[#This Row],[Fragment size pool '[bp'] after indexing]]),"",Tabelle1[[#This Row],[Fragment size pool '[bp'] after indexing]])</f>
        <v/>
      </c>
      <c r="Z85" t="str">
        <f>IF(ISBLANK(Tabelle1[[#This Row],[Index i5]]),"",Tabelle1[[#This Row],[Index i5]])</f>
        <v/>
      </c>
      <c r="AA85" t="str">
        <f>IF(ISBLANK(Tabelle1[[#This Row],[Index i7]]),"",Tabelle1[[#This Row],[Index i7]])</f>
        <v/>
      </c>
    </row>
    <row r="86" spans="3:27" x14ac:dyDescent="0.2">
      <c r="C86" t="str">
        <f>IF(ISBLANK(Tabelle1[[#This Row],[Lab ID]]),"",Tabelle1[[#This Row],[Lab ID]])</f>
        <v/>
      </c>
      <c r="D86" t="str">
        <f>IF(ISBLANK(Tabelle1[[#This Row],[Sample name]]),"",Tabelle1[[#This Row],[Sample name]])</f>
        <v/>
      </c>
      <c r="H86" s="55"/>
      <c r="I86" s="57"/>
      <c r="J86" t="str">
        <f>IF(ISBLANK(Tabelle1[[#This Row],[QBiC barcode (filled by QBiC)]]),"",Tabelle1[[#This Row],[QBiC barcode (filled by QBiC)]])</f>
        <v/>
      </c>
      <c r="K86" t="str">
        <f>IF(ISBLANK(Tabelle1[[#This Row],[Sample tissue]]),"",Tabelle1[[#This Row],[Sample tissue]])</f>
        <v/>
      </c>
      <c r="L86" t="str">
        <f>IF(ISBLANK(Tabelle1[[#This Row],[FFPE material]]),"",IF(Tabelle1[[#This Row],[FFPE material]]="Yes", 1,  IF(Tabelle1[[#This Row],[FFPE material]]="No",0,1)))</f>
        <v/>
      </c>
      <c r="N86" t="str">
        <f>IF(ISBLANK(Tabelle1[[#This Row],[Plate title]]),"",Tabelle1[[#This Row],[Plate title]])</f>
        <v/>
      </c>
      <c r="O86" t="str">
        <f>IF(ISBLANK(Tabelle1[[#This Row],[Plate position (e.g. A1)]]),"",LEFT(Samples!E86,1))</f>
        <v/>
      </c>
      <c r="P86" t="str">
        <f>IF(ISBLANK(Tabelle1[[#This Row],[Plate position (e.g. A1)]]),"",RIGHT(Samples!E86,2))</f>
        <v/>
      </c>
      <c r="Q86" s="48" t="str">
        <f>IF(ISBLANK(Tabelle1[[#This Row],[Sample shipment]]),"",Tabelle1[[#This Row],[Sample shipment]])</f>
        <v/>
      </c>
      <c r="R86" t="str">
        <f>IF(ISBLANK(Tabelle1[[#This Row],[Sample volume
'[µL']]]),"",Tabelle1[[#This Row],[Sample volume
'[µL']]])</f>
        <v/>
      </c>
      <c r="S86" t="str">
        <f>IF(ISBLANK(Tabelle1[[#This Row],[Concentration '[ng/µl']]]),IF(ISBLANK(Tabelle1[[#This Row],[Concentration single library '[ng/µl']]]),"",Tabelle1[[#This Row],[Concentration single library '[ng/µl']]]),Tabelle1[[#This Row],[Concentration '[ng/µl']]])</f>
        <v/>
      </c>
      <c r="T86" t="str">
        <f>IF(ISBLANK(Tabelle1[[#This Row],[Purity OD 260nm/280nm]]),"",Tabelle1[[#This Row],[Purity OD 260nm/280nm]])</f>
        <v/>
      </c>
      <c r="U86" t="str">
        <f>IF(ISBLANK(Tabelle1[[#This Row],[Purity OD 260nm/230nm]]),"",Tabelle1[[#This Row],[Purity OD 260nm/230nm]])</f>
        <v/>
      </c>
      <c r="V86" t="str">
        <f>IF(ISBLANK(Tabelle1[[#This Row],[Sequencing mode]]),"",Tabelle1[[#This Row],[Sequencing mode]])</f>
        <v/>
      </c>
      <c r="W86" t="str">
        <f>IF(ISBLANK(Tabelle1[[#This Row],[Elution buffer]]),"",Tabelle1[[#This Row],[Elution buffer]])</f>
        <v/>
      </c>
      <c r="X86" t="str">
        <f>IF(ISBLANK(Tabelle1[[#This Row],[RIN/DIN]]),"",Tabelle1[[#This Row],[RIN/DIN]])</f>
        <v/>
      </c>
      <c r="Y86" t="str">
        <f>IF(ISBLANK(Tabelle1[[#This Row],[Fragment size pool '[bp'] after indexing]]),"",Tabelle1[[#This Row],[Fragment size pool '[bp'] after indexing]])</f>
        <v/>
      </c>
      <c r="Z86" t="str">
        <f>IF(ISBLANK(Tabelle1[[#This Row],[Index i5]]),"",Tabelle1[[#This Row],[Index i5]])</f>
        <v/>
      </c>
      <c r="AA86" t="str">
        <f>IF(ISBLANK(Tabelle1[[#This Row],[Index i7]]),"",Tabelle1[[#This Row],[Index i7]])</f>
        <v/>
      </c>
    </row>
    <row r="87" spans="3:27" x14ac:dyDescent="0.2">
      <c r="C87" t="str">
        <f>IF(ISBLANK(Tabelle1[[#This Row],[Lab ID]]),"",Tabelle1[[#This Row],[Lab ID]])</f>
        <v/>
      </c>
      <c r="D87" t="str">
        <f>IF(ISBLANK(Tabelle1[[#This Row],[Sample name]]),"",Tabelle1[[#This Row],[Sample name]])</f>
        <v/>
      </c>
      <c r="H87" s="55"/>
      <c r="I87" s="57"/>
      <c r="J87" t="str">
        <f>IF(ISBLANK(Tabelle1[[#This Row],[QBiC barcode (filled by QBiC)]]),"",Tabelle1[[#This Row],[QBiC barcode (filled by QBiC)]])</f>
        <v/>
      </c>
      <c r="K87" t="str">
        <f>IF(ISBLANK(Tabelle1[[#This Row],[Sample tissue]]),"",Tabelle1[[#This Row],[Sample tissue]])</f>
        <v/>
      </c>
      <c r="L87" t="str">
        <f>IF(ISBLANK(Tabelle1[[#This Row],[FFPE material]]),"",IF(Tabelle1[[#This Row],[FFPE material]]="Yes", 1,  IF(Tabelle1[[#This Row],[FFPE material]]="No",0,1)))</f>
        <v/>
      </c>
      <c r="N87" t="str">
        <f>IF(ISBLANK(Tabelle1[[#This Row],[Plate title]]),"",Tabelle1[[#This Row],[Plate title]])</f>
        <v/>
      </c>
      <c r="O87" t="str">
        <f>IF(ISBLANK(Tabelle1[[#This Row],[Plate position (e.g. A1)]]),"",LEFT(Samples!E87,1))</f>
        <v/>
      </c>
      <c r="P87" t="str">
        <f>IF(ISBLANK(Tabelle1[[#This Row],[Plate position (e.g. A1)]]),"",RIGHT(Samples!E87,2))</f>
        <v/>
      </c>
      <c r="Q87" s="48" t="str">
        <f>IF(ISBLANK(Tabelle1[[#This Row],[Sample shipment]]),"",Tabelle1[[#This Row],[Sample shipment]])</f>
        <v/>
      </c>
      <c r="R87" t="str">
        <f>IF(ISBLANK(Tabelle1[[#This Row],[Sample volume
'[µL']]]),"",Tabelle1[[#This Row],[Sample volume
'[µL']]])</f>
        <v/>
      </c>
      <c r="S87" t="str">
        <f>IF(ISBLANK(Tabelle1[[#This Row],[Concentration '[ng/µl']]]),IF(ISBLANK(Tabelle1[[#This Row],[Concentration single library '[ng/µl']]]),"",Tabelle1[[#This Row],[Concentration single library '[ng/µl']]]),Tabelle1[[#This Row],[Concentration '[ng/µl']]])</f>
        <v/>
      </c>
      <c r="T87" t="str">
        <f>IF(ISBLANK(Tabelle1[[#This Row],[Purity OD 260nm/280nm]]),"",Tabelle1[[#This Row],[Purity OD 260nm/280nm]])</f>
        <v/>
      </c>
      <c r="U87" t="str">
        <f>IF(ISBLANK(Tabelle1[[#This Row],[Purity OD 260nm/230nm]]),"",Tabelle1[[#This Row],[Purity OD 260nm/230nm]])</f>
        <v/>
      </c>
      <c r="V87" t="str">
        <f>IF(ISBLANK(Tabelle1[[#This Row],[Sequencing mode]]),"",Tabelle1[[#This Row],[Sequencing mode]])</f>
        <v/>
      </c>
      <c r="W87" t="str">
        <f>IF(ISBLANK(Tabelle1[[#This Row],[Elution buffer]]),"",Tabelle1[[#This Row],[Elution buffer]])</f>
        <v/>
      </c>
      <c r="X87" t="str">
        <f>IF(ISBLANK(Tabelle1[[#This Row],[RIN/DIN]]),"",Tabelle1[[#This Row],[RIN/DIN]])</f>
        <v/>
      </c>
      <c r="Y87" t="str">
        <f>IF(ISBLANK(Tabelle1[[#This Row],[Fragment size pool '[bp'] after indexing]]),"",Tabelle1[[#This Row],[Fragment size pool '[bp'] after indexing]])</f>
        <v/>
      </c>
      <c r="Z87" t="str">
        <f>IF(ISBLANK(Tabelle1[[#This Row],[Index i5]]),"",Tabelle1[[#This Row],[Index i5]])</f>
        <v/>
      </c>
      <c r="AA87" t="str">
        <f>IF(ISBLANK(Tabelle1[[#This Row],[Index i7]]),"",Tabelle1[[#This Row],[Index i7]])</f>
        <v/>
      </c>
    </row>
    <row r="88" spans="3:27" x14ac:dyDescent="0.2">
      <c r="C88" t="str">
        <f>IF(ISBLANK(Tabelle1[[#This Row],[Lab ID]]),"",Tabelle1[[#This Row],[Lab ID]])</f>
        <v/>
      </c>
      <c r="D88" t="str">
        <f>IF(ISBLANK(Tabelle1[[#This Row],[Sample name]]),"",Tabelle1[[#This Row],[Sample name]])</f>
        <v/>
      </c>
      <c r="H88" s="55"/>
      <c r="I88" s="57"/>
      <c r="J88" t="str">
        <f>IF(ISBLANK(Tabelle1[[#This Row],[QBiC barcode (filled by QBiC)]]),"",Tabelle1[[#This Row],[QBiC barcode (filled by QBiC)]])</f>
        <v/>
      </c>
      <c r="K88" t="str">
        <f>IF(ISBLANK(Tabelle1[[#This Row],[Sample tissue]]),"",Tabelle1[[#This Row],[Sample tissue]])</f>
        <v/>
      </c>
      <c r="L88" t="str">
        <f>IF(ISBLANK(Tabelle1[[#This Row],[FFPE material]]),"",IF(Tabelle1[[#This Row],[FFPE material]]="Yes", 1,  IF(Tabelle1[[#This Row],[FFPE material]]="No",0,1)))</f>
        <v/>
      </c>
      <c r="N88" t="str">
        <f>IF(ISBLANK(Tabelle1[[#This Row],[Plate title]]),"",Tabelle1[[#This Row],[Plate title]])</f>
        <v/>
      </c>
      <c r="O88" t="str">
        <f>IF(ISBLANK(Tabelle1[[#This Row],[Plate position (e.g. A1)]]),"",LEFT(Samples!E88,1))</f>
        <v/>
      </c>
      <c r="P88" t="str">
        <f>IF(ISBLANK(Tabelle1[[#This Row],[Plate position (e.g. A1)]]),"",RIGHT(Samples!E88,2))</f>
        <v/>
      </c>
      <c r="Q88" s="48" t="str">
        <f>IF(ISBLANK(Tabelle1[[#This Row],[Sample shipment]]),"",Tabelle1[[#This Row],[Sample shipment]])</f>
        <v/>
      </c>
      <c r="R88" t="str">
        <f>IF(ISBLANK(Tabelle1[[#This Row],[Sample volume
'[µL']]]),"",Tabelle1[[#This Row],[Sample volume
'[µL']]])</f>
        <v/>
      </c>
      <c r="S88" t="str">
        <f>IF(ISBLANK(Tabelle1[[#This Row],[Concentration '[ng/µl']]]),IF(ISBLANK(Tabelle1[[#This Row],[Concentration single library '[ng/µl']]]),"",Tabelle1[[#This Row],[Concentration single library '[ng/µl']]]),Tabelle1[[#This Row],[Concentration '[ng/µl']]])</f>
        <v/>
      </c>
      <c r="T88" t="str">
        <f>IF(ISBLANK(Tabelle1[[#This Row],[Purity OD 260nm/280nm]]),"",Tabelle1[[#This Row],[Purity OD 260nm/280nm]])</f>
        <v/>
      </c>
      <c r="U88" t="str">
        <f>IF(ISBLANK(Tabelle1[[#This Row],[Purity OD 260nm/230nm]]),"",Tabelle1[[#This Row],[Purity OD 260nm/230nm]])</f>
        <v/>
      </c>
      <c r="V88" t="str">
        <f>IF(ISBLANK(Tabelle1[[#This Row],[Sequencing mode]]),"",Tabelle1[[#This Row],[Sequencing mode]])</f>
        <v/>
      </c>
      <c r="W88" t="str">
        <f>IF(ISBLANK(Tabelle1[[#This Row],[Elution buffer]]),"",Tabelle1[[#This Row],[Elution buffer]])</f>
        <v/>
      </c>
      <c r="X88" t="str">
        <f>IF(ISBLANK(Tabelle1[[#This Row],[RIN/DIN]]),"",Tabelle1[[#This Row],[RIN/DIN]])</f>
        <v/>
      </c>
      <c r="Y88" t="str">
        <f>IF(ISBLANK(Tabelle1[[#This Row],[Fragment size pool '[bp'] after indexing]]),"",Tabelle1[[#This Row],[Fragment size pool '[bp'] after indexing]])</f>
        <v/>
      </c>
      <c r="Z88" t="str">
        <f>IF(ISBLANK(Tabelle1[[#This Row],[Index i5]]),"",Tabelle1[[#This Row],[Index i5]])</f>
        <v/>
      </c>
      <c r="AA88" t="str">
        <f>IF(ISBLANK(Tabelle1[[#This Row],[Index i7]]),"",Tabelle1[[#This Row],[Index i7]])</f>
        <v/>
      </c>
    </row>
    <row r="89" spans="3:27" x14ac:dyDescent="0.2">
      <c r="C89" t="str">
        <f>IF(ISBLANK(Tabelle1[[#This Row],[Lab ID]]),"",Tabelle1[[#This Row],[Lab ID]])</f>
        <v/>
      </c>
      <c r="D89" t="str">
        <f>IF(ISBLANK(Tabelle1[[#This Row],[Sample name]]),"",Tabelle1[[#This Row],[Sample name]])</f>
        <v/>
      </c>
      <c r="H89" s="55"/>
      <c r="I89" s="57"/>
      <c r="J89" t="str">
        <f>IF(ISBLANK(Tabelle1[[#This Row],[QBiC barcode (filled by QBiC)]]),"",Tabelle1[[#This Row],[QBiC barcode (filled by QBiC)]])</f>
        <v/>
      </c>
      <c r="K89" t="str">
        <f>IF(ISBLANK(Tabelle1[[#This Row],[Sample tissue]]),"",Tabelle1[[#This Row],[Sample tissue]])</f>
        <v/>
      </c>
      <c r="L89" t="str">
        <f>IF(ISBLANK(Tabelle1[[#This Row],[FFPE material]]),"",IF(Tabelle1[[#This Row],[FFPE material]]="Yes", 1,  IF(Tabelle1[[#This Row],[FFPE material]]="No",0,1)))</f>
        <v/>
      </c>
      <c r="N89" t="str">
        <f>IF(ISBLANK(Tabelle1[[#This Row],[Plate title]]),"",Tabelle1[[#This Row],[Plate title]])</f>
        <v/>
      </c>
      <c r="O89" t="str">
        <f>IF(ISBLANK(Tabelle1[[#This Row],[Plate position (e.g. A1)]]),"",LEFT(Samples!E89,1))</f>
        <v/>
      </c>
      <c r="P89" t="str">
        <f>IF(ISBLANK(Tabelle1[[#This Row],[Plate position (e.g. A1)]]),"",RIGHT(Samples!E89,2))</f>
        <v/>
      </c>
      <c r="Q89" s="48" t="str">
        <f>IF(ISBLANK(Tabelle1[[#This Row],[Sample shipment]]),"",Tabelle1[[#This Row],[Sample shipment]])</f>
        <v/>
      </c>
      <c r="R89" t="str">
        <f>IF(ISBLANK(Tabelle1[[#This Row],[Sample volume
'[µL']]]),"",Tabelle1[[#This Row],[Sample volume
'[µL']]])</f>
        <v/>
      </c>
      <c r="S89" t="str">
        <f>IF(ISBLANK(Tabelle1[[#This Row],[Concentration '[ng/µl']]]),IF(ISBLANK(Tabelle1[[#This Row],[Concentration single library '[ng/µl']]]),"",Tabelle1[[#This Row],[Concentration single library '[ng/µl']]]),Tabelle1[[#This Row],[Concentration '[ng/µl']]])</f>
        <v/>
      </c>
      <c r="T89" t="str">
        <f>IF(ISBLANK(Tabelle1[[#This Row],[Purity OD 260nm/280nm]]),"",Tabelle1[[#This Row],[Purity OD 260nm/280nm]])</f>
        <v/>
      </c>
      <c r="U89" t="str">
        <f>IF(ISBLANK(Tabelle1[[#This Row],[Purity OD 260nm/230nm]]),"",Tabelle1[[#This Row],[Purity OD 260nm/230nm]])</f>
        <v/>
      </c>
      <c r="V89" t="str">
        <f>IF(ISBLANK(Tabelle1[[#This Row],[Sequencing mode]]),"",Tabelle1[[#This Row],[Sequencing mode]])</f>
        <v/>
      </c>
      <c r="W89" t="str">
        <f>IF(ISBLANK(Tabelle1[[#This Row],[Elution buffer]]),"",Tabelle1[[#This Row],[Elution buffer]])</f>
        <v/>
      </c>
      <c r="X89" t="str">
        <f>IF(ISBLANK(Tabelle1[[#This Row],[RIN/DIN]]),"",Tabelle1[[#This Row],[RIN/DIN]])</f>
        <v/>
      </c>
      <c r="Y89" t="str">
        <f>IF(ISBLANK(Tabelle1[[#This Row],[Fragment size pool '[bp'] after indexing]]),"",Tabelle1[[#This Row],[Fragment size pool '[bp'] after indexing]])</f>
        <v/>
      </c>
      <c r="Z89" t="str">
        <f>IF(ISBLANK(Tabelle1[[#This Row],[Index i5]]),"",Tabelle1[[#This Row],[Index i5]])</f>
        <v/>
      </c>
      <c r="AA89" t="str">
        <f>IF(ISBLANK(Tabelle1[[#This Row],[Index i7]]),"",Tabelle1[[#This Row],[Index i7]])</f>
        <v/>
      </c>
    </row>
    <row r="90" spans="3:27" x14ac:dyDescent="0.2">
      <c r="C90" t="str">
        <f>IF(ISBLANK(Tabelle1[[#This Row],[Lab ID]]),"",Tabelle1[[#This Row],[Lab ID]])</f>
        <v/>
      </c>
      <c r="D90" t="str">
        <f>IF(ISBLANK(Tabelle1[[#This Row],[Sample name]]),"",Tabelle1[[#This Row],[Sample name]])</f>
        <v/>
      </c>
      <c r="H90" s="55"/>
      <c r="I90" s="57"/>
      <c r="J90" t="str">
        <f>IF(ISBLANK(Tabelle1[[#This Row],[QBiC barcode (filled by QBiC)]]),"",Tabelle1[[#This Row],[QBiC barcode (filled by QBiC)]])</f>
        <v/>
      </c>
      <c r="K90" t="str">
        <f>IF(ISBLANK(Tabelle1[[#This Row],[Sample tissue]]),"",Tabelle1[[#This Row],[Sample tissue]])</f>
        <v/>
      </c>
      <c r="L90" t="str">
        <f>IF(ISBLANK(Tabelle1[[#This Row],[FFPE material]]),"",IF(Tabelle1[[#This Row],[FFPE material]]="Yes", 1,  IF(Tabelle1[[#This Row],[FFPE material]]="No",0,1)))</f>
        <v/>
      </c>
      <c r="N90" t="str">
        <f>IF(ISBLANK(Tabelle1[[#This Row],[Plate title]]),"",Tabelle1[[#This Row],[Plate title]])</f>
        <v/>
      </c>
      <c r="O90" t="str">
        <f>IF(ISBLANK(Tabelle1[[#This Row],[Plate position (e.g. A1)]]),"",LEFT(Samples!E90,1))</f>
        <v/>
      </c>
      <c r="P90" t="str">
        <f>IF(ISBLANK(Tabelle1[[#This Row],[Plate position (e.g. A1)]]),"",RIGHT(Samples!E90,2))</f>
        <v/>
      </c>
      <c r="Q90" s="48" t="str">
        <f>IF(ISBLANK(Tabelle1[[#This Row],[Sample shipment]]),"",Tabelle1[[#This Row],[Sample shipment]])</f>
        <v/>
      </c>
      <c r="R90" t="str">
        <f>IF(ISBLANK(Tabelle1[[#This Row],[Sample volume
'[µL']]]),"",Tabelle1[[#This Row],[Sample volume
'[µL']]])</f>
        <v/>
      </c>
      <c r="S90" t="str">
        <f>IF(ISBLANK(Tabelle1[[#This Row],[Concentration '[ng/µl']]]),IF(ISBLANK(Tabelle1[[#This Row],[Concentration single library '[ng/µl']]]),"",Tabelle1[[#This Row],[Concentration single library '[ng/µl']]]),Tabelle1[[#This Row],[Concentration '[ng/µl']]])</f>
        <v/>
      </c>
      <c r="T90" t="str">
        <f>IF(ISBLANK(Tabelle1[[#This Row],[Purity OD 260nm/280nm]]),"",Tabelle1[[#This Row],[Purity OD 260nm/280nm]])</f>
        <v/>
      </c>
      <c r="U90" t="str">
        <f>IF(ISBLANK(Tabelle1[[#This Row],[Purity OD 260nm/230nm]]),"",Tabelle1[[#This Row],[Purity OD 260nm/230nm]])</f>
        <v/>
      </c>
      <c r="V90" t="str">
        <f>IF(ISBLANK(Tabelle1[[#This Row],[Sequencing mode]]),"",Tabelle1[[#This Row],[Sequencing mode]])</f>
        <v/>
      </c>
      <c r="W90" t="str">
        <f>IF(ISBLANK(Tabelle1[[#This Row],[Elution buffer]]),"",Tabelle1[[#This Row],[Elution buffer]])</f>
        <v/>
      </c>
      <c r="X90" t="str">
        <f>IF(ISBLANK(Tabelle1[[#This Row],[RIN/DIN]]),"",Tabelle1[[#This Row],[RIN/DIN]])</f>
        <v/>
      </c>
      <c r="Y90" t="str">
        <f>IF(ISBLANK(Tabelle1[[#This Row],[Fragment size pool '[bp'] after indexing]]),"",Tabelle1[[#This Row],[Fragment size pool '[bp'] after indexing]])</f>
        <v/>
      </c>
      <c r="Z90" t="str">
        <f>IF(ISBLANK(Tabelle1[[#This Row],[Index i5]]),"",Tabelle1[[#This Row],[Index i5]])</f>
        <v/>
      </c>
      <c r="AA90" t="str">
        <f>IF(ISBLANK(Tabelle1[[#This Row],[Index i7]]),"",Tabelle1[[#This Row],[Index i7]])</f>
        <v/>
      </c>
    </row>
    <row r="91" spans="3:27" x14ac:dyDescent="0.2">
      <c r="C91" t="str">
        <f>IF(ISBLANK(Tabelle1[[#This Row],[Lab ID]]),"",Tabelle1[[#This Row],[Lab ID]])</f>
        <v/>
      </c>
      <c r="D91" t="str">
        <f>IF(ISBLANK(Tabelle1[[#This Row],[Sample name]]),"",Tabelle1[[#This Row],[Sample name]])</f>
        <v/>
      </c>
      <c r="H91" s="55"/>
      <c r="I91" s="57"/>
      <c r="J91" t="str">
        <f>IF(ISBLANK(Tabelle1[[#This Row],[QBiC barcode (filled by QBiC)]]),"",Tabelle1[[#This Row],[QBiC barcode (filled by QBiC)]])</f>
        <v/>
      </c>
      <c r="K91" t="str">
        <f>IF(ISBLANK(Tabelle1[[#This Row],[Sample tissue]]),"",Tabelle1[[#This Row],[Sample tissue]])</f>
        <v/>
      </c>
      <c r="L91" t="str">
        <f>IF(ISBLANK(Tabelle1[[#This Row],[FFPE material]]),"",IF(Tabelle1[[#This Row],[FFPE material]]="Yes", 1,  IF(Tabelle1[[#This Row],[FFPE material]]="No",0,1)))</f>
        <v/>
      </c>
      <c r="N91" t="str">
        <f>IF(ISBLANK(Tabelle1[[#This Row],[Plate title]]),"",Tabelle1[[#This Row],[Plate title]])</f>
        <v/>
      </c>
      <c r="O91" t="str">
        <f>IF(ISBLANK(Tabelle1[[#This Row],[Plate position (e.g. A1)]]),"",LEFT(Samples!E91,1))</f>
        <v/>
      </c>
      <c r="P91" t="str">
        <f>IF(ISBLANK(Tabelle1[[#This Row],[Plate position (e.g. A1)]]),"",RIGHT(Samples!E91,2))</f>
        <v/>
      </c>
      <c r="Q91" s="48" t="str">
        <f>IF(ISBLANK(Tabelle1[[#This Row],[Sample shipment]]),"",Tabelle1[[#This Row],[Sample shipment]])</f>
        <v/>
      </c>
      <c r="R91" t="str">
        <f>IF(ISBLANK(Tabelle1[[#This Row],[Sample volume
'[µL']]]),"",Tabelle1[[#This Row],[Sample volume
'[µL']]])</f>
        <v/>
      </c>
      <c r="S91" t="str">
        <f>IF(ISBLANK(Tabelle1[[#This Row],[Concentration '[ng/µl']]]),IF(ISBLANK(Tabelle1[[#This Row],[Concentration single library '[ng/µl']]]),"",Tabelle1[[#This Row],[Concentration single library '[ng/µl']]]),Tabelle1[[#This Row],[Concentration '[ng/µl']]])</f>
        <v/>
      </c>
      <c r="T91" t="str">
        <f>IF(ISBLANK(Tabelle1[[#This Row],[Purity OD 260nm/280nm]]),"",Tabelle1[[#This Row],[Purity OD 260nm/280nm]])</f>
        <v/>
      </c>
      <c r="U91" t="str">
        <f>IF(ISBLANK(Tabelle1[[#This Row],[Purity OD 260nm/230nm]]),"",Tabelle1[[#This Row],[Purity OD 260nm/230nm]])</f>
        <v/>
      </c>
      <c r="V91" t="str">
        <f>IF(ISBLANK(Tabelle1[[#This Row],[Sequencing mode]]),"",Tabelle1[[#This Row],[Sequencing mode]])</f>
        <v/>
      </c>
      <c r="W91" t="str">
        <f>IF(ISBLANK(Tabelle1[[#This Row],[Elution buffer]]),"",Tabelle1[[#This Row],[Elution buffer]])</f>
        <v/>
      </c>
      <c r="X91" t="str">
        <f>IF(ISBLANK(Tabelle1[[#This Row],[RIN/DIN]]),"",Tabelle1[[#This Row],[RIN/DIN]])</f>
        <v/>
      </c>
      <c r="Y91" t="str">
        <f>IF(ISBLANK(Tabelle1[[#This Row],[Fragment size pool '[bp'] after indexing]]),"",Tabelle1[[#This Row],[Fragment size pool '[bp'] after indexing]])</f>
        <v/>
      </c>
      <c r="Z91" t="str">
        <f>IF(ISBLANK(Tabelle1[[#This Row],[Index i5]]),"",Tabelle1[[#This Row],[Index i5]])</f>
        <v/>
      </c>
      <c r="AA91" t="str">
        <f>IF(ISBLANK(Tabelle1[[#This Row],[Index i7]]),"",Tabelle1[[#This Row],[Index i7]])</f>
        <v/>
      </c>
    </row>
    <row r="92" spans="3:27" x14ac:dyDescent="0.2">
      <c r="C92" t="str">
        <f>IF(ISBLANK(Tabelle1[[#This Row],[Lab ID]]),"",Tabelle1[[#This Row],[Lab ID]])</f>
        <v/>
      </c>
      <c r="D92" t="str">
        <f>IF(ISBLANK(Tabelle1[[#This Row],[Sample name]]),"",Tabelle1[[#This Row],[Sample name]])</f>
        <v/>
      </c>
      <c r="H92" s="55"/>
      <c r="I92" s="57"/>
      <c r="J92" t="str">
        <f>IF(ISBLANK(Tabelle1[[#This Row],[QBiC barcode (filled by QBiC)]]),"",Tabelle1[[#This Row],[QBiC barcode (filled by QBiC)]])</f>
        <v/>
      </c>
      <c r="K92" t="str">
        <f>IF(ISBLANK(Tabelle1[[#This Row],[Sample tissue]]),"",Tabelle1[[#This Row],[Sample tissue]])</f>
        <v/>
      </c>
      <c r="L92" t="str">
        <f>IF(ISBLANK(Tabelle1[[#This Row],[FFPE material]]),"",IF(Tabelle1[[#This Row],[FFPE material]]="Yes", 1,  IF(Tabelle1[[#This Row],[FFPE material]]="No",0,1)))</f>
        <v/>
      </c>
      <c r="N92" t="str">
        <f>IF(ISBLANK(Tabelle1[[#This Row],[Plate title]]),"",Tabelle1[[#This Row],[Plate title]])</f>
        <v/>
      </c>
      <c r="O92" t="str">
        <f>IF(ISBLANK(Tabelle1[[#This Row],[Plate position (e.g. A1)]]),"",LEFT(Samples!E92,1))</f>
        <v/>
      </c>
      <c r="P92" t="str">
        <f>IF(ISBLANK(Tabelle1[[#This Row],[Plate position (e.g. A1)]]),"",RIGHT(Samples!E92,2))</f>
        <v/>
      </c>
      <c r="Q92" s="48" t="str">
        <f>IF(ISBLANK(Tabelle1[[#This Row],[Sample shipment]]),"",Tabelle1[[#This Row],[Sample shipment]])</f>
        <v/>
      </c>
      <c r="R92" t="str">
        <f>IF(ISBLANK(Tabelle1[[#This Row],[Sample volume
'[µL']]]),"",Tabelle1[[#This Row],[Sample volume
'[µL']]])</f>
        <v/>
      </c>
      <c r="S92" t="str">
        <f>IF(ISBLANK(Tabelle1[[#This Row],[Concentration '[ng/µl']]]),IF(ISBLANK(Tabelle1[[#This Row],[Concentration single library '[ng/µl']]]),"",Tabelle1[[#This Row],[Concentration single library '[ng/µl']]]),Tabelle1[[#This Row],[Concentration '[ng/µl']]])</f>
        <v/>
      </c>
      <c r="T92" t="str">
        <f>IF(ISBLANK(Tabelle1[[#This Row],[Purity OD 260nm/280nm]]),"",Tabelle1[[#This Row],[Purity OD 260nm/280nm]])</f>
        <v/>
      </c>
      <c r="U92" t="str">
        <f>IF(ISBLANK(Tabelle1[[#This Row],[Purity OD 260nm/230nm]]),"",Tabelle1[[#This Row],[Purity OD 260nm/230nm]])</f>
        <v/>
      </c>
      <c r="V92" t="str">
        <f>IF(ISBLANK(Tabelle1[[#This Row],[Sequencing mode]]),"",Tabelle1[[#This Row],[Sequencing mode]])</f>
        <v/>
      </c>
      <c r="W92" t="str">
        <f>IF(ISBLANK(Tabelle1[[#This Row],[Elution buffer]]),"",Tabelle1[[#This Row],[Elution buffer]])</f>
        <v/>
      </c>
      <c r="X92" t="str">
        <f>IF(ISBLANK(Tabelle1[[#This Row],[RIN/DIN]]),"",Tabelle1[[#This Row],[RIN/DIN]])</f>
        <v/>
      </c>
      <c r="Y92" t="str">
        <f>IF(ISBLANK(Tabelle1[[#This Row],[Fragment size pool '[bp'] after indexing]]),"",Tabelle1[[#This Row],[Fragment size pool '[bp'] after indexing]])</f>
        <v/>
      </c>
      <c r="Z92" t="str">
        <f>IF(ISBLANK(Tabelle1[[#This Row],[Index i5]]),"",Tabelle1[[#This Row],[Index i5]])</f>
        <v/>
      </c>
      <c r="AA92" t="str">
        <f>IF(ISBLANK(Tabelle1[[#This Row],[Index i7]]),"",Tabelle1[[#This Row],[Index i7]])</f>
        <v/>
      </c>
    </row>
    <row r="93" spans="3:27" x14ac:dyDescent="0.2">
      <c r="C93" t="str">
        <f>IF(ISBLANK(Tabelle1[[#This Row],[Lab ID]]),"",Tabelle1[[#This Row],[Lab ID]])</f>
        <v/>
      </c>
      <c r="D93" t="str">
        <f>IF(ISBLANK(Tabelle1[[#This Row],[Sample name]]),"",Tabelle1[[#This Row],[Sample name]])</f>
        <v/>
      </c>
      <c r="H93" s="55"/>
      <c r="I93" s="57"/>
      <c r="J93" t="str">
        <f>IF(ISBLANK(Tabelle1[[#This Row],[QBiC barcode (filled by QBiC)]]),"",Tabelle1[[#This Row],[QBiC barcode (filled by QBiC)]])</f>
        <v/>
      </c>
      <c r="K93" t="str">
        <f>IF(ISBLANK(Tabelle1[[#This Row],[Sample tissue]]),"",Tabelle1[[#This Row],[Sample tissue]])</f>
        <v/>
      </c>
      <c r="L93" t="str">
        <f>IF(ISBLANK(Tabelle1[[#This Row],[FFPE material]]),"",IF(Tabelle1[[#This Row],[FFPE material]]="Yes", 1,  IF(Tabelle1[[#This Row],[FFPE material]]="No",0,1)))</f>
        <v/>
      </c>
      <c r="N93" t="str">
        <f>IF(ISBLANK(Tabelle1[[#This Row],[Plate title]]),"",Tabelle1[[#This Row],[Plate title]])</f>
        <v/>
      </c>
      <c r="O93" t="str">
        <f>IF(ISBLANK(Tabelle1[[#This Row],[Plate position (e.g. A1)]]),"",LEFT(Samples!E93,1))</f>
        <v/>
      </c>
      <c r="P93" t="str">
        <f>IF(ISBLANK(Tabelle1[[#This Row],[Plate position (e.g. A1)]]),"",RIGHT(Samples!E93,2))</f>
        <v/>
      </c>
      <c r="Q93" s="48" t="str">
        <f>IF(ISBLANK(Tabelle1[[#This Row],[Sample shipment]]),"",Tabelle1[[#This Row],[Sample shipment]])</f>
        <v/>
      </c>
      <c r="R93" t="str">
        <f>IF(ISBLANK(Tabelle1[[#This Row],[Sample volume
'[µL']]]),"",Tabelle1[[#This Row],[Sample volume
'[µL']]])</f>
        <v/>
      </c>
      <c r="S93" t="str">
        <f>IF(ISBLANK(Tabelle1[[#This Row],[Concentration '[ng/µl']]]),IF(ISBLANK(Tabelle1[[#This Row],[Concentration single library '[ng/µl']]]),"",Tabelle1[[#This Row],[Concentration single library '[ng/µl']]]),Tabelle1[[#This Row],[Concentration '[ng/µl']]])</f>
        <v/>
      </c>
      <c r="T93" t="str">
        <f>IF(ISBLANK(Tabelle1[[#This Row],[Purity OD 260nm/280nm]]),"",Tabelle1[[#This Row],[Purity OD 260nm/280nm]])</f>
        <v/>
      </c>
      <c r="U93" t="str">
        <f>IF(ISBLANK(Tabelle1[[#This Row],[Purity OD 260nm/230nm]]),"",Tabelle1[[#This Row],[Purity OD 260nm/230nm]])</f>
        <v/>
      </c>
      <c r="V93" t="str">
        <f>IF(ISBLANK(Tabelle1[[#This Row],[Sequencing mode]]),"",Tabelle1[[#This Row],[Sequencing mode]])</f>
        <v/>
      </c>
      <c r="W93" t="str">
        <f>IF(ISBLANK(Tabelle1[[#This Row],[Elution buffer]]),"",Tabelle1[[#This Row],[Elution buffer]])</f>
        <v/>
      </c>
      <c r="X93" t="str">
        <f>IF(ISBLANK(Tabelle1[[#This Row],[RIN/DIN]]),"",Tabelle1[[#This Row],[RIN/DIN]])</f>
        <v/>
      </c>
      <c r="Y93" t="str">
        <f>IF(ISBLANK(Tabelle1[[#This Row],[Fragment size pool '[bp'] after indexing]]),"",Tabelle1[[#This Row],[Fragment size pool '[bp'] after indexing]])</f>
        <v/>
      </c>
      <c r="Z93" t="str">
        <f>IF(ISBLANK(Tabelle1[[#This Row],[Index i5]]),"",Tabelle1[[#This Row],[Index i5]])</f>
        <v/>
      </c>
      <c r="AA93" t="str">
        <f>IF(ISBLANK(Tabelle1[[#This Row],[Index i7]]),"",Tabelle1[[#This Row],[Index i7]])</f>
        <v/>
      </c>
    </row>
    <row r="94" spans="3:27" x14ac:dyDescent="0.2">
      <c r="C94" t="str">
        <f>IF(ISBLANK(Tabelle1[[#This Row],[Lab ID]]),"",Tabelle1[[#This Row],[Lab ID]])</f>
        <v/>
      </c>
      <c r="D94" t="str">
        <f>IF(ISBLANK(Tabelle1[[#This Row],[Sample name]]),"",Tabelle1[[#This Row],[Sample name]])</f>
        <v/>
      </c>
      <c r="H94" s="55"/>
      <c r="I94" s="57"/>
      <c r="J94" t="str">
        <f>IF(ISBLANK(Tabelle1[[#This Row],[QBiC barcode (filled by QBiC)]]),"",Tabelle1[[#This Row],[QBiC barcode (filled by QBiC)]])</f>
        <v/>
      </c>
      <c r="K94" t="str">
        <f>IF(ISBLANK(Tabelle1[[#This Row],[Sample tissue]]),"",Tabelle1[[#This Row],[Sample tissue]])</f>
        <v/>
      </c>
      <c r="L94" t="str">
        <f>IF(ISBLANK(Tabelle1[[#This Row],[FFPE material]]),"",IF(Tabelle1[[#This Row],[FFPE material]]="Yes", 1,  IF(Tabelle1[[#This Row],[FFPE material]]="No",0,1)))</f>
        <v/>
      </c>
      <c r="N94" t="str">
        <f>IF(ISBLANK(Tabelle1[[#This Row],[Plate title]]),"",Tabelle1[[#This Row],[Plate title]])</f>
        <v/>
      </c>
      <c r="O94" t="str">
        <f>IF(ISBLANK(Tabelle1[[#This Row],[Plate position (e.g. A1)]]),"",LEFT(Samples!E94,1))</f>
        <v/>
      </c>
      <c r="P94" t="str">
        <f>IF(ISBLANK(Tabelle1[[#This Row],[Plate position (e.g. A1)]]),"",RIGHT(Samples!E94,2))</f>
        <v/>
      </c>
      <c r="Q94" s="48" t="str">
        <f>IF(ISBLANK(Tabelle1[[#This Row],[Sample shipment]]),"",Tabelle1[[#This Row],[Sample shipment]])</f>
        <v/>
      </c>
      <c r="R94" t="str">
        <f>IF(ISBLANK(Tabelle1[[#This Row],[Sample volume
'[µL']]]),"",Tabelle1[[#This Row],[Sample volume
'[µL']]])</f>
        <v/>
      </c>
      <c r="S94" t="str">
        <f>IF(ISBLANK(Tabelle1[[#This Row],[Concentration '[ng/µl']]]),IF(ISBLANK(Tabelle1[[#This Row],[Concentration single library '[ng/µl']]]),"",Tabelle1[[#This Row],[Concentration single library '[ng/µl']]]),Tabelle1[[#This Row],[Concentration '[ng/µl']]])</f>
        <v/>
      </c>
      <c r="T94" t="str">
        <f>IF(ISBLANK(Tabelle1[[#This Row],[Purity OD 260nm/280nm]]),"",Tabelle1[[#This Row],[Purity OD 260nm/280nm]])</f>
        <v/>
      </c>
      <c r="U94" t="str">
        <f>IF(ISBLANK(Tabelle1[[#This Row],[Purity OD 260nm/230nm]]),"",Tabelle1[[#This Row],[Purity OD 260nm/230nm]])</f>
        <v/>
      </c>
      <c r="V94" t="str">
        <f>IF(ISBLANK(Tabelle1[[#This Row],[Sequencing mode]]),"",Tabelle1[[#This Row],[Sequencing mode]])</f>
        <v/>
      </c>
      <c r="W94" t="str">
        <f>IF(ISBLANK(Tabelle1[[#This Row],[Elution buffer]]),"",Tabelle1[[#This Row],[Elution buffer]])</f>
        <v/>
      </c>
      <c r="X94" t="str">
        <f>IF(ISBLANK(Tabelle1[[#This Row],[RIN/DIN]]),"",Tabelle1[[#This Row],[RIN/DIN]])</f>
        <v/>
      </c>
      <c r="Y94" t="str">
        <f>IF(ISBLANK(Tabelle1[[#This Row],[Fragment size pool '[bp'] after indexing]]),"",Tabelle1[[#This Row],[Fragment size pool '[bp'] after indexing]])</f>
        <v/>
      </c>
      <c r="Z94" t="str">
        <f>IF(ISBLANK(Tabelle1[[#This Row],[Index i5]]),"",Tabelle1[[#This Row],[Index i5]])</f>
        <v/>
      </c>
      <c r="AA94" t="str">
        <f>IF(ISBLANK(Tabelle1[[#This Row],[Index i7]]),"",Tabelle1[[#This Row],[Index i7]])</f>
        <v/>
      </c>
    </row>
    <row r="95" spans="3:27" x14ac:dyDescent="0.2">
      <c r="C95" t="str">
        <f>IF(ISBLANK(Tabelle1[[#This Row],[Lab ID]]),"",Tabelle1[[#This Row],[Lab ID]])</f>
        <v/>
      </c>
      <c r="D95" t="str">
        <f>IF(ISBLANK(Tabelle1[[#This Row],[Sample name]]),"",Tabelle1[[#This Row],[Sample name]])</f>
        <v/>
      </c>
      <c r="H95" s="55"/>
      <c r="I95" s="57"/>
      <c r="J95" t="str">
        <f>IF(ISBLANK(Tabelle1[[#This Row],[QBiC barcode (filled by QBiC)]]),"",Tabelle1[[#This Row],[QBiC barcode (filled by QBiC)]])</f>
        <v/>
      </c>
      <c r="K95" t="str">
        <f>IF(ISBLANK(Tabelle1[[#This Row],[Sample tissue]]),"",Tabelle1[[#This Row],[Sample tissue]])</f>
        <v/>
      </c>
      <c r="L95" t="str">
        <f>IF(ISBLANK(Tabelle1[[#This Row],[FFPE material]]),"",IF(Tabelle1[[#This Row],[FFPE material]]="Yes", 1,  IF(Tabelle1[[#This Row],[FFPE material]]="No",0,1)))</f>
        <v/>
      </c>
      <c r="N95" t="str">
        <f>IF(ISBLANK(Tabelle1[[#This Row],[Plate title]]),"",Tabelle1[[#This Row],[Plate title]])</f>
        <v/>
      </c>
      <c r="O95" t="str">
        <f>IF(ISBLANK(Tabelle1[[#This Row],[Plate position (e.g. A1)]]),"",LEFT(Samples!E95,1))</f>
        <v/>
      </c>
      <c r="P95" t="str">
        <f>IF(ISBLANK(Tabelle1[[#This Row],[Plate position (e.g. A1)]]),"",RIGHT(Samples!E95,2))</f>
        <v/>
      </c>
      <c r="Q95" s="48" t="str">
        <f>IF(ISBLANK(Tabelle1[[#This Row],[Sample shipment]]),"",Tabelle1[[#This Row],[Sample shipment]])</f>
        <v/>
      </c>
      <c r="R95" t="str">
        <f>IF(ISBLANK(Tabelle1[[#This Row],[Sample volume
'[µL']]]),"",Tabelle1[[#This Row],[Sample volume
'[µL']]])</f>
        <v/>
      </c>
      <c r="S95" t="str">
        <f>IF(ISBLANK(Tabelle1[[#This Row],[Concentration '[ng/µl']]]),IF(ISBLANK(Tabelle1[[#This Row],[Concentration single library '[ng/µl']]]),"",Tabelle1[[#This Row],[Concentration single library '[ng/µl']]]),Tabelle1[[#This Row],[Concentration '[ng/µl']]])</f>
        <v/>
      </c>
      <c r="T95" t="str">
        <f>IF(ISBLANK(Tabelle1[[#This Row],[Purity OD 260nm/280nm]]),"",Tabelle1[[#This Row],[Purity OD 260nm/280nm]])</f>
        <v/>
      </c>
      <c r="U95" t="str">
        <f>IF(ISBLANK(Tabelle1[[#This Row],[Purity OD 260nm/230nm]]),"",Tabelle1[[#This Row],[Purity OD 260nm/230nm]])</f>
        <v/>
      </c>
      <c r="V95" t="str">
        <f>IF(ISBLANK(Tabelle1[[#This Row],[Sequencing mode]]),"",Tabelle1[[#This Row],[Sequencing mode]])</f>
        <v/>
      </c>
      <c r="W95" t="str">
        <f>IF(ISBLANK(Tabelle1[[#This Row],[Elution buffer]]),"",Tabelle1[[#This Row],[Elution buffer]])</f>
        <v/>
      </c>
      <c r="X95" t="str">
        <f>IF(ISBLANK(Tabelle1[[#This Row],[RIN/DIN]]),"",Tabelle1[[#This Row],[RIN/DIN]])</f>
        <v/>
      </c>
      <c r="Y95" t="str">
        <f>IF(ISBLANK(Tabelle1[[#This Row],[Fragment size pool '[bp'] after indexing]]),"",Tabelle1[[#This Row],[Fragment size pool '[bp'] after indexing]])</f>
        <v/>
      </c>
      <c r="Z95" t="str">
        <f>IF(ISBLANK(Tabelle1[[#This Row],[Index i5]]),"",Tabelle1[[#This Row],[Index i5]])</f>
        <v/>
      </c>
      <c r="AA95" t="str">
        <f>IF(ISBLANK(Tabelle1[[#This Row],[Index i7]]),"",Tabelle1[[#This Row],[Index i7]])</f>
        <v/>
      </c>
    </row>
    <row r="96" spans="3:27" x14ac:dyDescent="0.2">
      <c r="C96" t="str">
        <f>IF(ISBLANK(Tabelle1[[#This Row],[Lab ID]]),"",Tabelle1[[#This Row],[Lab ID]])</f>
        <v/>
      </c>
      <c r="D96" t="str">
        <f>IF(ISBLANK(Tabelle1[[#This Row],[Sample name]]),"",Tabelle1[[#This Row],[Sample name]])</f>
        <v/>
      </c>
      <c r="H96" s="55"/>
      <c r="I96" s="57"/>
      <c r="J96" t="str">
        <f>IF(ISBLANK(Tabelle1[[#This Row],[QBiC barcode (filled by QBiC)]]),"",Tabelle1[[#This Row],[QBiC barcode (filled by QBiC)]])</f>
        <v/>
      </c>
      <c r="K96" t="str">
        <f>IF(ISBLANK(Tabelle1[[#This Row],[Sample tissue]]),"",Tabelle1[[#This Row],[Sample tissue]])</f>
        <v/>
      </c>
      <c r="L96" t="str">
        <f>IF(ISBLANK(Tabelle1[[#This Row],[FFPE material]]),"",IF(Tabelle1[[#This Row],[FFPE material]]="Yes", 1,  IF(Tabelle1[[#This Row],[FFPE material]]="No",0,1)))</f>
        <v/>
      </c>
      <c r="N96" t="str">
        <f>IF(ISBLANK(Tabelle1[[#This Row],[Plate title]]),"",Tabelle1[[#This Row],[Plate title]])</f>
        <v/>
      </c>
      <c r="O96" t="str">
        <f>IF(ISBLANK(Tabelle1[[#This Row],[Plate position (e.g. A1)]]),"",LEFT(Samples!E96,1))</f>
        <v/>
      </c>
      <c r="P96" t="str">
        <f>IF(ISBLANK(Tabelle1[[#This Row],[Plate position (e.g. A1)]]),"",RIGHT(Samples!E96,2))</f>
        <v/>
      </c>
      <c r="Q96" s="48" t="str">
        <f>IF(ISBLANK(Tabelle1[[#This Row],[Sample shipment]]),"",Tabelle1[[#This Row],[Sample shipment]])</f>
        <v/>
      </c>
      <c r="R96" t="str">
        <f>IF(ISBLANK(Tabelle1[[#This Row],[Sample volume
'[µL']]]),"",Tabelle1[[#This Row],[Sample volume
'[µL']]])</f>
        <v/>
      </c>
      <c r="S96" t="str">
        <f>IF(ISBLANK(Tabelle1[[#This Row],[Concentration '[ng/µl']]]),IF(ISBLANK(Tabelle1[[#This Row],[Concentration single library '[ng/µl']]]),"",Tabelle1[[#This Row],[Concentration single library '[ng/µl']]]),Tabelle1[[#This Row],[Concentration '[ng/µl']]])</f>
        <v/>
      </c>
      <c r="T96" t="str">
        <f>IF(ISBLANK(Tabelle1[[#This Row],[Purity OD 260nm/280nm]]),"",Tabelle1[[#This Row],[Purity OD 260nm/280nm]])</f>
        <v/>
      </c>
      <c r="U96" t="str">
        <f>IF(ISBLANK(Tabelle1[[#This Row],[Purity OD 260nm/230nm]]),"",Tabelle1[[#This Row],[Purity OD 260nm/230nm]])</f>
        <v/>
      </c>
      <c r="V96" t="str">
        <f>IF(ISBLANK(Tabelle1[[#This Row],[Sequencing mode]]),"",Tabelle1[[#This Row],[Sequencing mode]])</f>
        <v/>
      </c>
      <c r="W96" t="str">
        <f>IF(ISBLANK(Tabelle1[[#This Row],[Elution buffer]]),"",Tabelle1[[#This Row],[Elution buffer]])</f>
        <v/>
      </c>
      <c r="X96" t="str">
        <f>IF(ISBLANK(Tabelle1[[#This Row],[RIN/DIN]]),"",Tabelle1[[#This Row],[RIN/DIN]])</f>
        <v/>
      </c>
      <c r="Y96" t="str">
        <f>IF(ISBLANK(Tabelle1[[#This Row],[Fragment size pool '[bp'] after indexing]]),"",Tabelle1[[#This Row],[Fragment size pool '[bp'] after indexing]])</f>
        <v/>
      </c>
      <c r="Z96" t="str">
        <f>IF(ISBLANK(Tabelle1[[#This Row],[Index i5]]),"",Tabelle1[[#This Row],[Index i5]])</f>
        <v/>
      </c>
      <c r="AA96" t="str">
        <f>IF(ISBLANK(Tabelle1[[#This Row],[Index i7]]),"",Tabelle1[[#This Row],[Index i7]])</f>
        <v/>
      </c>
    </row>
    <row r="97" spans="3:27" x14ac:dyDescent="0.2">
      <c r="C97" t="str">
        <f>IF(ISBLANK(Tabelle1[[#This Row],[Lab ID]]),"",Tabelle1[[#This Row],[Lab ID]])</f>
        <v/>
      </c>
      <c r="D97" t="str">
        <f>IF(ISBLANK(Tabelle1[[#This Row],[Sample name]]),"",Tabelle1[[#This Row],[Sample name]])</f>
        <v/>
      </c>
      <c r="H97" s="55"/>
      <c r="I97" s="57"/>
      <c r="J97" t="str">
        <f>IF(ISBLANK(Tabelle1[[#This Row],[QBiC barcode (filled by QBiC)]]),"",Tabelle1[[#This Row],[QBiC barcode (filled by QBiC)]])</f>
        <v/>
      </c>
      <c r="K97" t="str">
        <f>IF(ISBLANK(Tabelle1[[#This Row],[Sample tissue]]),"",Tabelle1[[#This Row],[Sample tissue]])</f>
        <v/>
      </c>
      <c r="L97" t="str">
        <f>IF(ISBLANK(Tabelle1[[#This Row],[FFPE material]]),"",IF(Tabelle1[[#This Row],[FFPE material]]="Yes", 1,  IF(Tabelle1[[#This Row],[FFPE material]]="No",0,1)))</f>
        <v/>
      </c>
      <c r="N97" t="str">
        <f>IF(ISBLANK(Tabelle1[[#This Row],[Plate title]]),"",Tabelle1[[#This Row],[Plate title]])</f>
        <v/>
      </c>
      <c r="O97" t="str">
        <f>IF(ISBLANK(Tabelle1[[#This Row],[Plate position (e.g. A1)]]),"",LEFT(Samples!E97,1))</f>
        <v/>
      </c>
      <c r="P97" t="str">
        <f>IF(ISBLANK(Tabelle1[[#This Row],[Plate position (e.g. A1)]]),"",RIGHT(Samples!E97,2))</f>
        <v/>
      </c>
      <c r="Q97" s="48" t="str">
        <f>IF(ISBLANK(Tabelle1[[#This Row],[Sample shipment]]),"",Tabelle1[[#This Row],[Sample shipment]])</f>
        <v/>
      </c>
      <c r="R97" t="str">
        <f>IF(ISBLANK(Tabelle1[[#This Row],[Sample volume
'[µL']]]),"",Tabelle1[[#This Row],[Sample volume
'[µL']]])</f>
        <v/>
      </c>
      <c r="S97" t="str">
        <f>IF(ISBLANK(Tabelle1[[#This Row],[Concentration '[ng/µl']]]),IF(ISBLANK(Tabelle1[[#This Row],[Concentration single library '[ng/µl']]]),"",Tabelle1[[#This Row],[Concentration single library '[ng/µl']]]),Tabelle1[[#This Row],[Concentration '[ng/µl']]])</f>
        <v/>
      </c>
      <c r="T97" t="str">
        <f>IF(ISBLANK(Tabelle1[[#This Row],[Purity OD 260nm/280nm]]),"",Tabelle1[[#This Row],[Purity OD 260nm/280nm]])</f>
        <v/>
      </c>
      <c r="U97" t="str">
        <f>IF(ISBLANK(Tabelle1[[#This Row],[Purity OD 260nm/230nm]]),"",Tabelle1[[#This Row],[Purity OD 260nm/230nm]])</f>
        <v/>
      </c>
      <c r="V97" t="str">
        <f>IF(ISBLANK(Tabelle1[[#This Row],[Sequencing mode]]),"",Tabelle1[[#This Row],[Sequencing mode]])</f>
        <v/>
      </c>
      <c r="W97" t="str">
        <f>IF(ISBLANK(Tabelle1[[#This Row],[Elution buffer]]),"",Tabelle1[[#This Row],[Elution buffer]])</f>
        <v/>
      </c>
      <c r="X97" t="str">
        <f>IF(ISBLANK(Tabelle1[[#This Row],[RIN/DIN]]),"",Tabelle1[[#This Row],[RIN/DIN]])</f>
        <v/>
      </c>
      <c r="Y97" t="str">
        <f>IF(ISBLANK(Tabelle1[[#This Row],[Fragment size pool '[bp'] after indexing]]),"",Tabelle1[[#This Row],[Fragment size pool '[bp'] after indexing]])</f>
        <v/>
      </c>
      <c r="Z97" t="str">
        <f>IF(ISBLANK(Tabelle1[[#This Row],[Index i5]]),"",Tabelle1[[#This Row],[Index i5]])</f>
        <v/>
      </c>
      <c r="AA97" t="str">
        <f>IF(ISBLANK(Tabelle1[[#This Row],[Index i7]]),"",Tabelle1[[#This Row],[Index i7]])</f>
        <v/>
      </c>
    </row>
    <row r="98" spans="3:27" x14ac:dyDescent="0.2">
      <c r="C98" t="str">
        <f>IF(ISBLANK(Tabelle1[[#This Row],[Lab ID]]),"",Tabelle1[[#This Row],[Lab ID]])</f>
        <v/>
      </c>
      <c r="D98" t="str">
        <f>IF(ISBLANK(Tabelle1[[#This Row],[Sample name]]),"",Tabelle1[[#This Row],[Sample name]])</f>
        <v/>
      </c>
      <c r="H98" s="55"/>
      <c r="I98" s="57"/>
      <c r="J98" t="str">
        <f>IF(ISBLANK(Tabelle1[[#This Row],[QBiC barcode (filled by QBiC)]]),"",Tabelle1[[#This Row],[QBiC barcode (filled by QBiC)]])</f>
        <v/>
      </c>
      <c r="K98" t="str">
        <f>IF(ISBLANK(Tabelle1[[#This Row],[Sample tissue]]),"",Tabelle1[[#This Row],[Sample tissue]])</f>
        <v/>
      </c>
      <c r="L98" t="str">
        <f>IF(ISBLANK(Tabelle1[[#This Row],[FFPE material]]),"",IF(Tabelle1[[#This Row],[FFPE material]]="Yes", 1,  IF(Tabelle1[[#This Row],[FFPE material]]="No",0,1)))</f>
        <v/>
      </c>
      <c r="N98" t="str">
        <f>IF(ISBLANK(Tabelle1[[#This Row],[Plate title]]),"",Tabelle1[[#This Row],[Plate title]])</f>
        <v/>
      </c>
      <c r="O98" t="str">
        <f>IF(ISBLANK(Tabelle1[[#This Row],[Plate position (e.g. A1)]]),"",LEFT(Samples!E98,1))</f>
        <v/>
      </c>
      <c r="P98" t="str">
        <f>IF(ISBLANK(Tabelle1[[#This Row],[Plate position (e.g. A1)]]),"",RIGHT(Samples!E98,2))</f>
        <v/>
      </c>
      <c r="Q98" s="48" t="str">
        <f>IF(ISBLANK(Tabelle1[[#This Row],[Sample shipment]]),"",Tabelle1[[#This Row],[Sample shipment]])</f>
        <v/>
      </c>
      <c r="R98" t="str">
        <f>IF(ISBLANK(Tabelle1[[#This Row],[Sample volume
'[µL']]]),"",Tabelle1[[#This Row],[Sample volume
'[µL']]])</f>
        <v/>
      </c>
      <c r="S98" t="str">
        <f>IF(ISBLANK(Tabelle1[[#This Row],[Concentration '[ng/µl']]]),IF(ISBLANK(Tabelle1[[#This Row],[Concentration single library '[ng/µl']]]),"",Tabelle1[[#This Row],[Concentration single library '[ng/µl']]]),Tabelle1[[#This Row],[Concentration '[ng/µl']]])</f>
        <v/>
      </c>
      <c r="T98" t="str">
        <f>IF(ISBLANK(Tabelle1[[#This Row],[Purity OD 260nm/280nm]]),"",Tabelle1[[#This Row],[Purity OD 260nm/280nm]])</f>
        <v/>
      </c>
      <c r="U98" t="str">
        <f>IF(ISBLANK(Tabelle1[[#This Row],[Purity OD 260nm/230nm]]),"",Tabelle1[[#This Row],[Purity OD 260nm/230nm]])</f>
        <v/>
      </c>
      <c r="V98" t="str">
        <f>IF(ISBLANK(Tabelle1[[#This Row],[Sequencing mode]]),"",Tabelle1[[#This Row],[Sequencing mode]])</f>
        <v/>
      </c>
      <c r="W98" t="str">
        <f>IF(ISBLANK(Tabelle1[[#This Row],[Elution buffer]]),"",Tabelle1[[#This Row],[Elution buffer]])</f>
        <v/>
      </c>
      <c r="X98" t="str">
        <f>IF(ISBLANK(Tabelle1[[#This Row],[RIN/DIN]]),"",Tabelle1[[#This Row],[RIN/DIN]])</f>
        <v/>
      </c>
      <c r="Y98" t="str">
        <f>IF(ISBLANK(Tabelle1[[#This Row],[Fragment size pool '[bp'] after indexing]]),"",Tabelle1[[#This Row],[Fragment size pool '[bp'] after indexing]])</f>
        <v/>
      </c>
      <c r="Z98" t="str">
        <f>IF(ISBLANK(Tabelle1[[#This Row],[Index i5]]),"",Tabelle1[[#This Row],[Index i5]])</f>
        <v/>
      </c>
      <c r="AA98" t="str">
        <f>IF(ISBLANK(Tabelle1[[#This Row],[Index i7]]),"",Tabelle1[[#This Row],[Index i7]])</f>
        <v/>
      </c>
    </row>
    <row r="99" spans="3:27" x14ac:dyDescent="0.2">
      <c r="C99" t="str">
        <f>IF(ISBLANK(Tabelle1[[#This Row],[Lab ID]]),"",Tabelle1[[#This Row],[Lab ID]])</f>
        <v/>
      </c>
      <c r="D99" t="str">
        <f>IF(ISBLANK(Tabelle1[[#This Row],[Sample name]]),"",Tabelle1[[#This Row],[Sample name]])</f>
        <v/>
      </c>
      <c r="H99" s="55"/>
      <c r="I99" s="57"/>
      <c r="J99" t="str">
        <f>IF(ISBLANK(Tabelle1[[#This Row],[QBiC barcode (filled by QBiC)]]),"",Tabelle1[[#This Row],[QBiC barcode (filled by QBiC)]])</f>
        <v/>
      </c>
      <c r="K99" t="str">
        <f>IF(ISBLANK(Tabelle1[[#This Row],[Sample tissue]]),"",Tabelle1[[#This Row],[Sample tissue]])</f>
        <v/>
      </c>
      <c r="L99" t="str">
        <f>IF(ISBLANK(Tabelle1[[#This Row],[FFPE material]]),"",IF(Tabelle1[[#This Row],[FFPE material]]="Yes", 1,  IF(Tabelle1[[#This Row],[FFPE material]]="No",0,1)))</f>
        <v/>
      </c>
      <c r="N99" t="str">
        <f>IF(ISBLANK(Tabelle1[[#This Row],[Plate title]]),"",Tabelle1[[#This Row],[Plate title]])</f>
        <v/>
      </c>
      <c r="O99" t="str">
        <f>IF(ISBLANK(Tabelle1[[#This Row],[Plate position (e.g. A1)]]),"",LEFT(Samples!E99,1))</f>
        <v/>
      </c>
      <c r="P99" t="str">
        <f>IF(ISBLANK(Tabelle1[[#This Row],[Plate position (e.g. A1)]]),"",RIGHT(Samples!E99,2))</f>
        <v/>
      </c>
      <c r="Q99" s="48" t="str">
        <f>IF(ISBLANK(Tabelle1[[#This Row],[Sample shipment]]),"",Tabelle1[[#This Row],[Sample shipment]])</f>
        <v/>
      </c>
      <c r="R99" t="str">
        <f>IF(ISBLANK(Tabelle1[[#This Row],[Sample volume
'[µL']]]),"",Tabelle1[[#This Row],[Sample volume
'[µL']]])</f>
        <v/>
      </c>
      <c r="S99" t="str">
        <f>IF(ISBLANK(Tabelle1[[#This Row],[Concentration '[ng/µl']]]),IF(ISBLANK(Tabelle1[[#This Row],[Concentration single library '[ng/µl']]]),"",Tabelle1[[#This Row],[Concentration single library '[ng/µl']]]),Tabelle1[[#This Row],[Concentration '[ng/µl']]])</f>
        <v/>
      </c>
      <c r="T99" t="str">
        <f>IF(ISBLANK(Tabelle1[[#This Row],[Purity OD 260nm/280nm]]),"",Tabelle1[[#This Row],[Purity OD 260nm/280nm]])</f>
        <v/>
      </c>
      <c r="U99" t="str">
        <f>IF(ISBLANK(Tabelle1[[#This Row],[Purity OD 260nm/230nm]]),"",Tabelle1[[#This Row],[Purity OD 260nm/230nm]])</f>
        <v/>
      </c>
      <c r="V99" t="str">
        <f>IF(ISBLANK(Tabelle1[[#This Row],[Sequencing mode]]),"",Tabelle1[[#This Row],[Sequencing mode]])</f>
        <v/>
      </c>
      <c r="W99" t="str">
        <f>IF(ISBLANK(Tabelle1[[#This Row],[Elution buffer]]),"",Tabelle1[[#This Row],[Elution buffer]])</f>
        <v/>
      </c>
      <c r="X99" t="str">
        <f>IF(ISBLANK(Tabelle1[[#This Row],[RIN/DIN]]),"",Tabelle1[[#This Row],[RIN/DIN]])</f>
        <v/>
      </c>
      <c r="Y99" t="str">
        <f>IF(ISBLANK(Tabelle1[[#This Row],[Fragment size pool '[bp'] after indexing]]),"",Tabelle1[[#This Row],[Fragment size pool '[bp'] after indexing]])</f>
        <v/>
      </c>
      <c r="Z99" t="str">
        <f>IF(ISBLANK(Tabelle1[[#This Row],[Index i5]]),"",Tabelle1[[#This Row],[Index i5]])</f>
        <v/>
      </c>
      <c r="AA99" t="str">
        <f>IF(ISBLANK(Tabelle1[[#This Row],[Index i7]]),"",Tabelle1[[#This Row],[Index i7]])</f>
        <v/>
      </c>
    </row>
    <row r="100" spans="3:27" x14ac:dyDescent="0.2">
      <c r="C100" t="str">
        <f>IF(ISBLANK(Tabelle1[[#This Row],[Lab ID]]),"",Tabelle1[[#This Row],[Lab ID]])</f>
        <v/>
      </c>
      <c r="D100" t="str">
        <f>IF(ISBLANK(Tabelle1[[#This Row],[Sample name]]),"",Tabelle1[[#This Row],[Sample name]])</f>
        <v/>
      </c>
      <c r="H100" s="55"/>
      <c r="I100" s="57"/>
      <c r="J100" t="str">
        <f>IF(ISBLANK(Tabelle1[[#This Row],[QBiC barcode (filled by QBiC)]]),"",Tabelle1[[#This Row],[QBiC barcode (filled by QBiC)]])</f>
        <v/>
      </c>
      <c r="K100" t="str">
        <f>IF(ISBLANK(Tabelle1[[#This Row],[Sample tissue]]),"",Tabelle1[[#This Row],[Sample tissue]])</f>
        <v/>
      </c>
      <c r="L100" t="str">
        <f>IF(ISBLANK(Tabelle1[[#This Row],[FFPE material]]),"",IF(Tabelle1[[#This Row],[FFPE material]]="Yes", 1,  IF(Tabelle1[[#This Row],[FFPE material]]="No",0,1)))</f>
        <v/>
      </c>
      <c r="N100" t="str">
        <f>IF(ISBLANK(Tabelle1[[#This Row],[Plate title]]),"",Tabelle1[[#This Row],[Plate title]])</f>
        <v/>
      </c>
      <c r="O100" t="str">
        <f>IF(ISBLANK(Tabelle1[[#This Row],[Plate position (e.g. A1)]]),"",LEFT(Samples!E100,1))</f>
        <v/>
      </c>
      <c r="P100" t="str">
        <f>IF(ISBLANK(Tabelle1[[#This Row],[Plate position (e.g. A1)]]),"",RIGHT(Samples!E100,2))</f>
        <v/>
      </c>
      <c r="Q100" s="48" t="str">
        <f>IF(ISBLANK(Tabelle1[[#This Row],[Sample shipment]]),"",Tabelle1[[#This Row],[Sample shipment]])</f>
        <v/>
      </c>
      <c r="R100" t="str">
        <f>IF(ISBLANK(Tabelle1[[#This Row],[Sample volume
'[µL']]]),"",Tabelle1[[#This Row],[Sample volume
'[µL']]])</f>
        <v/>
      </c>
      <c r="S100" t="str">
        <f>IF(ISBLANK(Tabelle1[[#This Row],[Concentration '[ng/µl']]]),IF(ISBLANK(Tabelle1[[#This Row],[Concentration single library '[ng/µl']]]),"",Tabelle1[[#This Row],[Concentration single library '[ng/µl']]]),Tabelle1[[#This Row],[Concentration '[ng/µl']]])</f>
        <v/>
      </c>
      <c r="T100" t="str">
        <f>IF(ISBLANK(Tabelle1[[#This Row],[Purity OD 260nm/280nm]]),"",Tabelle1[[#This Row],[Purity OD 260nm/280nm]])</f>
        <v/>
      </c>
      <c r="U100" t="str">
        <f>IF(ISBLANK(Tabelle1[[#This Row],[Purity OD 260nm/230nm]]),"",Tabelle1[[#This Row],[Purity OD 260nm/230nm]])</f>
        <v/>
      </c>
      <c r="V100" t="str">
        <f>IF(ISBLANK(Tabelle1[[#This Row],[Sequencing mode]]),"",Tabelle1[[#This Row],[Sequencing mode]])</f>
        <v/>
      </c>
      <c r="W100" t="str">
        <f>IF(ISBLANK(Tabelle1[[#This Row],[Elution buffer]]),"",Tabelle1[[#This Row],[Elution buffer]])</f>
        <v/>
      </c>
      <c r="X100" t="str">
        <f>IF(ISBLANK(Tabelle1[[#This Row],[RIN/DIN]]),"",Tabelle1[[#This Row],[RIN/DIN]])</f>
        <v/>
      </c>
      <c r="Y100" t="str">
        <f>IF(ISBLANK(Tabelle1[[#This Row],[Fragment size pool '[bp'] after indexing]]),"",Tabelle1[[#This Row],[Fragment size pool '[bp'] after indexing]])</f>
        <v/>
      </c>
      <c r="Z100" t="str">
        <f>IF(ISBLANK(Tabelle1[[#This Row],[Index i5]]),"",Tabelle1[[#This Row],[Index i5]])</f>
        <v/>
      </c>
      <c r="AA100" t="str">
        <f>IF(ISBLANK(Tabelle1[[#This Row],[Index i7]]),"",Tabelle1[[#This Row],[Index i7]])</f>
        <v/>
      </c>
    </row>
    <row r="101" spans="3:27" x14ac:dyDescent="0.2">
      <c r="C101" t="str">
        <f>IF(ISBLANK(Tabelle1[[#This Row],[Lab ID]]),"",Tabelle1[[#This Row],[Lab ID]])</f>
        <v/>
      </c>
      <c r="D101" t="str">
        <f>IF(ISBLANK(Tabelle1[[#This Row],[Sample name]]),"",Tabelle1[[#This Row],[Sample name]])</f>
        <v/>
      </c>
      <c r="H101" s="55"/>
      <c r="I101" s="57"/>
      <c r="J101" t="str">
        <f>IF(ISBLANK(Tabelle1[[#This Row],[QBiC barcode (filled by QBiC)]]),"",Tabelle1[[#This Row],[QBiC barcode (filled by QBiC)]])</f>
        <v/>
      </c>
      <c r="K101" t="str">
        <f>IF(ISBLANK(Tabelle1[[#This Row],[Sample tissue]]),"",Tabelle1[[#This Row],[Sample tissue]])</f>
        <v/>
      </c>
      <c r="L101" t="str">
        <f>IF(ISBLANK(Tabelle1[[#This Row],[FFPE material]]),"",IF(Tabelle1[[#This Row],[FFPE material]]="Yes", 1,  IF(Tabelle1[[#This Row],[FFPE material]]="No",0,1)))</f>
        <v/>
      </c>
      <c r="N101" t="str">
        <f>IF(ISBLANK(Tabelle1[[#This Row],[Plate title]]),"",Tabelle1[[#This Row],[Plate title]])</f>
        <v/>
      </c>
      <c r="O101" t="str">
        <f>IF(ISBLANK(Tabelle1[[#This Row],[Plate position (e.g. A1)]]),"",LEFT(Samples!E101,1))</f>
        <v/>
      </c>
      <c r="P101" t="str">
        <f>IF(ISBLANK(Tabelle1[[#This Row],[Plate position (e.g. A1)]]),"",RIGHT(Samples!E101,2))</f>
        <v/>
      </c>
      <c r="Q101" s="48" t="str">
        <f>IF(ISBLANK(Tabelle1[[#This Row],[Sample shipment]]),"",Tabelle1[[#This Row],[Sample shipment]])</f>
        <v/>
      </c>
      <c r="R101" t="str">
        <f>IF(ISBLANK(Tabelle1[[#This Row],[Sample volume
'[µL']]]),"",Tabelle1[[#This Row],[Sample volume
'[µL']]])</f>
        <v/>
      </c>
      <c r="S101" t="str">
        <f>IF(ISBLANK(Tabelle1[[#This Row],[Concentration '[ng/µl']]]),IF(ISBLANK(Tabelle1[[#This Row],[Concentration single library '[ng/µl']]]),"",Tabelle1[[#This Row],[Concentration single library '[ng/µl']]]),Tabelle1[[#This Row],[Concentration '[ng/µl']]])</f>
        <v/>
      </c>
      <c r="T101" t="str">
        <f>IF(ISBLANK(Tabelle1[[#This Row],[Purity OD 260nm/280nm]]),"",Tabelle1[[#This Row],[Purity OD 260nm/280nm]])</f>
        <v/>
      </c>
      <c r="U101" t="str">
        <f>IF(ISBLANK(Tabelle1[[#This Row],[Purity OD 260nm/230nm]]),"",Tabelle1[[#This Row],[Purity OD 260nm/230nm]])</f>
        <v/>
      </c>
      <c r="V101" t="str">
        <f>IF(ISBLANK(Tabelle1[[#This Row],[Sequencing mode]]),"",Tabelle1[[#This Row],[Sequencing mode]])</f>
        <v/>
      </c>
      <c r="W101" t="str">
        <f>IF(ISBLANK(Tabelle1[[#This Row],[Elution buffer]]),"",Tabelle1[[#This Row],[Elution buffer]])</f>
        <v/>
      </c>
      <c r="X101" t="str">
        <f>IF(ISBLANK(Tabelle1[[#This Row],[RIN/DIN]]),"",Tabelle1[[#This Row],[RIN/DIN]])</f>
        <v/>
      </c>
      <c r="Y101" t="str">
        <f>IF(ISBLANK(Tabelle1[[#This Row],[Fragment size pool '[bp'] after indexing]]),"",Tabelle1[[#This Row],[Fragment size pool '[bp'] after indexing]])</f>
        <v/>
      </c>
      <c r="Z101" t="str">
        <f>IF(ISBLANK(Tabelle1[[#This Row],[Index i5]]),"",Tabelle1[[#This Row],[Index i5]])</f>
        <v/>
      </c>
      <c r="AA101" t="str">
        <f>IF(ISBLANK(Tabelle1[[#This Row],[Index i7]]),"",Tabelle1[[#This Row],[Index i7]])</f>
        <v/>
      </c>
    </row>
    <row r="102" spans="3:27" x14ac:dyDescent="0.2">
      <c r="C102" t="str">
        <f>IF(ISBLANK(Tabelle1[[#This Row],[Lab ID]]),"",Tabelle1[[#This Row],[Lab ID]])</f>
        <v/>
      </c>
      <c r="D102" t="str">
        <f>IF(ISBLANK(Tabelle1[[#This Row],[Sample name]]),"",Tabelle1[[#This Row],[Sample name]])</f>
        <v/>
      </c>
      <c r="J102" t="str">
        <f>IF(ISBLANK(Tabelle1[[#This Row],[QBiC barcode (filled by QBiC)]]),"",Tabelle1[[#This Row],[QBiC barcode (filled by QBiC)]])</f>
        <v/>
      </c>
      <c r="K102" t="str">
        <f>IF(ISBLANK(Tabelle1[[#This Row],[Sample tissue]]),"",Tabelle1[[#This Row],[Sample tissue]])</f>
        <v/>
      </c>
      <c r="L102" t="str">
        <f>IF(ISBLANK(Tabelle1[[#This Row],[FFPE material]]),"",IF(Tabelle1[[#This Row],[FFPE material]]="Yes", 1,  IF(Tabelle1[[#This Row],[FFPE material]]="No",0,1)))</f>
        <v/>
      </c>
      <c r="N102" t="str">
        <f>IF(ISBLANK(Tabelle1[[#This Row],[Plate title]]),"",Tabelle1[[#This Row],[Plate title]])</f>
        <v/>
      </c>
      <c r="O102" t="str">
        <f>IF(ISBLANK(Tabelle1[[#This Row],[Plate position (e.g. A1)]]),"",LEFT(Samples!E102,1))</f>
        <v/>
      </c>
      <c r="P102" t="str">
        <f>IF(ISBLANK(Tabelle1[[#This Row],[Plate position (e.g. A1)]]),"",RIGHT(Samples!E102,2))</f>
        <v/>
      </c>
      <c r="Q102" s="48" t="str">
        <f>IF(ISBLANK(Tabelle1[[#This Row],[Sample shipment]]),"",Tabelle1[[#This Row],[Sample shipment]])</f>
        <v/>
      </c>
      <c r="R102" t="str">
        <f>IF(ISBLANK(Tabelle1[[#This Row],[Sample volume
'[µL']]]),"",Tabelle1[[#This Row],[Sample volume
'[µL']]])</f>
        <v/>
      </c>
      <c r="S102" t="str">
        <f>IF(ISBLANK(Tabelle1[[#This Row],[Concentration '[ng/µl']]]),IF(ISBLANK(Tabelle1[[#This Row],[Concentration single library '[ng/µl']]]),"",Tabelle1[[#This Row],[Concentration single library '[ng/µl']]]),Tabelle1[[#This Row],[Concentration '[ng/µl']]])</f>
        <v/>
      </c>
      <c r="T102" t="str">
        <f>IF(ISBLANK(Tabelle1[[#This Row],[Purity OD 260nm/280nm]]),"",Tabelle1[[#This Row],[Purity OD 260nm/280nm]])</f>
        <v/>
      </c>
      <c r="U102" t="str">
        <f>IF(ISBLANK(Tabelle1[[#This Row],[Purity OD 260nm/230nm]]),"",Tabelle1[[#This Row],[Purity OD 260nm/230nm]])</f>
        <v/>
      </c>
      <c r="V102" t="str">
        <f>IF(ISBLANK(Tabelle1[[#This Row],[Sequencing mode]]),"",Tabelle1[[#This Row],[Sequencing mode]])</f>
        <v/>
      </c>
      <c r="W102" t="str">
        <f>IF(ISBLANK(Tabelle1[[#This Row],[Elution buffer]]),"",Tabelle1[[#This Row],[Elution buffer]])</f>
        <v/>
      </c>
      <c r="X102" t="str">
        <f>IF(ISBLANK(Tabelle1[[#This Row],[RIN/DIN]]),"",Tabelle1[[#This Row],[RIN/DIN]])</f>
        <v/>
      </c>
      <c r="Y102" t="str">
        <f>IF(ISBLANK(Tabelle1[[#This Row],[Fragment size pool '[bp'] after indexing]]),"",Tabelle1[[#This Row],[Fragment size pool '[bp'] after indexing]])</f>
        <v/>
      </c>
      <c r="Z102" t="str">
        <f>IF(ISBLANK(Tabelle1[[#This Row],[Index i5]]),"",Tabelle1[[#This Row],[Index i5]])</f>
        <v/>
      </c>
      <c r="AA102" t="str">
        <f>IF(ISBLANK(Tabelle1[[#This Row],[Index i7]]),"",Tabelle1[[#This Row],[Index i7]])</f>
        <v/>
      </c>
    </row>
  </sheetData>
  <dataValidations count="4">
    <dataValidation type="list" allowBlank="1" showInputMessage="1" showErrorMessage="1" sqref="F3:F102" xr:uid="{3B8D23D8-5A37-45B8-9297-E8F5CE5A79C7}">
      <formula1>Analyte</formula1>
    </dataValidation>
    <dataValidation type="list" allowBlank="1" showInputMessage="1" showErrorMessage="1" sqref="G3:G102" xr:uid="{985FA47B-6E8B-45CF-B05C-FFA01BC56F93}">
      <formula1>Technologie</formula1>
    </dataValidation>
    <dataValidation type="list" allowBlank="1" showInputMessage="1" showErrorMessage="1" sqref="E3:E102" xr:uid="{85A15E97-3ACD-4A9C-917F-5FD4D5C1705B}">
      <formula1>Species</formula1>
    </dataValidation>
    <dataValidation type="list" allowBlank="1" showInputMessage="1" showErrorMessage="1" sqref="I3:I102" xr:uid="{8EA2C41A-C29B-451B-AA76-C4F6791FE9CB}">
      <formula1>Concen</formula1>
    </dataValidation>
  </dataValidations>
  <pageMargins left="0.7" right="0.7" top="0.78740157499999996" bottom="0.78740157499999996" header="0.3" footer="0.3"/>
  <pageSetup paperSize="9" orientation="portrait" verticalDpi="597"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CE38-C60B-43CD-9451-BC8EC9385204}">
  <sheetPr>
    <tabColor theme="7" tint="0.39997558519241921"/>
  </sheetPr>
  <dimension ref="A2:S102"/>
  <sheetViews>
    <sheetView workbookViewId="0">
      <selection activeCell="E10" sqref="E10"/>
    </sheetView>
  </sheetViews>
  <sheetFormatPr baseColWidth="10" defaultRowHeight="15" x14ac:dyDescent="0.2"/>
  <cols>
    <col min="1" max="1" width="16.1640625" customWidth="1"/>
    <col min="2" max="2" width="16.83203125" customWidth="1"/>
    <col min="3" max="3" width="33.6640625" customWidth="1"/>
    <col min="4" max="4" width="33" customWidth="1"/>
    <col min="5" max="5" width="42" customWidth="1"/>
    <col min="6" max="6" width="30" customWidth="1"/>
    <col min="7" max="7" width="34.6640625" customWidth="1"/>
    <col min="8" max="8" width="29.33203125" customWidth="1"/>
    <col min="9" max="9" width="26.5" customWidth="1"/>
    <col min="10" max="10" width="33.6640625" customWidth="1"/>
    <col min="11" max="11" width="23.5" customWidth="1"/>
    <col min="12" max="12" width="16.6640625" customWidth="1"/>
    <col min="13" max="14" width="38.5" customWidth="1"/>
    <col min="15" max="15" width="25.5" customWidth="1"/>
    <col min="16" max="16" width="15.6640625" customWidth="1"/>
    <col min="17" max="17" width="19.1640625" customWidth="1"/>
    <col min="18" max="18" width="16.6640625" bestFit="1" customWidth="1"/>
    <col min="19" max="19" width="29" customWidth="1"/>
  </cols>
  <sheetData>
    <row r="2" spans="1:19" s="65" customFormat="1" ht="17" x14ac:dyDescent="0.2">
      <c r="A2" s="63" t="s">
        <v>219</v>
      </c>
      <c r="B2" s="64" t="s">
        <v>220</v>
      </c>
      <c r="C2" s="64" t="s">
        <v>221</v>
      </c>
      <c r="D2" s="64" t="s">
        <v>222</v>
      </c>
      <c r="E2" s="64" t="s">
        <v>223</v>
      </c>
      <c r="F2" s="64" t="s">
        <v>224</v>
      </c>
      <c r="G2" s="64" t="s">
        <v>225</v>
      </c>
      <c r="H2" s="64" t="s">
        <v>226</v>
      </c>
      <c r="I2" s="64" t="s">
        <v>227</v>
      </c>
      <c r="J2" s="64" t="s">
        <v>228</v>
      </c>
      <c r="K2" s="64" t="s">
        <v>229</v>
      </c>
      <c r="L2" s="64" t="s">
        <v>230</v>
      </c>
      <c r="M2" s="64" t="s">
        <v>231</v>
      </c>
      <c r="N2" s="64" t="s">
        <v>232</v>
      </c>
      <c r="O2" s="64" t="s">
        <v>233</v>
      </c>
      <c r="P2" s="64" t="s">
        <v>234</v>
      </c>
      <c r="Q2" s="64" t="s">
        <v>235</v>
      </c>
      <c r="R2" s="64" t="s">
        <v>236</v>
      </c>
      <c r="S2" s="64" t="s">
        <v>237</v>
      </c>
    </row>
    <row r="3" spans="1:19" x14ac:dyDescent="0.2">
      <c r="A3">
        <f>IF(ISBLANK(Tabelle1[[#This Row],[Sample Number]]),"",Tabelle1[[#This Row],[Sample Number]])</f>
        <v>1</v>
      </c>
      <c r="B3" t="str">
        <f>IF(ISBLANK(Tabelle1[[#This Row],[QBiC barcode (filled by QBiC)]]),"",Tabelle1[[#This Row],[QBiC barcode (filled by QBiC)]])</f>
        <v/>
      </c>
      <c r="C3" t="str">
        <f>IF(ISBLANK(Tabelle1[[#This Row],[Lab ID]]),"",Tabelle1[[#This Row],[Lab ID]])</f>
        <v/>
      </c>
      <c r="E3" t="str">
        <f>IF(ISBLANK(Tabelle1[[#This Row],[Plate position (e.g. A1)]]),"",Tabelle1[[#This Row],[Plate position (e.g. A1)]])</f>
        <v/>
      </c>
      <c r="F3" t="str">
        <f>IF(ISBLANK(Tabelle1[[#This Row],[Plate title]]),"",Tabelle1[[#This Row],[Plate title]])</f>
        <v/>
      </c>
      <c r="G3" t="str">
        <f>IF(ISBLANK(Tabelle1[[#This Row],[Sample name]]),"",Tabelle1[[#This Row],[Sample name]])</f>
        <v>R2 siCTRL</v>
      </c>
      <c r="H3" t="str">
        <f>IF(ISBLANK(Tabelle1[[#This Row],[Batch to respect for sample preparation]]),"",Tabelle1[[#This Row],[Batch to respect for sample preparation]])</f>
        <v/>
      </c>
      <c r="I3" t="str">
        <f>IF(ISBLANK(Tabelle1[[#This Row],[Sample grouping]]),"",Tabelle1[[#This Row],[Sample grouping]])</f>
        <v/>
      </c>
      <c r="K3" t="str">
        <f>IF(ISBLANK(Tabelle1[[#This Row],[Elution buffer]]),"",Tabelle1[[#This Row],[Elution buffer]])</f>
        <v>H2O</v>
      </c>
      <c r="L3">
        <f>IF(ISBLANK(Tabelle1[[#This Row],[Sample volume
'[µL']]]),"",Tabelle1[[#This Row],[Sample volume
'[µL']]])</f>
        <v>19</v>
      </c>
      <c r="M3" t="str">
        <f>IF(ISBLANK(Tabelle1[[#This Row],[Purity OD 260nm/280nm]]),"",Tabelle1[[#This Row],[Purity OD 260nm/280nm]])</f>
        <v/>
      </c>
      <c r="N3" t="str">
        <f>IF(ISBLANK(Tabelle1[[#This Row],[Purity OD 260nm/230nm]]),"",Tabelle1[[#This Row],[Purity OD 260nm/230nm]])</f>
        <v/>
      </c>
      <c r="O3">
        <f>IF(ISBLANK(Tabelle1[[#This Row],[Total amount '[µg']]]),"",Tabelle1[[#This Row],[Total amount '[µg']]])</f>
        <v>3.0590000000000003E-2</v>
      </c>
      <c r="P3" t="str">
        <f>IF(ISBLANK(Tabelle1[[#This Row],[RIN/DIN]]),"",Tabelle1[[#This Row],[RIN/DIN]])</f>
        <v/>
      </c>
      <c r="Q3" t="str">
        <f>IF(ISBLANK(Tabelle1[[#This Row],[Pool name]]),"",Tabelle1[[#This Row],[Pool name]])</f>
        <v/>
      </c>
      <c r="R3" t="str">
        <f>IF(ISBLANK(Tabelle1[[#This Row],[Concentration single library '[ng/µl']]]),"",Tabelle1[[#This Row],[Concentration single library '[ng/µl']]])</f>
        <v/>
      </c>
      <c r="S3">
        <f>IF(ISBLANK(Tabelle1[[#This Row],[Fragment size pool '[bp'] after indexing]]),"",Tabelle1[[#This Row],[Fragment size pool '[bp'] after indexing]])</f>
        <v>464</v>
      </c>
    </row>
    <row r="4" spans="1:19" x14ac:dyDescent="0.2">
      <c r="A4">
        <f>IF(ISBLANK(Tabelle1[[#This Row],[Sample Number]]),"",Tabelle1[[#This Row],[Sample Number]])</f>
        <v>2</v>
      </c>
      <c r="B4" t="str">
        <f>IF(ISBLANK(Tabelle1[[#This Row],[QBiC barcode (filled by QBiC)]]),"",Tabelle1[[#This Row],[QBiC barcode (filled by QBiC)]])</f>
        <v/>
      </c>
      <c r="C4" t="str">
        <f>IF(ISBLANK(Tabelle1[[#This Row],[Lab ID]]),"",Tabelle1[[#This Row],[Lab ID]])</f>
        <v/>
      </c>
      <c r="E4" t="str">
        <f>IF(ISBLANK(Tabelle1[[#This Row],[Plate position (e.g. A1)]]),"",Tabelle1[[#This Row],[Plate position (e.g. A1)]])</f>
        <v/>
      </c>
      <c r="F4" t="str">
        <f>IF(ISBLANK(Tabelle1[[#This Row],[Plate title]]),"",Tabelle1[[#This Row],[Plate title]])</f>
        <v/>
      </c>
      <c r="G4" t="str">
        <f>IF(ISBLANK(Tabelle1[[#This Row],[Sample name]]),"",Tabelle1[[#This Row],[Sample name]])</f>
        <v>R2 siAQR</v>
      </c>
      <c r="H4" t="str">
        <f>IF(ISBLANK(Tabelle1[[#This Row],[Batch to respect for sample preparation]]),"",Tabelle1[[#This Row],[Batch to respect for sample preparation]])</f>
        <v/>
      </c>
      <c r="I4" t="str">
        <f>IF(ISBLANK(Tabelle1[[#This Row],[Sample grouping]]),"",Tabelle1[[#This Row],[Sample grouping]])</f>
        <v/>
      </c>
      <c r="K4" t="str">
        <f>IF(ISBLANK(Tabelle1[[#This Row],[Elution buffer]]),"",Tabelle1[[#This Row],[Elution buffer]])</f>
        <v>H2O</v>
      </c>
      <c r="L4">
        <f>IF(ISBLANK(Tabelle1[[#This Row],[Sample volume
'[µL']]]),"",Tabelle1[[#This Row],[Sample volume
'[µL']]])</f>
        <v>19</v>
      </c>
      <c r="M4" t="str">
        <f>IF(ISBLANK(Tabelle1[[#This Row],[Purity OD 260nm/280nm]]),"",Tabelle1[[#This Row],[Purity OD 260nm/280nm]])</f>
        <v/>
      </c>
      <c r="N4" t="str">
        <f>IF(ISBLANK(Tabelle1[[#This Row],[Purity OD 260nm/230nm]]),"",Tabelle1[[#This Row],[Purity OD 260nm/230nm]])</f>
        <v/>
      </c>
      <c r="O4">
        <f>IF(ISBLANK(Tabelle1[[#This Row],[Total amount '[µg']]]),"",Tabelle1[[#This Row],[Total amount '[µg']]])</f>
        <v>5.8139999999999997E-2</v>
      </c>
      <c r="P4" t="str">
        <f>IF(ISBLANK(Tabelle1[[#This Row],[RIN/DIN]]),"",Tabelle1[[#This Row],[RIN/DIN]])</f>
        <v/>
      </c>
      <c r="Q4" t="str">
        <f>IF(ISBLANK(Tabelle1[[#This Row],[Pool name]]),"",Tabelle1[[#This Row],[Pool name]])</f>
        <v/>
      </c>
      <c r="R4" t="str">
        <f>IF(ISBLANK(Tabelle1[[#This Row],[Concentration single library '[ng/µl']]]),"",Tabelle1[[#This Row],[Concentration single library '[ng/µl']]])</f>
        <v/>
      </c>
      <c r="S4">
        <f>IF(ISBLANK(Tabelle1[[#This Row],[Fragment size pool '[bp'] after indexing]]),"",Tabelle1[[#This Row],[Fragment size pool '[bp'] after indexing]])</f>
        <v>485</v>
      </c>
    </row>
    <row r="5" spans="1:19" x14ac:dyDescent="0.2">
      <c r="A5">
        <f>IF(ISBLANK(Tabelle1[[#This Row],[Sample Number]]),"",Tabelle1[[#This Row],[Sample Number]])</f>
        <v>3</v>
      </c>
      <c r="B5" t="str">
        <f>IF(ISBLANK(Tabelle1[[#This Row],[QBiC barcode (filled by QBiC)]]),"",Tabelle1[[#This Row],[QBiC barcode (filled by QBiC)]])</f>
        <v/>
      </c>
      <c r="C5" t="str">
        <f>IF(ISBLANK(Tabelle1[[#This Row],[Lab ID]]),"",Tabelle1[[#This Row],[Lab ID]])</f>
        <v/>
      </c>
      <c r="E5" t="str">
        <f>IF(ISBLANK(Tabelle1[[#This Row],[Plate position (e.g. A1)]]),"",Tabelle1[[#This Row],[Plate position (e.g. A1)]])</f>
        <v/>
      </c>
      <c r="F5" t="str">
        <f>IF(ISBLANK(Tabelle1[[#This Row],[Plate title]]),"",Tabelle1[[#This Row],[Plate title]])</f>
        <v/>
      </c>
      <c r="G5" t="str">
        <f>IF(ISBLANK(Tabelle1[[#This Row],[Sample name]]),"",Tabelle1[[#This Row],[Sample name]])</f>
        <v>R2 siAQR+M</v>
      </c>
      <c r="H5" t="str">
        <f>IF(ISBLANK(Tabelle1[[#This Row],[Batch to respect for sample preparation]]),"",Tabelle1[[#This Row],[Batch to respect for sample preparation]])</f>
        <v/>
      </c>
      <c r="I5" t="str">
        <f>IF(ISBLANK(Tabelle1[[#This Row],[Sample grouping]]),"",Tabelle1[[#This Row],[Sample grouping]])</f>
        <v/>
      </c>
      <c r="K5" t="str">
        <f>IF(ISBLANK(Tabelle1[[#This Row],[Elution buffer]]),"",Tabelle1[[#This Row],[Elution buffer]])</f>
        <v>H2O</v>
      </c>
      <c r="L5">
        <f>IF(ISBLANK(Tabelle1[[#This Row],[Sample volume
'[µL']]]),"",Tabelle1[[#This Row],[Sample volume
'[µL']]])</f>
        <v>19</v>
      </c>
      <c r="M5" t="str">
        <f>IF(ISBLANK(Tabelle1[[#This Row],[Purity OD 260nm/280nm]]),"",Tabelle1[[#This Row],[Purity OD 260nm/280nm]])</f>
        <v/>
      </c>
      <c r="N5" t="str">
        <f>IF(ISBLANK(Tabelle1[[#This Row],[Purity OD 260nm/230nm]]),"",Tabelle1[[#This Row],[Purity OD 260nm/230nm]])</f>
        <v/>
      </c>
      <c r="O5">
        <f>IF(ISBLANK(Tabelle1[[#This Row],[Total amount '[µg']]]),"",Tabelle1[[#This Row],[Total amount '[µg']]])</f>
        <v>0.13718</v>
      </c>
      <c r="P5" t="str">
        <f>IF(ISBLANK(Tabelle1[[#This Row],[RIN/DIN]]),"",Tabelle1[[#This Row],[RIN/DIN]])</f>
        <v/>
      </c>
      <c r="Q5" t="str">
        <f>IF(ISBLANK(Tabelle1[[#This Row],[Pool name]]),"",Tabelle1[[#This Row],[Pool name]])</f>
        <v/>
      </c>
      <c r="R5" t="str">
        <f>IF(ISBLANK(Tabelle1[[#This Row],[Concentration single library '[ng/µl']]]),"",Tabelle1[[#This Row],[Concentration single library '[ng/µl']]])</f>
        <v/>
      </c>
      <c r="S5">
        <f>IF(ISBLANK(Tabelle1[[#This Row],[Fragment size pool '[bp'] after indexing]]),"",Tabelle1[[#This Row],[Fragment size pool '[bp'] after indexing]])</f>
        <v>470</v>
      </c>
    </row>
    <row r="6" spans="1:19" x14ac:dyDescent="0.2">
      <c r="A6">
        <f>IF(ISBLANK(Tabelle1[[#This Row],[Sample Number]]),"",Tabelle1[[#This Row],[Sample Number]])</f>
        <v>4</v>
      </c>
      <c r="B6" t="str">
        <f>IF(ISBLANK(Tabelle1[[#This Row],[QBiC barcode (filled by QBiC)]]),"",Tabelle1[[#This Row],[QBiC barcode (filled by QBiC)]])</f>
        <v/>
      </c>
      <c r="C6" t="str">
        <f>IF(ISBLANK(Tabelle1[[#This Row],[Lab ID]]),"",Tabelle1[[#This Row],[Lab ID]])</f>
        <v/>
      </c>
      <c r="E6" t="str">
        <f>IF(ISBLANK(Tabelle1[[#This Row],[Plate position (e.g. A1)]]),"",Tabelle1[[#This Row],[Plate position (e.g. A1)]])</f>
        <v/>
      </c>
      <c r="F6" t="str">
        <f>IF(ISBLANK(Tabelle1[[#This Row],[Plate title]]),"",Tabelle1[[#This Row],[Plate title]])</f>
        <v/>
      </c>
      <c r="G6" t="str">
        <f>IF(ISBLANK(Tabelle1[[#This Row],[Sample name]]),"",Tabelle1[[#This Row],[Sample name]])</f>
        <v>R2 siAQR+MY</v>
      </c>
      <c r="H6" t="str">
        <f>IF(ISBLANK(Tabelle1[[#This Row],[Batch to respect for sample preparation]]),"",Tabelle1[[#This Row],[Batch to respect for sample preparation]])</f>
        <v/>
      </c>
      <c r="I6" t="str">
        <f>IF(ISBLANK(Tabelle1[[#This Row],[Sample grouping]]),"",Tabelle1[[#This Row],[Sample grouping]])</f>
        <v/>
      </c>
      <c r="K6" t="str">
        <f>IF(ISBLANK(Tabelle1[[#This Row],[Elution buffer]]),"",Tabelle1[[#This Row],[Elution buffer]])</f>
        <v>H2O</v>
      </c>
      <c r="L6">
        <f>IF(ISBLANK(Tabelle1[[#This Row],[Sample volume
'[µL']]]),"",Tabelle1[[#This Row],[Sample volume
'[µL']]])</f>
        <v>19</v>
      </c>
      <c r="M6" t="str">
        <f>IF(ISBLANK(Tabelle1[[#This Row],[Purity OD 260nm/280nm]]),"",Tabelle1[[#This Row],[Purity OD 260nm/280nm]])</f>
        <v/>
      </c>
      <c r="N6" t="str">
        <f>IF(ISBLANK(Tabelle1[[#This Row],[Purity OD 260nm/230nm]]),"",Tabelle1[[#This Row],[Purity OD 260nm/230nm]])</f>
        <v/>
      </c>
      <c r="O6">
        <f>IF(ISBLANK(Tabelle1[[#This Row],[Total amount '[µg']]]),"",Tabelle1[[#This Row],[Total amount '[µg']]])</f>
        <v>7.22E-2</v>
      </c>
      <c r="P6" t="str">
        <f>IF(ISBLANK(Tabelle1[[#This Row],[RIN/DIN]]),"",Tabelle1[[#This Row],[RIN/DIN]])</f>
        <v/>
      </c>
      <c r="Q6" t="str">
        <f>IF(ISBLANK(Tabelle1[[#This Row],[Pool name]]),"",Tabelle1[[#This Row],[Pool name]])</f>
        <v/>
      </c>
      <c r="R6" t="str">
        <f>IF(ISBLANK(Tabelle1[[#This Row],[Concentration single library '[ng/µl']]]),"",Tabelle1[[#This Row],[Concentration single library '[ng/µl']]])</f>
        <v/>
      </c>
      <c r="S6">
        <f>IF(ISBLANK(Tabelle1[[#This Row],[Fragment size pool '[bp'] after indexing]]),"",Tabelle1[[#This Row],[Fragment size pool '[bp'] after indexing]])</f>
        <v>485</v>
      </c>
    </row>
    <row r="7" spans="1:19" x14ac:dyDescent="0.2">
      <c r="A7">
        <f>IF(ISBLANK(Tabelle1[[#This Row],[Sample Number]]),"",Tabelle1[[#This Row],[Sample Number]])</f>
        <v>5</v>
      </c>
      <c r="B7" t="str">
        <f>IF(ISBLANK(Tabelle1[[#This Row],[QBiC barcode (filled by QBiC)]]),"",Tabelle1[[#This Row],[QBiC barcode (filled by QBiC)]])</f>
        <v/>
      </c>
      <c r="C7" t="str">
        <f>IF(ISBLANK(Tabelle1[[#This Row],[Lab ID]]),"",Tabelle1[[#This Row],[Lab ID]])</f>
        <v/>
      </c>
      <c r="E7" t="str">
        <f>IF(ISBLANK(Tabelle1[[#This Row],[Plate position (e.g. A1)]]),"",Tabelle1[[#This Row],[Plate position (e.g. A1)]])</f>
        <v/>
      </c>
      <c r="F7" t="str">
        <f>IF(ISBLANK(Tabelle1[[#This Row],[Plate title]]),"",Tabelle1[[#This Row],[Plate title]])</f>
        <v/>
      </c>
      <c r="G7" t="str">
        <f>IF(ISBLANK(Tabelle1[[#This Row],[Sample name]]),"",Tabelle1[[#This Row],[Sample name]])</f>
        <v>D403 NTC mock</v>
      </c>
      <c r="H7" t="str">
        <f>IF(ISBLANK(Tabelle1[[#This Row],[Batch to respect for sample preparation]]),"",Tabelle1[[#This Row],[Batch to respect for sample preparation]])</f>
        <v/>
      </c>
      <c r="I7" t="str">
        <f>IF(ISBLANK(Tabelle1[[#This Row],[Sample grouping]]),"",Tabelle1[[#This Row],[Sample grouping]])</f>
        <v/>
      </c>
      <c r="K7" t="str">
        <f>IF(ISBLANK(Tabelle1[[#This Row],[Elution buffer]]),"",Tabelle1[[#This Row],[Elution buffer]])</f>
        <v>H2O</v>
      </c>
      <c r="L7">
        <f>IF(ISBLANK(Tabelle1[[#This Row],[Sample volume
'[µL']]]),"",Tabelle1[[#This Row],[Sample volume
'[µL']]])</f>
        <v>19</v>
      </c>
      <c r="M7" t="str">
        <f>IF(ISBLANK(Tabelle1[[#This Row],[Purity OD 260nm/280nm]]),"",Tabelle1[[#This Row],[Purity OD 260nm/280nm]])</f>
        <v/>
      </c>
      <c r="N7" t="str">
        <f>IF(ISBLANK(Tabelle1[[#This Row],[Purity OD 260nm/230nm]]),"",Tabelle1[[#This Row],[Purity OD 260nm/230nm]])</f>
        <v/>
      </c>
      <c r="O7">
        <f>IF(ISBLANK(Tabelle1[[#This Row],[Total amount '[µg']]]),"",Tabelle1[[#This Row],[Total amount '[µg']]])</f>
        <v>4.4839999999999998E-2</v>
      </c>
      <c r="P7" t="str">
        <f>IF(ISBLANK(Tabelle1[[#This Row],[RIN/DIN]]),"",Tabelle1[[#This Row],[RIN/DIN]])</f>
        <v/>
      </c>
      <c r="Q7" t="str">
        <f>IF(ISBLANK(Tabelle1[[#This Row],[Pool name]]),"",Tabelle1[[#This Row],[Pool name]])</f>
        <v/>
      </c>
      <c r="R7" t="str">
        <f>IF(ISBLANK(Tabelle1[[#This Row],[Concentration single library '[ng/µl']]]),"",Tabelle1[[#This Row],[Concentration single library '[ng/µl']]])</f>
        <v/>
      </c>
      <c r="S7">
        <f>IF(ISBLANK(Tabelle1[[#This Row],[Fragment size pool '[bp'] after indexing]]),"",Tabelle1[[#This Row],[Fragment size pool '[bp'] after indexing]])</f>
        <v>472</v>
      </c>
    </row>
    <row r="8" spans="1:19" x14ac:dyDescent="0.2">
      <c r="A8">
        <f>IF(ISBLANK(Tabelle1[[#This Row],[Sample Number]]),"",Tabelle1[[#This Row],[Sample Number]])</f>
        <v>6</v>
      </c>
      <c r="B8" t="str">
        <f>IF(ISBLANK(Tabelle1[[#This Row],[QBiC barcode (filled by QBiC)]]),"",Tabelle1[[#This Row],[QBiC barcode (filled by QBiC)]])</f>
        <v/>
      </c>
      <c r="C8" t="str">
        <f>IF(ISBLANK(Tabelle1[[#This Row],[Lab ID]]),"",Tabelle1[[#This Row],[Lab ID]])</f>
        <v/>
      </c>
      <c r="E8" t="str">
        <f>IF(ISBLANK(Tabelle1[[#This Row],[Plate position (e.g. A1)]]),"",Tabelle1[[#This Row],[Plate position (e.g. A1)]])</f>
        <v/>
      </c>
      <c r="F8" t="str">
        <f>IF(ISBLANK(Tabelle1[[#This Row],[Plate title]]),"",Tabelle1[[#This Row],[Plate title]])</f>
        <v/>
      </c>
      <c r="G8" t="str">
        <f>IF(ISBLANK(Tabelle1[[#This Row],[Sample name]]),"",Tabelle1[[#This Row],[Sample name]])</f>
        <v xml:space="preserve">D403 NTC inf </v>
      </c>
      <c r="H8" t="str">
        <f>IF(ISBLANK(Tabelle1[[#This Row],[Batch to respect for sample preparation]]),"",Tabelle1[[#This Row],[Batch to respect for sample preparation]])</f>
        <v/>
      </c>
      <c r="I8" t="str">
        <f>IF(ISBLANK(Tabelle1[[#This Row],[Sample grouping]]),"",Tabelle1[[#This Row],[Sample grouping]])</f>
        <v/>
      </c>
      <c r="K8" t="str">
        <f>IF(ISBLANK(Tabelle1[[#This Row],[Elution buffer]]),"",Tabelle1[[#This Row],[Elution buffer]])</f>
        <v>H2O</v>
      </c>
      <c r="L8">
        <f>IF(ISBLANK(Tabelle1[[#This Row],[Sample volume
'[µL']]]),"",Tabelle1[[#This Row],[Sample volume
'[µL']]])</f>
        <v>19</v>
      </c>
      <c r="M8" t="str">
        <f>IF(ISBLANK(Tabelle1[[#This Row],[Purity OD 260nm/280nm]]),"",Tabelle1[[#This Row],[Purity OD 260nm/280nm]])</f>
        <v/>
      </c>
      <c r="N8" t="str">
        <f>IF(ISBLANK(Tabelle1[[#This Row],[Purity OD 260nm/230nm]]),"",Tabelle1[[#This Row],[Purity OD 260nm/230nm]])</f>
        <v/>
      </c>
      <c r="O8">
        <f>IF(ISBLANK(Tabelle1[[#This Row],[Total amount '[µg']]]),"",Tabelle1[[#This Row],[Total amount '[µg']]])</f>
        <v>6.9540000000000005E-2</v>
      </c>
      <c r="P8" t="str">
        <f>IF(ISBLANK(Tabelle1[[#This Row],[RIN/DIN]]),"",Tabelle1[[#This Row],[RIN/DIN]])</f>
        <v/>
      </c>
      <c r="Q8" t="str">
        <f>IF(ISBLANK(Tabelle1[[#This Row],[Pool name]]),"",Tabelle1[[#This Row],[Pool name]])</f>
        <v/>
      </c>
      <c r="R8" t="str">
        <f>IF(ISBLANK(Tabelle1[[#This Row],[Concentration single library '[ng/µl']]]),"",Tabelle1[[#This Row],[Concentration single library '[ng/µl']]])</f>
        <v/>
      </c>
      <c r="S8">
        <f>IF(ISBLANK(Tabelle1[[#This Row],[Fragment size pool '[bp'] after indexing]]),"",Tabelle1[[#This Row],[Fragment size pool '[bp'] after indexing]])</f>
        <v>457</v>
      </c>
    </row>
    <row r="9" spans="1:19" x14ac:dyDescent="0.2">
      <c r="A9">
        <f>IF(ISBLANK(Tabelle1[[#This Row],[Sample Number]]),"",Tabelle1[[#This Row],[Sample Number]])</f>
        <v>7</v>
      </c>
      <c r="B9" t="str">
        <f>IF(ISBLANK(Tabelle1[[#This Row],[QBiC barcode (filled by QBiC)]]),"",Tabelle1[[#This Row],[QBiC barcode (filled by QBiC)]])</f>
        <v/>
      </c>
      <c r="C9" t="str">
        <f>IF(ISBLANK(Tabelle1[[#This Row],[Lab ID]]),"",Tabelle1[[#This Row],[Lab ID]])</f>
        <v/>
      </c>
      <c r="E9" t="str">
        <f>IF(ISBLANK(Tabelle1[[#This Row],[Plate position (e.g. A1)]]),"",Tabelle1[[#This Row],[Plate position (e.g. A1)]])</f>
        <v/>
      </c>
      <c r="F9" t="str">
        <f>IF(ISBLANK(Tabelle1[[#This Row],[Plate title]]),"",Tabelle1[[#This Row],[Plate title]])</f>
        <v/>
      </c>
      <c r="G9" t="str">
        <f>IF(ISBLANK(Tabelle1[[#This Row],[Sample name]]),"",Tabelle1[[#This Row],[Sample name]])</f>
        <v>D403 AQR inf</v>
      </c>
      <c r="H9" t="str">
        <f>IF(ISBLANK(Tabelle1[[#This Row],[Batch to respect for sample preparation]]),"",Tabelle1[[#This Row],[Batch to respect for sample preparation]])</f>
        <v/>
      </c>
      <c r="I9" t="str">
        <f>IF(ISBLANK(Tabelle1[[#This Row],[Sample grouping]]),"",Tabelle1[[#This Row],[Sample grouping]])</f>
        <v/>
      </c>
      <c r="K9" t="str">
        <f>IF(ISBLANK(Tabelle1[[#This Row],[Elution buffer]]),"",Tabelle1[[#This Row],[Elution buffer]])</f>
        <v>H2O</v>
      </c>
      <c r="L9">
        <f>IF(ISBLANK(Tabelle1[[#This Row],[Sample volume
'[µL']]]),"",Tabelle1[[#This Row],[Sample volume
'[µL']]])</f>
        <v>19</v>
      </c>
      <c r="M9" t="str">
        <f>IF(ISBLANK(Tabelle1[[#This Row],[Purity OD 260nm/280nm]]),"",Tabelle1[[#This Row],[Purity OD 260nm/280nm]])</f>
        <v/>
      </c>
      <c r="N9" t="str">
        <f>IF(ISBLANK(Tabelle1[[#This Row],[Purity OD 260nm/230nm]]),"",Tabelle1[[#This Row],[Purity OD 260nm/230nm]])</f>
        <v/>
      </c>
      <c r="O9">
        <f>IF(ISBLANK(Tabelle1[[#This Row],[Total amount '[µg']]]),"",Tabelle1[[#This Row],[Total amount '[µg']]])</f>
        <v>4.6359999999999998E-2</v>
      </c>
      <c r="P9" t="str">
        <f>IF(ISBLANK(Tabelle1[[#This Row],[RIN/DIN]]),"",Tabelle1[[#This Row],[RIN/DIN]])</f>
        <v/>
      </c>
      <c r="Q9" t="str">
        <f>IF(ISBLANK(Tabelle1[[#This Row],[Pool name]]),"",Tabelle1[[#This Row],[Pool name]])</f>
        <v/>
      </c>
      <c r="R9" t="str">
        <f>IF(ISBLANK(Tabelle1[[#This Row],[Concentration single library '[ng/µl']]]),"",Tabelle1[[#This Row],[Concentration single library '[ng/µl']]])</f>
        <v/>
      </c>
      <c r="S9">
        <f>IF(ISBLANK(Tabelle1[[#This Row],[Fragment size pool '[bp'] after indexing]]),"",Tabelle1[[#This Row],[Fragment size pool '[bp'] after indexing]])</f>
        <v>479</v>
      </c>
    </row>
    <row r="10" spans="1:19" x14ac:dyDescent="0.2">
      <c r="A10" t="str">
        <f>IF(ISBLANK(Tabelle1[[#This Row],[Sample Number]]),"",Tabelle1[[#This Row],[Sample Number]])</f>
        <v/>
      </c>
      <c r="B10" t="str">
        <f>IF(ISBLANK(Tabelle1[[#This Row],[QBiC barcode (filled by QBiC)]]),"",Tabelle1[[#This Row],[QBiC barcode (filled by QBiC)]])</f>
        <v/>
      </c>
      <c r="C10" t="str">
        <f>IF(ISBLANK(Tabelle1[[#This Row],[Lab ID]]),"",Tabelle1[[#This Row],[Lab ID]])</f>
        <v/>
      </c>
      <c r="E10" t="str">
        <f>IF(ISBLANK(Tabelle1[[#This Row],[Plate position (e.g. A1)]]),"",Tabelle1[[#This Row],[Plate position (e.g. A1)]])</f>
        <v/>
      </c>
      <c r="F10" t="str">
        <f>IF(ISBLANK(Tabelle1[[#This Row],[Plate title]]),"",Tabelle1[[#This Row],[Plate title]])</f>
        <v/>
      </c>
      <c r="G10" t="str">
        <f>IF(ISBLANK(Tabelle1[[#This Row],[Sample name]]),"",Tabelle1[[#This Row],[Sample name]])</f>
        <v/>
      </c>
      <c r="H10" t="str">
        <f>IF(ISBLANK(Tabelle1[[#This Row],[Batch to respect for sample preparation]]),"",Tabelle1[[#This Row],[Batch to respect for sample preparation]])</f>
        <v/>
      </c>
      <c r="I10" t="str">
        <f>IF(ISBLANK(Tabelle1[[#This Row],[Sample grouping]]),"",Tabelle1[[#This Row],[Sample grouping]])</f>
        <v/>
      </c>
      <c r="K10" t="str">
        <f>IF(ISBLANK(Tabelle1[[#This Row],[Elution buffer]]),"",Tabelle1[[#This Row],[Elution buffer]])</f>
        <v/>
      </c>
      <c r="L10" t="str">
        <f>IF(ISBLANK(Tabelle1[[#This Row],[Sample volume
'[µL']]]),"",Tabelle1[[#This Row],[Sample volume
'[µL']]])</f>
        <v/>
      </c>
      <c r="M10" t="str">
        <f>IF(ISBLANK(Tabelle1[[#This Row],[Purity OD 260nm/280nm]]),"",Tabelle1[[#This Row],[Purity OD 260nm/280nm]])</f>
        <v/>
      </c>
      <c r="N10" t="str">
        <f>IF(ISBLANK(Tabelle1[[#This Row],[Purity OD 260nm/230nm]]),"",Tabelle1[[#This Row],[Purity OD 260nm/230nm]])</f>
        <v/>
      </c>
      <c r="O10">
        <f>IF(ISBLANK(Tabelle1[[#This Row],[Total amount '[µg']]]),"",Tabelle1[[#This Row],[Total amount '[µg']]])</f>
        <v>0</v>
      </c>
      <c r="P10" t="str">
        <f>IF(ISBLANK(Tabelle1[[#This Row],[RIN/DIN]]),"",Tabelle1[[#This Row],[RIN/DIN]])</f>
        <v/>
      </c>
      <c r="Q10" t="str">
        <f>IF(ISBLANK(Tabelle1[[#This Row],[Pool name]]),"",Tabelle1[[#This Row],[Pool name]])</f>
        <v/>
      </c>
      <c r="R10" t="str">
        <f>IF(ISBLANK(Tabelle1[[#This Row],[Concentration single library '[ng/µl']]]),"",Tabelle1[[#This Row],[Concentration single library '[ng/µl']]])</f>
        <v/>
      </c>
      <c r="S10" t="str">
        <f>IF(ISBLANK(Tabelle1[[#This Row],[Fragment size pool '[bp'] after indexing]]),"",Tabelle1[[#This Row],[Fragment size pool '[bp'] after indexing]])</f>
        <v/>
      </c>
    </row>
    <row r="11" spans="1:19" x14ac:dyDescent="0.2">
      <c r="A11">
        <f>IF(ISBLANK(Tabelle1[[#This Row],[Sample Number]]),"",Tabelle1[[#This Row],[Sample Number]])</f>
        <v>9</v>
      </c>
      <c r="B11" t="str">
        <f>IF(ISBLANK(Tabelle1[[#This Row],[QBiC barcode (filled by QBiC)]]),"",Tabelle1[[#This Row],[QBiC barcode (filled by QBiC)]])</f>
        <v/>
      </c>
      <c r="C11" t="str">
        <f>IF(ISBLANK(Tabelle1[[#This Row],[Lab ID]]),"",Tabelle1[[#This Row],[Lab ID]])</f>
        <v/>
      </c>
      <c r="E11" t="str">
        <f>IF(ISBLANK(Tabelle1[[#This Row],[Plate position (e.g. A1)]]),"",Tabelle1[[#This Row],[Plate position (e.g. A1)]])</f>
        <v/>
      </c>
      <c r="F11" t="str">
        <f>IF(ISBLANK(Tabelle1[[#This Row],[Plate title]]),"",Tabelle1[[#This Row],[Plate title]])</f>
        <v/>
      </c>
      <c r="G11" t="str">
        <f>IF(ISBLANK(Tabelle1[[#This Row],[Sample name]]),"",Tabelle1[[#This Row],[Sample name]])</f>
        <v/>
      </c>
      <c r="H11" t="str">
        <f>IF(ISBLANK(Tabelle1[[#This Row],[Batch to respect for sample preparation]]),"",Tabelle1[[#This Row],[Batch to respect for sample preparation]])</f>
        <v/>
      </c>
      <c r="I11" t="str">
        <f>IF(ISBLANK(Tabelle1[[#This Row],[Sample grouping]]),"",Tabelle1[[#This Row],[Sample grouping]])</f>
        <v/>
      </c>
      <c r="K11" t="str">
        <f>IF(ISBLANK(Tabelle1[[#This Row],[Elution buffer]]),"",Tabelle1[[#This Row],[Elution buffer]])</f>
        <v/>
      </c>
      <c r="L11" t="str">
        <f>IF(ISBLANK(Tabelle1[[#This Row],[Sample volume
'[µL']]]),"",Tabelle1[[#This Row],[Sample volume
'[µL']]])</f>
        <v/>
      </c>
      <c r="M11" t="str">
        <f>IF(ISBLANK(Tabelle1[[#This Row],[Purity OD 260nm/280nm]]),"",Tabelle1[[#This Row],[Purity OD 260nm/280nm]])</f>
        <v/>
      </c>
      <c r="N11" t="str">
        <f>IF(ISBLANK(Tabelle1[[#This Row],[Purity OD 260nm/230nm]]),"",Tabelle1[[#This Row],[Purity OD 260nm/230nm]])</f>
        <v/>
      </c>
      <c r="O11">
        <f>IF(ISBLANK(Tabelle1[[#This Row],[Total amount '[µg']]]),"",Tabelle1[[#This Row],[Total amount '[µg']]])</f>
        <v>0</v>
      </c>
      <c r="P11" t="str">
        <f>IF(ISBLANK(Tabelle1[[#This Row],[RIN/DIN]]),"",Tabelle1[[#This Row],[RIN/DIN]])</f>
        <v/>
      </c>
      <c r="Q11" t="str">
        <f>IF(ISBLANK(Tabelle1[[#This Row],[Pool name]]),"",Tabelle1[[#This Row],[Pool name]])</f>
        <v/>
      </c>
      <c r="R11" t="str">
        <f>IF(ISBLANK(Tabelle1[[#This Row],[Concentration single library '[ng/µl']]]),"",Tabelle1[[#This Row],[Concentration single library '[ng/µl']]])</f>
        <v/>
      </c>
      <c r="S11" t="str">
        <f>IF(ISBLANK(Tabelle1[[#This Row],[Fragment size pool '[bp'] after indexing]]),"",Tabelle1[[#This Row],[Fragment size pool '[bp'] after indexing]])</f>
        <v/>
      </c>
    </row>
    <row r="12" spans="1:19" x14ac:dyDescent="0.2">
      <c r="A12">
        <f>IF(ISBLANK(Tabelle1[[#This Row],[Sample Number]]),"",Tabelle1[[#This Row],[Sample Number]])</f>
        <v>10</v>
      </c>
      <c r="B12" t="str">
        <f>IF(ISBLANK(Tabelle1[[#This Row],[QBiC barcode (filled by QBiC)]]),"",Tabelle1[[#This Row],[QBiC barcode (filled by QBiC)]])</f>
        <v/>
      </c>
      <c r="C12" t="str">
        <f>IF(ISBLANK(Tabelle1[[#This Row],[Lab ID]]),"",Tabelle1[[#This Row],[Lab ID]])</f>
        <v/>
      </c>
      <c r="E12" t="str">
        <f>IF(ISBLANK(Tabelle1[[#This Row],[Plate position (e.g. A1)]]),"",Tabelle1[[#This Row],[Plate position (e.g. A1)]])</f>
        <v/>
      </c>
      <c r="F12" t="str">
        <f>IF(ISBLANK(Tabelle1[[#This Row],[Plate title]]),"",Tabelle1[[#This Row],[Plate title]])</f>
        <v/>
      </c>
      <c r="G12" t="str">
        <f>IF(ISBLANK(Tabelle1[[#This Row],[Sample name]]),"",Tabelle1[[#This Row],[Sample name]])</f>
        <v/>
      </c>
      <c r="H12" t="str">
        <f>IF(ISBLANK(Tabelle1[[#This Row],[Batch to respect for sample preparation]]),"",Tabelle1[[#This Row],[Batch to respect for sample preparation]])</f>
        <v/>
      </c>
      <c r="I12" t="str">
        <f>IF(ISBLANK(Tabelle1[[#This Row],[Sample grouping]]),"",Tabelle1[[#This Row],[Sample grouping]])</f>
        <v/>
      </c>
      <c r="K12" t="str">
        <f>IF(ISBLANK(Tabelle1[[#This Row],[Elution buffer]]),"",Tabelle1[[#This Row],[Elution buffer]])</f>
        <v/>
      </c>
      <c r="L12" t="str">
        <f>IF(ISBLANK(Tabelle1[[#This Row],[Sample volume
'[µL']]]),"",Tabelle1[[#This Row],[Sample volume
'[µL']]])</f>
        <v/>
      </c>
      <c r="M12" t="str">
        <f>IF(ISBLANK(Tabelle1[[#This Row],[Purity OD 260nm/280nm]]),"",Tabelle1[[#This Row],[Purity OD 260nm/280nm]])</f>
        <v/>
      </c>
      <c r="N12" t="str">
        <f>IF(ISBLANK(Tabelle1[[#This Row],[Purity OD 260nm/230nm]]),"",Tabelle1[[#This Row],[Purity OD 260nm/230nm]])</f>
        <v/>
      </c>
      <c r="O12">
        <f>IF(ISBLANK(Tabelle1[[#This Row],[Total amount '[µg']]]),"",Tabelle1[[#This Row],[Total amount '[µg']]])</f>
        <v>0</v>
      </c>
      <c r="P12" t="str">
        <f>IF(ISBLANK(Tabelle1[[#This Row],[RIN/DIN]]),"",Tabelle1[[#This Row],[RIN/DIN]])</f>
        <v/>
      </c>
      <c r="Q12" t="str">
        <f>IF(ISBLANK(Tabelle1[[#This Row],[Pool name]]),"",Tabelle1[[#This Row],[Pool name]])</f>
        <v/>
      </c>
      <c r="R12" t="str">
        <f>IF(ISBLANK(Tabelle1[[#This Row],[Concentration single library '[ng/µl']]]),"",Tabelle1[[#This Row],[Concentration single library '[ng/µl']]])</f>
        <v/>
      </c>
      <c r="S12" t="str">
        <f>IF(ISBLANK(Tabelle1[[#This Row],[Fragment size pool '[bp'] after indexing]]),"",Tabelle1[[#This Row],[Fragment size pool '[bp'] after indexing]])</f>
        <v/>
      </c>
    </row>
    <row r="13" spans="1:19" x14ac:dyDescent="0.2">
      <c r="A13">
        <f>IF(ISBLANK(Tabelle1[[#This Row],[Sample Number]]),"",Tabelle1[[#This Row],[Sample Number]])</f>
        <v>11</v>
      </c>
      <c r="B13" t="str">
        <f>IF(ISBLANK(Tabelle1[[#This Row],[QBiC barcode (filled by QBiC)]]),"",Tabelle1[[#This Row],[QBiC barcode (filled by QBiC)]])</f>
        <v/>
      </c>
      <c r="C13" t="str">
        <f>IF(ISBLANK(Tabelle1[[#This Row],[Lab ID]]),"",Tabelle1[[#This Row],[Lab ID]])</f>
        <v/>
      </c>
      <c r="E13" t="str">
        <f>IF(ISBLANK(Tabelle1[[#This Row],[Plate position (e.g. A1)]]),"",Tabelle1[[#This Row],[Plate position (e.g. A1)]])</f>
        <v/>
      </c>
      <c r="F13" t="str">
        <f>IF(ISBLANK(Tabelle1[[#This Row],[Plate title]]),"",Tabelle1[[#This Row],[Plate title]])</f>
        <v/>
      </c>
      <c r="G13" t="str">
        <f>IF(ISBLANK(Tabelle1[[#This Row],[Sample name]]),"",Tabelle1[[#This Row],[Sample name]])</f>
        <v/>
      </c>
      <c r="H13" t="str">
        <f>IF(ISBLANK(Tabelle1[[#This Row],[Batch to respect for sample preparation]]),"",Tabelle1[[#This Row],[Batch to respect for sample preparation]])</f>
        <v/>
      </c>
      <c r="I13" t="str">
        <f>IF(ISBLANK(Tabelle1[[#This Row],[Sample grouping]]),"",Tabelle1[[#This Row],[Sample grouping]])</f>
        <v/>
      </c>
      <c r="K13" t="str">
        <f>IF(ISBLANK(Tabelle1[[#This Row],[Elution buffer]]),"",Tabelle1[[#This Row],[Elution buffer]])</f>
        <v/>
      </c>
      <c r="L13" t="str">
        <f>IF(ISBLANK(Tabelle1[[#This Row],[Sample volume
'[µL']]]),"",Tabelle1[[#This Row],[Sample volume
'[µL']]])</f>
        <v/>
      </c>
      <c r="M13" t="str">
        <f>IF(ISBLANK(Tabelle1[[#This Row],[Purity OD 260nm/280nm]]),"",Tabelle1[[#This Row],[Purity OD 260nm/280nm]])</f>
        <v/>
      </c>
      <c r="N13" t="str">
        <f>IF(ISBLANK(Tabelle1[[#This Row],[Purity OD 260nm/230nm]]),"",Tabelle1[[#This Row],[Purity OD 260nm/230nm]])</f>
        <v/>
      </c>
      <c r="O13">
        <f>IF(ISBLANK(Tabelle1[[#This Row],[Total amount '[µg']]]),"",Tabelle1[[#This Row],[Total amount '[µg']]])</f>
        <v>0</v>
      </c>
      <c r="P13" t="str">
        <f>IF(ISBLANK(Tabelle1[[#This Row],[RIN/DIN]]),"",Tabelle1[[#This Row],[RIN/DIN]])</f>
        <v/>
      </c>
      <c r="Q13" t="str">
        <f>IF(ISBLANK(Tabelle1[[#This Row],[Pool name]]),"",Tabelle1[[#This Row],[Pool name]])</f>
        <v/>
      </c>
      <c r="R13" t="str">
        <f>IF(ISBLANK(Tabelle1[[#This Row],[Concentration single library '[ng/µl']]]),"",Tabelle1[[#This Row],[Concentration single library '[ng/µl']]])</f>
        <v/>
      </c>
      <c r="S13" t="str">
        <f>IF(ISBLANK(Tabelle1[[#This Row],[Fragment size pool '[bp'] after indexing]]),"",Tabelle1[[#This Row],[Fragment size pool '[bp'] after indexing]])</f>
        <v/>
      </c>
    </row>
    <row r="14" spans="1:19" x14ac:dyDescent="0.2">
      <c r="A14">
        <f>IF(ISBLANK(Tabelle1[[#This Row],[Sample Number]]),"",Tabelle1[[#This Row],[Sample Number]])</f>
        <v>12</v>
      </c>
      <c r="B14" t="str">
        <f>IF(ISBLANK(Tabelle1[[#This Row],[QBiC barcode (filled by QBiC)]]),"",Tabelle1[[#This Row],[QBiC barcode (filled by QBiC)]])</f>
        <v/>
      </c>
      <c r="C14" t="str">
        <f>IF(ISBLANK(Tabelle1[[#This Row],[Lab ID]]),"",Tabelle1[[#This Row],[Lab ID]])</f>
        <v/>
      </c>
      <c r="E14" t="str">
        <f>IF(ISBLANK(Tabelle1[[#This Row],[Plate position (e.g. A1)]]),"",Tabelle1[[#This Row],[Plate position (e.g. A1)]])</f>
        <v/>
      </c>
      <c r="F14" t="str">
        <f>IF(ISBLANK(Tabelle1[[#This Row],[Plate title]]),"",Tabelle1[[#This Row],[Plate title]])</f>
        <v/>
      </c>
      <c r="G14" t="str">
        <f>IF(ISBLANK(Tabelle1[[#This Row],[Sample name]]),"",Tabelle1[[#This Row],[Sample name]])</f>
        <v/>
      </c>
      <c r="H14" t="str">
        <f>IF(ISBLANK(Tabelle1[[#This Row],[Batch to respect for sample preparation]]),"",Tabelle1[[#This Row],[Batch to respect for sample preparation]])</f>
        <v/>
      </c>
      <c r="I14" t="str">
        <f>IF(ISBLANK(Tabelle1[[#This Row],[Sample grouping]]),"",Tabelle1[[#This Row],[Sample grouping]])</f>
        <v/>
      </c>
      <c r="K14" t="str">
        <f>IF(ISBLANK(Tabelle1[[#This Row],[Elution buffer]]),"",Tabelle1[[#This Row],[Elution buffer]])</f>
        <v/>
      </c>
      <c r="L14" t="str">
        <f>IF(ISBLANK(Tabelle1[[#This Row],[Sample volume
'[µL']]]),"",Tabelle1[[#This Row],[Sample volume
'[µL']]])</f>
        <v xml:space="preserve">Due to low library complexity 30% PhiX DNA should be added </v>
      </c>
      <c r="M14" t="str">
        <f>IF(ISBLANK(Tabelle1[[#This Row],[Purity OD 260nm/280nm]]),"",Tabelle1[[#This Row],[Purity OD 260nm/280nm]])</f>
        <v/>
      </c>
      <c r="N14" t="str">
        <f>IF(ISBLANK(Tabelle1[[#This Row],[Purity OD 260nm/230nm]]),"",Tabelle1[[#This Row],[Purity OD 260nm/230nm]])</f>
        <v/>
      </c>
      <c r="O14">
        <f>IF(ISBLANK(Tabelle1[[#This Row],[Total amount '[µg']]]),"",Tabelle1[[#This Row],[Total amount '[µg']]])</f>
        <v>0</v>
      </c>
      <c r="P14" t="str">
        <f>IF(ISBLANK(Tabelle1[[#This Row],[RIN/DIN]]),"",Tabelle1[[#This Row],[RIN/DIN]])</f>
        <v/>
      </c>
      <c r="Q14" t="str">
        <f>IF(ISBLANK(Tabelle1[[#This Row],[Pool name]]),"",Tabelle1[[#This Row],[Pool name]])</f>
        <v/>
      </c>
      <c r="R14" t="str">
        <f>IF(ISBLANK(Tabelle1[[#This Row],[Concentration single library '[ng/µl']]]),"",Tabelle1[[#This Row],[Concentration single library '[ng/µl']]])</f>
        <v/>
      </c>
      <c r="S14" t="str">
        <f>IF(ISBLANK(Tabelle1[[#This Row],[Fragment size pool '[bp'] after indexing]]),"",Tabelle1[[#This Row],[Fragment size pool '[bp'] after indexing]])</f>
        <v/>
      </c>
    </row>
    <row r="15" spans="1:19" x14ac:dyDescent="0.2">
      <c r="A15">
        <f>IF(ISBLANK(Tabelle1[[#This Row],[Sample Number]]),"",Tabelle1[[#This Row],[Sample Number]])</f>
        <v>13</v>
      </c>
      <c r="B15" t="str">
        <f>IF(ISBLANK(Tabelle1[[#This Row],[QBiC barcode (filled by QBiC)]]),"",Tabelle1[[#This Row],[QBiC barcode (filled by QBiC)]])</f>
        <v/>
      </c>
      <c r="C15" t="str">
        <f>IF(ISBLANK(Tabelle1[[#This Row],[Lab ID]]),"",Tabelle1[[#This Row],[Lab ID]])</f>
        <v/>
      </c>
      <c r="E15" t="str">
        <f>IF(ISBLANK(Tabelle1[[#This Row],[Plate position (e.g. A1)]]),"",Tabelle1[[#This Row],[Plate position (e.g. A1)]])</f>
        <v/>
      </c>
      <c r="F15" t="str">
        <f>IF(ISBLANK(Tabelle1[[#This Row],[Plate title]]),"",Tabelle1[[#This Row],[Plate title]])</f>
        <v/>
      </c>
      <c r="G15" t="str">
        <f>IF(ISBLANK(Tabelle1[[#This Row],[Sample name]]),"",Tabelle1[[#This Row],[Sample name]])</f>
        <v/>
      </c>
      <c r="H15" t="str">
        <f>IF(ISBLANK(Tabelle1[[#This Row],[Batch to respect for sample preparation]]),"",Tabelle1[[#This Row],[Batch to respect for sample preparation]])</f>
        <v/>
      </c>
      <c r="I15" t="str">
        <f>IF(ISBLANK(Tabelle1[[#This Row],[Sample grouping]]),"",Tabelle1[[#This Row],[Sample grouping]])</f>
        <v/>
      </c>
      <c r="K15" t="str">
        <f>IF(ISBLANK(Tabelle1[[#This Row],[Elution buffer]]),"",Tabelle1[[#This Row],[Elution buffer]])</f>
        <v/>
      </c>
      <c r="L15" t="str">
        <f>IF(ISBLANK(Tabelle1[[#This Row],[Sample volume
'[µL']]]),"",Tabelle1[[#This Row],[Sample volume
'[µL']]])</f>
        <v/>
      </c>
      <c r="M15" t="str">
        <f>IF(ISBLANK(Tabelle1[[#This Row],[Purity OD 260nm/280nm]]),"",Tabelle1[[#This Row],[Purity OD 260nm/280nm]])</f>
        <v/>
      </c>
      <c r="N15" t="str">
        <f>IF(ISBLANK(Tabelle1[[#This Row],[Purity OD 260nm/230nm]]),"",Tabelle1[[#This Row],[Purity OD 260nm/230nm]])</f>
        <v/>
      </c>
      <c r="O15">
        <f>IF(ISBLANK(Tabelle1[[#This Row],[Total amount '[µg']]]),"",Tabelle1[[#This Row],[Total amount '[µg']]])</f>
        <v>0</v>
      </c>
      <c r="P15" t="str">
        <f>IF(ISBLANK(Tabelle1[[#This Row],[RIN/DIN]]),"",Tabelle1[[#This Row],[RIN/DIN]])</f>
        <v/>
      </c>
      <c r="Q15" t="str">
        <f>IF(ISBLANK(Tabelle1[[#This Row],[Pool name]]),"",Tabelle1[[#This Row],[Pool name]])</f>
        <v/>
      </c>
      <c r="R15" t="str">
        <f>IF(ISBLANK(Tabelle1[[#This Row],[Concentration single library '[ng/µl']]]),"",Tabelle1[[#This Row],[Concentration single library '[ng/µl']]])</f>
        <v/>
      </c>
      <c r="S15" t="str">
        <f>IF(ISBLANK(Tabelle1[[#This Row],[Fragment size pool '[bp'] after indexing]]),"",Tabelle1[[#This Row],[Fragment size pool '[bp'] after indexing]])</f>
        <v/>
      </c>
    </row>
    <row r="16" spans="1:19" x14ac:dyDescent="0.2">
      <c r="A16">
        <f>IF(ISBLANK(Tabelle1[[#This Row],[Sample Number]]),"",Tabelle1[[#This Row],[Sample Number]])</f>
        <v>14</v>
      </c>
      <c r="B16" t="str">
        <f>IF(ISBLANK(Tabelle1[[#This Row],[QBiC barcode (filled by QBiC)]]),"",Tabelle1[[#This Row],[QBiC barcode (filled by QBiC)]])</f>
        <v/>
      </c>
      <c r="C16" t="str">
        <f>IF(ISBLANK(Tabelle1[[#This Row],[Lab ID]]),"",Tabelle1[[#This Row],[Lab ID]])</f>
        <v/>
      </c>
      <c r="E16" t="str">
        <f>IF(ISBLANK(Tabelle1[[#This Row],[Plate position (e.g. A1)]]),"",Tabelle1[[#This Row],[Plate position (e.g. A1)]])</f>
        <v/>
      </c>
      <c r="F16" t="str">
        <f>IF(ISBLANK(Tabelle1[[#This Row],[Plate title]]),"",Tabelle1[[#This Row],[Plate title]])</f>
        <v/>
      </c>
      <c r="G16" t="str">
        <f>IF(ISBLANK(Tabelle1[[#This Row],[Sample name]]),"",Tabelle1[[#This Row],[Sample name]])</f>
        <v/>
      </c>
      <c r="H16" t="str">
        <f>IF(ISBLANK(Tabelle1[[#This Row],[Batch to respect for sample preparation]]),"",Tabelle1[[#This Row],[Batch to respect for sample preparation]])</f>
        <v/>
      </c>
      <c r="I16" t="str">
        <f>IF(ISBLANK(Tabelle1[[#This Row],[Sample grouping]]),"",Tabelle1[[#This Row],[Sample grouping]])</f>
        <v/>
      </c>
      <c r="K16" t="str">
        <f>IF(ISBLANK(Tabelle1[[#This Row],[Elution buffer]]),"",Tabelle1[[#This Row],[Elution buffer]])</f>
        <v/>
      </c>
      <c r="L16" t="str">
        <f>IF(ISBLANK(Tabelle1[[#This Row],[Sample volume
'[µL']]]),"",Tabelle1[[#This Row],[Sample volume
'[µL']]])</f>
        <v/>
      </c>
      <c r="M16" t="str">
        <f>IF(ISBLANK(Tabelle1[[#This Row],[Purity OD 260nm/280nm]]),"",Tabelle1[[#This Row],[Purity OD 260nm/280nm]])</f>
        <v/>
      </c>
      <c r="N16" t="str">
        <f>IF(ISBLANK(Tabelle1[[#This Row],[Purity OD 260nm/230nm]]),"",Tabelle1[[#This Row],[Purity OD 260nm/230nm]])</f>
        <v/>
      </c>
      <c r="O16">
        <f>IF(ISBLANK(Tabelle1[[#This Row],[Total amount '[µg']]]),"",Tabelle1[[#This Row],[Total amount '[µg']]])</f>
        <v>0</v>
      </c>
      <c r="P16" t="str">
        <f>IF(ISBLANK(Tabelle1[[#This Row],[RIN/DIN]]),"",Tabelle1[[#This Row],[RIN/DIN]])</f>
        <v/>
      </c>
      <c r="Q16" t="str">
        <f>IF(ISBLANK(Tabelle1[[#This Row],[Pool name]]),"",Tabelle1[[#This Row],[Pool name]])</f>
        <v/>
      </c>
      <c r="R16" t="str">
        <f>IF(ISBLANK(Tabelle1[[#This Row],[Concentration single library '[ng/µl']]]),"",Tabelle1[[#This Row],[Concentration single library '[ng/µl']]])</f>
        <v/>
      </c>
      <c r="S16" t="str">
        <f>IF(ISBLANK(Tabelle1[[#This Row],[Fragment size pool '[bp'] after indexing]]),"",Tabelle1[[#This Row],[Fragment size pool '[bp'] after indexing]])</f>
        <v/>
      </c>
    </row>
    <row r="17" spans="1:19" x14ac:dyDescent="0.2">
      <c r="A17">
        <f>IF(ISBLANK(Tabelle1[[#This Row],[Sample Number]]),"",Tabelle1[[#This Row],[Sample Number]])</f>
        <v>15</v>
      </c>
      <c r="B17" t="str">
        <f>IF(ISBLANK(Tabelle1[[#This Row],[QBiC barcode (filled by QBiC)]]),"",Tabelle1[[#This Row],[QBiC barcode (filled by QBiC)]])</f>
        <v/>
      </c>
      <c r="C17" t="str">
        <f>IF(ISBLANK(Tabelle1[[#This Row],[Lab ID]]),"",Tabelle1[[#This Row],[Lab ID]])</f>
        <v/>
      </c>
      <c r="E17" t="str">
        <f>IF(ISBLANK(Tabelle1[[#This Row],[Plate position (e.g. A1)]]),"",Tabelle1[[#This Row],[Plate position (e.g. A1)]])</f>
        <v/>
      </c>
      <c r="F17" t="str">
        <f>IF(ISBLANK(Tabelle1[[#This Row],[Plate title]]),"",Tabelle1[[#This Row],[Plate title]])</f>
        <v/>
      </c>
      <c r="G17" t="str">
        <f>IF(ISBLANK(Tabelle1[[#This Row],[Sample name]]),"",Tabelle1[[#This Row],[Sample name]])</f>
        <v/>
      </c>
      <c r="H17" t="str">
        <f>IF(ISBLANK(Tabelle1[[#This Row],[Batch to respect for sample preparation]]),"",Tabelle1[[#This Row],[Batch to respect for sample preparation]])</f>
        <v/>
      </c>
      <c r="I17" t="str">
        <f>IF(ISBLANK(Tabelle1[[#This Row],[Sample grouping]]),"",Tabelle1[[#This Row],[Sample grouping]])</f>
        <v/>
      </c>
      <c r="K17" t="str">
        <f>IF(ISBLANK(Tabelle1[[#This Row],[Elution buffer]]),"",Tabelle1[[#This Row],[Elution buffer]])</f>
        <v/>
      </c>
      <c r="L17" t="str">
        <f>IF(ISBLANK(Tabelle1[[#This Row],[Sample volume
'[µL']]]),"",Tabelle1[[#This Row],[Sample volume
'[µL']]])</f>
        <v/>
      </c>
      <c r="M17" t="str">
        <f>IF(ISBLANK(Tabelle1[[#This Row],[Purity OD 260nm/280nm]]),"",Tabelle1[[#This Row],[Purity OD 260nm/280nm]])</f>
        <v/>
      </c>
      <c r="N17" t="str">
        <f>IF(ISBLANK(Tabelle1[[#This Row],[Purity OD 260nm/230nm]]),"",Tabelle1[[#This Row],[Purity OD 260nm/230nm]])</f>
        <v/>
      </c>
      <c r="O17">
        <f>IF(ISBLANK(Tabelle1[[#This Row],[Total amount '[µg']]]),"",Tabelle1[[#This Row],[Total amount '[µg']]])</f>
        <v>0</v>
      </c>
      <c r="P17" t="str">
        <f>IF(ISBLANK(Tabelle1[[#This Row],[RIN/DIN]]),"",Tabelle1[[#This Row],[RIN/DIN]])</f>
        <v/>
      </c>
      <c r="Q17" t="str">
        <f>IF(ISBLANK(Tabelle1[[#This Row],[Pool name]]),"",Tabelle1[[#This Row],[Pool name]])</f>
        <v/>
      </c>
      <c r="R17" t="str">
        <f>IF(ISBLANK(Tabelle1[[#This Row],[Concentration single library '[ng/µl']]]),"",Tabelle1[[#This Row],[Concentration single library '[ng/µl']]])</f>
        <v/>
      </c>
      <c r="S17" t="str">
        <f>IF(ISBLANK(Tabelle1[[#This Row],[Fragment size pool '[bp'] after indexing]]),"",Tabelle1[[#This Row],[Fragment size pool '[bp'] after indexing]])</f>
        <v/>
      </c>
    </row>
    <row r="18" spans="1:19" x14ac:dyDescent="0.2">
      <c r="A18">
        <f>IF(ISBLANK(Tabelle1[[#This Row],[Sample Number]]),"",Tabelle1[[#This Row],[Sample Number]])</f>
        <v>16</v>
      </c>
      <c r="B18" t="str">
        <f>IF(ISBLANK(Tabelle1[[#This Row],[QBiC barcode (filled by QBiC)]]),"",Tabelle1[[#This Row],[QBiC barcode (filled by QBiC)]])</f>
        <v/>
      </c>
      <c r="C18" t="str">
        <f>IF(ISBLANK(Tabelle1[[#This Row],[Lab ID]]),"",Tabelle1[[#This Row],[Lab ID]])</f>
        <v/>
      </c>
      <c r="E18" t="str">
        <f>IF(ISBLANK(Tabelle1[[#This Row],[Plate position (e.g. A1)]]),"",Tabelle1[[#This Row],[Plate position (e.g. A1)]])</f>
        <v/>
      </c>
      <c r="F18" t="str">
        <f>IF(ISBLANK(Tabelle1[[#This Row],[Plate title]]),"",Tabelle1[[#This Row],[Plate title]])</f>
        <v/>
      </c>
      <c r="G18" t="str">
        <f>IF(ISBLANK(Tabelle1[[#This Row],[Sample name]]),"",Tabelle1[[#This Row],[Sample name]])</f>
        <v/>
      </c>
      <c r="H18" t="str">
        <f>IF(ISBLANK(Tabelle1[[#This Row],[Batch to respect for sample preparation]]),"",Tabelle1[[#This Row],[Batch to respect for sample preparation]])</f>
        <v/>
      </c>
      <c r="I18" t="str">
        <f>IF(ISBLANK(Tabelle1[[#This Row],[Sample grouping]]),"",Tabelle1[[#This Row],[Sample grouping]])</f>
        <v/>
      </c>
      <c r="K18" t="str">
        <f>IF(ISBLANK(Tabelle1[[#This Row],[Elution buffer]]),"",Tabelle1[[#This Row],[Elution buffer]])</f>
        <v/>
      </c>
      <c r="L18" t="str">
        <f>IF(ISBLANK(Tabelle1[[#This Row],[Sample volume
'[µL']]]),"",Tabelle1[[#This Row],[Sample volume
'[µL']]])</f>
        <v/>
      </c>
      <c r="M18" t="str">
        <f>IF(ISBLANK(Tabelle1[[#This Row],[Purity OD 260nm/280nm]]),"",Tabelle1[[#This Row],[Purity OD 260nm/280nm]])</f>
        <v/>
      </c>
      <c r="N18" t="str">
        <f>IF(ISBLANK(Tabelle1[[#This Row],[Purity OD 260nm/230nm]]),"",Tabelle1[[#This Row],[Purity OD 260nm/230nm]])</f>
        <v/>
      </c>
      <c r="O18">
        <f>IF(ISBLANK(Tabelle1[[#This Row],[Total amount '[µg']]]),"",Tabelle1[[#This Row],[Total amount '[µg']]])</f>
        <v>0</v>
      </c>
      <c r="P18" t="str">
        <f>IF(ISBLANK(Tabelle1[[#This Row],[RIN/DIN]]),"",Tabelle1[[#This Row],[RIN/DIN]])</f>
        <v/>
      </c>
      <c r="Q18" t="str">
        <f>IF(ISBLANK(Tabelle1[[#This Row],[Pool name]]),"",Tabelle1[[#This Row],[Pool name]])</f>
        <v/>
      </c>
      <c r="R18" t="str">
        <f>IF(ISBLANK(Tabelle1[[#This Row],[Concentration single library '[ng/µl']]]),"",Tabelle1[[#This Row],[Concentration single library '[ng/µl']]])</f>
        <v/>
      </c>
      <c r="S18" t="str">
        <f>IF(ISBLANK(Tabelle1[[#This Row],[Fragment size pool '[bp'] after indexing]]),"",Tabelle1[[#This Row],[Fragment size pool '[bp'] after indexing]])</f>
        <v/>
      </c>
    </row>
    <row r="19" spans="1:19" x14ac:dyDescent="0.2">
      <c r="A19">
        <f>IF(ISBLANK(Tabelle1[[#This Row],[Sample Number]]),"",Tabelle1[[#This Row],[Sample Number]])</f>
        <v>17</v>
      </c>
      <c r="B19" t="str">
        <f>IF(ISBLANK(Tabelle1[[#This Row],[QBiC barcode (filled by QBiC)]]),"",Tabelle1[[#This Row],[QBiC barcode (filled by QBiC)]])</f>
        <v/>
      </c>
      <c r="C19" t="str">
        <f>IF(ISBLANK(Tabelle1[[#This Row],[Lab ID]]),"",Tabelle1[[#This Row],[Lab ID]])</f>
        <v/>
      </c>
      <c r="E19" t="str">
        <f>IF(ISBLANK(Tabelle1[[#This Row],[Plate position (e.g. A1)]]),"",Tabelle1[[#This Row],[Plate position (e.g. A1)]])</f>
        <v/>
      </c>
      <c r="F19" t="str">
        <f>IF(ISBLANK(Tabelle1[[#This Row],[Plate title]]),"",Tabelle1[[#This Row],[Plate title]])</f>
        <v/>
      </c>
      <c r="G19" t="str">
        <f>IF(ISBLANK(Tabelle1[[#This Row],[Sample name]]),"",Tabelle1[[#This Row],[Sample name]])</f>
        <v/>
      </c>
      <c r="H19" t="str">
        <f>IF(ISBLANK(Tabelle1[[#This Row],[Batch to respect for sample preparation]]),"",Tabelle1[[#This Row],[Batch to respect for sample preparation]])</f>
        <v/>
      </c>
      <c r="I19" t="str">
        <f>IF(ISBLANK(Tabelle1[[#This Row],[Sample grouping]]),"",Tabelle1[[#This Row],[Sample grouping]])</f>
        <v/>
      </c>
      <c r="K19" t="str">
        <f>IF(ISBLANK(Tabelle1[[#This Row],[Elution buffer]]),"",Tabelle1[[#This Row],[Elution buffer]])</f>
        <v/>
      </c>
      <c r="L19" t="str">
        <f>IF(ISBLANK(Tabelle1[[#This Row],[Sample volume
'[µL']]]),"",Tabelle1[[#This Row],[Sample volume
'[µL']]])</f>
        <v/>
      </c>
      <c r="M19" t="str">
        <f>IF(ISBLANK(Tabelle1[[#This Row],[Purity OD 260nm/280nm]]),"",Tabelle1[[#This Row],[Purity OD 260nm/280nm]])</f>
        <v/>
      </c>
      <c r="N19" t="str">
        <f>IF(ISBLANK(Tabelle1[[#This Row],[Purity OD 260nm/230nm]]),"",Tabelle1[[#This Row],[Purity OD 260nm/230nm]])</f>
        <v/>
      </c>
      <c r="O19">
        <f>IF(ISBLANK(Tabelle1[[#This Row],[Total amount '[µg']]]),"",Tabelle1[[#This Row],[Total amount '[µg']]])</f>
        <v>0</v>
      </c>
      <c r="P19" t="str">
        <f>IF(ISBLANK(Tabelle1[[#This Row],[RIN/DIN]]),"",Tabelle1[[#This Row],[RIN/DIN]])</f>
        <v/>
      </c>
      <c r="Q19" t="str">
        <f>IF(ISBLANK(Tabelle1[[#This Row],[Pool name]]),"",Tabelle1[[#This Row],[Pool name]])</f>
        <v/>
      </c>
      <c r="R19" t="str">
        <f>IF(ISBLANK(Tabelle1[[#This Row],[Concentration single library '[ng/µl']]]),"",Tabelle1[[#This Row],[Concentration single library '[ng/µl']]])</f>
        <v/>
      </c>
      <c r="S19" t="str">
        <f>IF(ISBLANK(Tabelle1[[#This Row],[Fragment size pool '[bp'] after indexing]]),"",Tabelle1[[#This Row],[Fragment size pool '[bp'] after indexing]])</f>
        <v/>
      </c>
    </row>
    <row r="20" spans="1:19" x14ac:dyDescent="0.2">
      <c r="A20">
        <f>IF(ISBLANK(Tabelle1[[#This Row],[Sample Number]]),"",Tabelle1[[#This Row],[Sample Number]])</f>
        <v>18</v>
      </c>
      <c r="B20" t="str">
        <f>IF(ISBLANK(Tabelle1[[#This Row],[QBiC barcode (filled by QBiC)]]),"",Tabelle1[[#This Row],[QBiC barcode (filled by QBiC)]])</f>
        <v/>
      </c>
      <c r="C20" t="str">
        <f>IF(ISBLANK(Tabelle1[[#This Row],[Lab ID]]),"",Tabelle1[[#This Row],[Lab ID]])</f>
        <v/>
      </c>
      <c r="E20" t="str">
        <f>IF(ISBLANK(Tabelle1[[#This Row],[Plate position (e.g. A1)]]),"",Tabelle1[[#This Row],[Plate position (e.g. A1)]])</f>
        <v/>
      </c>
      <c r="F20" t="str">
        <f>IF(ISBLANK(Tabelle1[[#This Row],[Plate title]]),"",Tabelle1[[#This Row],[Plate title]])</f>
        <v/>
      </c>
      <c r="G20" t="str">
        <f>IF(ISBLANK(Tabelle1[[#This Row],[Sample name]]),"",Tabelle1[[#This Row],[Sample name]])</f>
        <v/>
      </c>
      <c r="H20" t="str">
        <f>IF(ISBLANK(Tabelle1[[#This Row],[Batch to respect for sample preparation]]),"",Tabelle1[[#This Row],[Batch to respect for sample preparation]])</f>
        <v/>
      </c>
      <c r="I20" t="str">
        <f>IF(ISBLANK(Tabelle1[[#This Row],[Sample grouping]]),"",Tabelle1[[#This Row],[Sample grouping]])</f>
        <v/>
      </c>
      <c r="K20" t="str">
        <f>IF(ISBLANK(Tabelle1[[#This Row],[Elution buffer]]),"",Tabelle1[[#This Row],[Elution buffer]])</f>
        <v/>
      </c>
      <c r="L20" t="str">
        <f>IF(ISBLANK(Tabelle1[[#This Row],[Sample volume
'[µL']]]),"",Tabelle1[[#This Row],[Sample volume
'[µL']]])</f>
        <v/>
      </c>
      <c r="M20" t="str">
        <f>IF(ISBLANK(Tabelle1[[#This Row],[Purity OD 260nm/280nm]]),"",Tabelle1[[#This Row],[Purity OD 260nm/280nm]])</f>
        <v/>
      </c>
      <c r="N20" t="str">
        <f>IF(ISBLANK(Tabelle1[[#This Row],[Purity OD 260nm/230nm]]),"",Tabelle1[[#This Row],[Purity OD 260nm/230nm]])</f>
        <v/>
      </c>
      <c r="O20">
        <f>IF(ISBLANK(Tabelle1[[#This Row],[Total amount '[µg']]]),"",Tabelle1[[#This Row],[Total amount '[µg']]])</f>
        <v>0</v>
      </c>
      <c r="P20" t="str">
        <f>IF(ISBLANK(Tabelle1[[#This Row],[RIN/DIN]]),"",Tabelle1[[#This Row],[RIN/DIN]])</f>
        <v/>
      </c>
      <c r="Q20" t="str">
        <f>IF(ISBLANK(Tabelle1[[#This Row],[Pool name]]),"",Tabelle1[[#This Row],[Pool name]])</f>
        <v/>
      </c>
      <c r="R20" t="str">
        <f>IF(ISBLANK(Tabelle1[[#This Row],[Concentration single library '[ng/µl']]]),"",Tabelle1[[#This Row],[Concentration single library '[ng/µl']]])</f>
        <v/>
      </c>
      <c r="S20" t="str">
        <f>IF(ISBLANK(Tabelle1[[#This Row],[Fragment size pool '[bp'] after indexing]]),"",Tabelle1[[#This Row],[Fragment size pool '[bp'] after indexing]])</f>
        <v/>
      </c>
    </row>
    <row r="21" spans="1:19" x14ac:dyDescent="0.2">
      <c r="A21">
        <f>IF(ISBLANK(Tabelle1[[#This Row],[Sample Number]]),"",Tabelle1[[#This Row],[Sample Number]])</f>
        <v>19</v>
      </c>
      <c r="B21" t="str">
        <f>IF(ISBLANK(Tabelle1[[#This Row],[QBiC barcode (filled by QBiC)]]),"",Tabelle1[[#This Row],[QBiC barcode (filled by QBiC)]])</f>
        <v/>
      </c>
      <c r="C21" t="str">
        <f>IF(ISBLANK(Tabelle1[[#This Row],[Lab ID]]),"",Tabelle1[[#This Row],[Lab ID]])</f>
        <v/>
      </c>
      <c r="E21" t="str">
        <f>IF(ISBLANK(Tabelle1[[#This Row],[Plate position (e.g. A1)]]),"",Tabelle1[[#This Row],[Plate position (e.g. A1)]])</f>
        <v/>
      </c>
      <c r="F21" t="str">
        <f>IF(ISBLANK(Tabelle1[[#This Row],[Plate title]]),"",Tabelle1[[#This Row],[Plate title]])</f>
        <v/>
      </c>
      <c r="G21" t="str">
        <f>IF(ISBLANK(Tabelle1[[#This Row],[Sample name]]),"",Tabelle1[[#This Row],[Sample name]])</f>
        <v/>
      </c>
      <c r="H21" t="str">
        <f>IF(ISBLANK(Tabelle1[[#This Row],[Batch to respect for sample preparation]]),"",Tabelle1[[#This Row],[Batch to respect for sample preparation]])</f>
        <v/>
      </c>
      <c r="I21" t="str">
        <f>IF(ISBLANK(Tabelle1[[#This Row],[Sample grouping]]),"",Tabelle1[[#This Row],[Sample grouping]])</f>
        <v/>
      </c>
      <c r="K21" t="str">
        <f>IF(ISBLANK(Tabelle1[[#This Row],[Elution buffer]]),"",Tabelle1[[#This Row],[Elution buffer]])</f>
        <v/>
      </c>
      <c r="L21" t="str">
        <f>IF(ISBLANK(Tabelle1[[#This Row],[Sample volume
'[µL']]]),"",Tabelle1[[#This Row],[Sample volume
'[µL']]])</f>
        <v/>
      </c>
      <c r="M21" t="str">
        <f>IF(ISBLANK(Tabelle1[[#This Row],[Purity OD 260nm/280nm]]),"",Tabelle1[[#This Row],[Purity OD 260nm/280nm]])</f>
        <v/>
      </c>
      <c r="N21" t="str">
        <f>IF(ISBLANK(Tabelle1[[#This Row],[Purity OD 260nm/230nm]]),"",Tabelle1[[#This Row],[Purity OD 260nm/230nm]])</f>
        <v/>
      </c>
      <c r="O21">
        <f>IF(ISBLANK(Tabelle1[[#This Row],[Total amount '[µg']]]),"",Tabelle1[[#This Row],[Total amount '[µg']]])</f>
        <v>0</v>
      </c>
      <c r="P21" t="str">
        <f>IF(ISBLANK(Tabelle1[[#This Row],[RIN/DIN]]),"",Tabelle1[[#This Row],[RIN/DIN]])</f>
        <v/>
      </c>
      <c r="Q21" t="str">
        <f>IF(ISBLANK(Tabelle1[[#This Row],[Pool name]]),"",Tabelle1[[#This Row],[Pool name]])</f>
        <v/>
      </c>
      <c r="R21" t="str">
        <f>IF(ISBLANK(Tabelle1[[#This Row],[Concentration single library '[ng/µl']]]),"",Tabelle1[[#This Row],[Concentration single library '[ng/µl']]])</f>
        <v/>
      </c>
      <c r="S21" t="str">
        <f>IF(ISBLANK(Tabelle1[[#This Row],[Fragment size pool '[bp'] after indexing]]),"",Tabelle1[[#This Row],[Fragment size pool '[bp'] after indexing]])</f>
        <v/>
      </c>
    </row>
    <row r="22" spans="1:19" x14ac:dyDescent="0.2">
      <c r="A22">
        <f>IF(ISBLANK(Tabelle1[[#This Row],[Sample Number]]),"",Tabelle1[[#This Row],[Sample Number]])</f>
        <v>20</v>
      </c>
      <c r="B22" t="str">
        <f>IF(ISBLANK(Tabelle1[[#This Row],[QBiC barcode (filled by QBiC)]]),"",Tabelle1[[#This Row],[QBiC barcode (filled by QBiC)]])</f>
        <v/>
      </c>
      <c r="C22" t="str">
        <f>IF(ISBLANK(Tabelle1[[#This Row],[Lab ID]]),"",Tabelle1[[#This Row],[Lab ID]])</f>
        <v/>
      </c>
      <c r="E22" t="str">
        <f>IF(ISBLANK(Tabelle1[[#This Row],[Plate position (e.g. A1)]]),"",Tabelle1[[#This Row],[Plate position (e.g. A1)]])</f>
        <v/>
      </c>
      <c r="F22" t="str">
        <f>IF(ISBLANK(Tabelle1[[#This Row],[Plate title]]),"",Tabelle1[[#This Row],[Plate title]])</f>
        <v/>
      </c>
      <c r="G22" t="str">
        <f>IF(ISBLANK(Tabelle1[[#This Row],[Sample name]]),"",Tabelle1[[#This Row],[Sample name]])</f>
        <v/>
      </c>
      <c r="H22" t="str">
        <f>IF(ISBLANK(Tabelle1[[#This Row],[Batch to respect for sample preparation]]),"",Tabelle1[[#This Row],[Batch to respect for sample preparation]])</f>
        <v/>
      </c>
      <c r="I22" t="str">
        <f>IF(ISBLANK(Tabelle1[[#This Row],[Sample grouping]]),"",Tabelle1[[#This Row],[Sample grouping]])</f>
        <v/>
      </c>
      <c r="K22" t="str">
        <f>IF(ISBLANK(Tabelle1[[#This Row],[Elution buffer]]),"",Tabelle1[[#This Row],[Elution buffer]])</f>
        <v/>
      </c>
      <c r="L22" t="str">
        <f>IF(ISBLANK(Tabelle1[[#This Row],[Sample volume
'[µL']]]),"",Tabelle1[[#This Row],[Sample volume
'[µL']]])</f>
        <v/>
      </c>
      <c r="M22" t="str">
        <f>IF(ISBLANK(Tabelle1[[#This Row],[Purity OD 260nm/280nm]]),"",Tabelle1[[#This Row],[Purity OD 260nm/280nm]])</f>
        <v/>
      </c>
      <c r="N22" t="str">
        <f>IF(ISBLANK(Tabelle1[[#This Row],[Purity OD 260nm/230nm]]),"",Tabelle1[[#This Row],[Purity OD 260nm/230nm]])</f>
        <v/>
      </c>
      <c r="O22">
        <f>IF(ISBLANK(Tabelle1[[#This Row],[Total amount '[µg']]]),"",Tabelle1[[#This Row],[Total amount '[µg']]])</f>
        <v>0</v>
      </c>
      <c r="P22" t="str">
        <f>IF(ISBLANK(Tabelle1[[#This Row],[RIN/DIN]]),"",Tabelle1[[#This Row],[RIN/DIN]])</f>
        <v/>
      </c>
      <c r="Q22" t="str">
        <f>IF(ISBLANK(Tabelle1[[#This Row],[Pool name]]),"",Tabelle1[[#This Row],[Pool name]])</f>
        <v/>
      </c>
      <c r="R22" t="str">
        <f>IF(ISBLANK(Tabelle1[[#This Row],[Concentration single library '[ng/µl']]]),"",Tabelle1[[#This Row],[Concentration single library '[ng/µl']]])</f>
        <v/>
      </c>
      <c r="S22" t="str">
        <f>IF(ISBLANK(Tabelle1[[#This Row],[Fragment size pool '[bp'] after indexing]]),"",Tabelle1[[#This Row],[Fragment size pool '[bp'] after indexing]])</f>
        <v/>
      </c>
    </row>
    <row r="23" spans="1:19" x14ac:dyDescent="0.2">
      <c r="A23">
        <f>IF(ISBLANK(Tabelle1[[#This Row],[Sample Number]]),"",Tabelle1[[#This Row],[Sample Number]])</f>
        <v>21</v>
      </c>
      <c r="B23" t="str">
        <f>IF(ISBLANK(Tabelle1[[#This Row],[QBiC barcode (filled by QBiC)]]),"",Tabelle1[[#This Row],[QBiC barcode (filled by QBiC)]])</f>
        <v/>
      </c>
      <c r="C23" t="str">
        <f>IF(ISBLANK(Tabelle1[[#This Row],[Lab ID]]),"",Tabelle1[[#This Row],[Lab ID]])</f>
        <v/>
      </c>
      <c r="E23" t="str">
        <f>IF(ISBLANK(Tabelle1[[#This Row],[Plate position (e.g. A1)]]),"",Tabelle1[[#This Row],[Plate position (e.g. A1)]])</f>
        <v/>
      </c>
      <c r="F23" t="str">
        <f>IF(ISBLANK(Tabelle1[[#This Row],[Plate title]]),"",Tabelle1[[#This Row],[Plate title]])</f>
        <v/>
      </c>
      <c r="G23" t="str">
        <f>IF(ISBLANK(Tabelle1[[#This Row],[Sample name]]),"",Tabelle1[[#This Row],[Sample name]])</f>
        <v/>
      </c>
      <c r="H23" t="str">
        <f>IF(ISBLANK(Tabelle1[[#This Row],[Batch to respect for sample preparation]]),"",Tabelle1[[#This Row],[Batch to respect for sample preparation]])</f>
        <v/>
      </c>
      <c r="I23" t="str">
        <f>IF(ISBLANK(Tabelle1[[#This Row],[Sample grouping]]),"",Tabelle1[[#This Row],[Sample grouping]])</f>
        <v/>
      </c>
      <c r="K23" t="str">
        <f>IF(ISBLANK(Tabelle1[[#This Row],[Elution buffer]]),"",Tabelle1[[#This Row],[Elution buffer]])</f>
        <v/>
      </c>
      <c r="L23" t="str">
        <f>IF(ISBLANK(Tabelle1[[#This Row],[Sample volume
'[µL']]]),"",Tabelle1[[#This Row],[Sample volume
'[µL']]])</f>
        <v/>
      </c>
      <c r="M23" t="str">
        <f>IF(ISBLANK(Tabelle1[[#This Row],[Purity OD 260nm/280nm]]),"",Tabelle1[[#This Row],[Purity OD 260nm/280nm]])</f>
        <v/>
      </c>
      <c r="N23" t="str">
        <f>IF(ISBLANK(Tabelle1[[#This Row],[Purity OD 260nm/230nm]]),"",Tabelle1[[#This Row],[Purity OD 260nm/230nm]])</f>
        <v/>
      </c>
      <c r="O23">
        <f>IF(ISBLANK(Tabelle1[[#This Row],[Total amount '[µg']]]),"",Tabelle1[[#This Row],[Total amount '[µg']]])</f>
        <v>0</v>
      </c>
      <c r="P23" t="str">
        <f>IF(ISBLANK(Tabelle1[[#This Row],[RIN/DIN]]),"",Tabelle1[[#This Row],[RIN/DIN]])</f>
        <v/>
      </c>
      <c r="Q23" t="str">
        <f>IF(ISBLANK(Tabelle1[[#This Row],[Pool name]]),"",Tabelle1[[#This Row],[Pool name]])</f>
        <v/>
      </c>
      <c r="R23" t="str">
        <f>IF(ISBLANK(Tabelle1[[#This Row],[Concentration single library '[ng/µl']]]),"",Tabelle1[[#This Row],[Concentration single library '[ng/µl']]])</f>
        <v/>
      </c>
      <c r="S23" t="str">
        <f>IF(ISBLANK(Tabelle1[[#This Row],[Fragment size pool '[bp'] after indexing]]),"",Tabelle1[[#This Row],[Fragment size pool '[bp'] after indexing]])</f>
        <v/>
      </c>
    </row>
    <row r="24" spans="1:19" x14ac:dyDescent="0.2">
      <c r="A24">
        <f>IF(ISBLANK(Tabelle1[[#This Row],[Sample Number]]),"",Tabelle1[[#This Row],[Sample Number]])</f>
        <v>22</v>
      </c>
      <c r="B24" t="str">
        <f>IF(ISBLANK(Tabelle1[[#This Row],[QBiC barcode (filled by QBiC)]]),"",Tabelle1[[#This Row],[QBiC barcode (filled by QBiC)]])</f>
        <v/>
      </c>
      <c r="C24" t="str">
        <f>IF(ISBLANK(Tabelle1[[#This Row],[Lab ID]]),"",Tabelle1[[#This Row],[Lab ID]])</f>
        <v/>
      </c>
      <c r="E24" t="str">
        <f>IF(ISBLANK(Tabelle1[[#This Row],[Plate position (e.g. A1)]]),"",Tabelle1[[#This Row],[Plate position (e.g. A1)]])</f>
        <v/>
      </c>
      <c r="F24" t="str">
        <f>IF(ISBLANK(Tabelle1[[#This Row],[Plate title]]),"",Tabelle1[[#This Row],[Plate title]])</f>
        <v/>
      </c>
      <c r="G24" t="str">
        <f>IF(ISBLANK(Tabelle1[[#This Row],[Sample name]]),"",Tabelle1[[#This Row],[Sample name]])</f>
        <v/>
      </c>
      <c r="H24" t="str">
        <f>IF(ISBLANK(Tabelle1[[#This Row],[Batch to respect for sample preparation]]),"",Tabelle1[[#This Row],[Batch to respect for sample preparation]])</f>
        <v/>
      </c>
      <c r="I24" t="str">
        <f>IF(ISBLANK(Tabelle1[[#This Row],[Sample grouping]]),"",Tabelle1[[#This Row],[Sample grouping]])</f>
        <v/>
      </c>
      <c r="K24" t="str">
        <f>IF(ISBLANK(Tabelle1[[#This Row],[Elution buffer]]),"",Tabelle1[[#This Row],[Elution buffer]])</f>
        <v/>
      </c>
      <c r="L24" t="str">
        <f>IF(ISBLANK(Tabelle1[[#This Row],[Sample volume
'[µL']]]),"",Tabelle1[[#This Row],[Sample volume
'[µL']]])</f>
        <v/>
      </c>
      <c r="M24" t="str">
        <f>IF(ISBLANK(Tabelle1[[#This Row],[Purity OD 260nm/280nm]]),"",Tabelle1[[#This Row],[Purity OD 260nm/280nm]])</f>
        <v/>
      </c>
      <c r="N24" t="str">
        <f>IF(ISBLANK(Tabelle1[[#This Row],[Purity OD 260nm/230nm]]),"",Tabelle1[[#This Row],[Purity OD 260nm/230nm]])</f>
        <v/>
      </c>
      <c r="O24">
        <f>IF(ISBLANK(Tabelle1[[#This Row],[Total amount '[µg']]]),"",Tabelle1[[#This Row],[Total amount '[µg']]])</f>
        <v>0</v>
      </c>
      <c r="P24" t="str">
        <f>IF(ISBLANK(Tabelle1[[#This Row],[RIN/DIN]]),"",Tabelle1[[#This Row],[RIN/DIN]])</f>
        <v/>
      </c>
      <c r="Q24" t="str">
        <f>IF(ISBLANK(Tabelle1[[#This Row],[Pool name]]),"",Tabelle1[[#This Row],[Pool name]])</f>
        <v/>
      </c>
      <c r="R24" t="str">
        <f>IF(ISBLANK(Tabelle1[[#This Row],[Concentration single library '[ng/µl']]]),"",Tabelle1[[#This Row],[Concentration single library '[ng/µl']]])</f>
        <v/>
      </c>
      <c r="S24" t="str">
        <f>IF(ISBLANK(Tabelle1[[#This Row],[Fragment size pool '[bp'] after indexing]]),"",Tabelle1[[#This Row],[Fragment size pool '[bp'] after indexing]])</f>
        <v/>
      </c>
    </row>
    <row r="25" spans="1:19" x14ac:dyDescent="0.2">
      <c r="A25">
        <f>IF(ISBLANK(Tabelle1[[#This Row],[Sample Number]]),"",Tabelle1[[#This Row],[Sample Number]])</f>
        <v>23</v>
      </c>
      <c r="B25" t="str">
        <f>IF(ISBLANK(Tabelle1[[#This Row],[QBiC barcode (filled by QBiC)]]),"",Tabelle1[[#This Row],[QBiC barcode (filled by QBiC)]])</f>
        <v/>
      </c>
      <c r="C25" t="str">
        <f>IF(ISBLANK(Tabelle1[[#This Row],[Lab ID]]),"",Tabelle1[[#This Row],[Lab ID]])</f>
        <v/>
      </c>
      <c r="E25" t="str">
        <f>IF(ISBLANK(Tabelle1[[#This Row],[Plate position (e.g. A1)]]),"",Tabelle1[[#This Row],[Plate position (e.g. A1)]])</f>
        <v/>
      </c>
      <c r="F25" t="str">
        <f>IF(ISBLANK(Tabelle1[[#This Row],[Plate title]]),"",Tabelle1[[#This Row],[Plate title]])</f>
        <v/>
      </c>
      <c r="G25" t="str">
        <f>IF(ISBLANK(Tabelle1[[#This Row],[Sample name]]),"",Tabelle1[[#This Row],[Sample name]])</f>
        <v/>
      </c>
      <c r="H25" t="str">
        <f>IF(ISBLANK(Tabelle1[[#This Row],[Batch to respect for sample preparation]]),"",Tabelle1[[#This Row],[Batch to respect for sample preparation]])</f>
        <v/>
      </c>
      <c r="I25" t="str">
        <f>IF(ISBLANK(Tabelle1[[#This Row],[Sample grouping]]),"",Tabelle1[[#This Row],[Sample grouping]])</f>
        <v/>
      </c>
      <c r="K25" t="str">
        <f>IF(ISBLANK(Tabelle1[[#This Row],[Elution buffer]]),"",Tabelle1[[#This Row],[Elution buffer]])</f>
        <v/>
      </c>
      <c r="L25" t="str">
        <f>IF(ISBLANK(Tabelle1[[#This Row],[Sample volume
'[µL']]]),"",Tabelle1[[#This Row],[Sample volume
'[µL']]])</f>
        <v/>
      </c>
      <c r="M25" t="str">
        <f>IF(ISBLANK(Tabelle1[[#This Row],[Purity OD 260nm/280nm]]),"",Tabelle1[[#This Row],[Purity OD 260nm/280nm]])</f>
        <v/>
      </c>
      <c r="N25" t="str">
        <f>IF(ISBLANK(Tabelle1[[#This Row],[Purity OD 260nm/230nm]]),"",Tabelle1[[#This Row],[Purity OD 260nm/230nm]])</f>
        <v/>
      </c>
      <c r="O25">
        <f>IF(ISBLANK(Tabelle1[[#This Row],[Total amount '[µg']]]),"",Tabelle1[[#This Row],[Total amount '[µg']]])</f>
        <v>0</v>
      </c>
      <c r="P25" t="str">
        <f>IF(ISBLANK(Tabelle1[[#This Row],[RIN/DIN]]),"",Tabelle1[[#This Row],[RIN/DIN]])</f>
        <v/>
      </c>
      <c r="Q25" t="str">
        <f>IF(ISBLANK(Tabelle1[[#This Row],[Pool name]]),"",Tabelle1[[#This Row],[Pool name]])</f>
        <v/>
      </c>
      <c r="R25" t="str">
        <f>IF(ISBLANK(Tabelle1[[#This Row],[Concentration single library '[ng/µl']]]),"",Tabelle1[[#This Row],[Concentration single library '[ng/µl']]])</f>
        <v/>
      </c>
      <c r="S25" t="str">
        <f>IF(ISBLANK(Tabelle1[[#This Row],[Fragment size pool '[bp'] after indexing]]),"",Tabelle1[[#This Row],[Fragment size pool '[bp'] after indexing]])</f>
        <v/>
      </c>
    </row>
    <row r="26" spans="1:19" x14ac:dyDescent="0.2">
      <c r="A26">
        <f>IF(ISBLANK(Tabelle1[[#This Row],[Sample Number]]),"",Tabelle1[[#This Row],[Sample Number]])</f>
        <v>24</v>
      </c>
      <c r="B26" t="str">
        <f>IF(ISBLANK(Tabelle1[[#This Row],[QBiC barcode (filled by QBiC)]]),"",Tabelle1[[#This Row],[QBiC barcode (filled by QBiC)]])</f>
        <v/>
      </c>
      <c r="C26" t="str">
        <f>IF(ISBLANK(Tabelle1[[#This Row],[Lab ID]]),"",Tabelle1[[#This Row],[Lab ID]])</f>
        <v/>
      </c>
      <c r="E26" t="str">
        <f>IF(ISBLANK(Tabelle1[[#This Row],[Plate position (e.g. A1)]]),"",Tabelle1[[#This Row],[Plate position (e.g. A1)]])</f>
        <v/>
      </c>
      <c r="F26" t="str">
        <f>IF(ISBLANK(Tabelle1[[#This Row],[Plate title]]),"",Tabelle1[[#This Row],[Plate title]])</f>
        <v/>
      </c>
      <c r="G26" t="str">
        <f>IF(ISBLANK(Tabelle1[[#This Row],[Sample name]]),"",Tabelle1[[#This Row],[Sample name]])</f>
        <v/>
      </c>
      <c r="H26" t="str">
        <f>IF(ISBLANK(Tabelle1[[#This Row],[Batch to respect for sample preparation]]),"",Tabelle1[[#This Row],[Batch to respect for sample preparation]])</f>
        <v/>
      </c>
      <c r="I26" t="str">
        <f>IF(ISBLANK(Tabelle1[[#This Row],[Sample grouping]]),"",Tabelle1[[#This Row],[Sample grouping]])</f>
        <v/>
      </c>
      <c r="K26" t="str">
        <f>IF(ISBLANK(Tabelle1[[#This Row],[Elution buffer]]),"",Tabelle1[[#This Row],[Elution buffer]])</f>
        <v/>
      </c>
      <c r="L26" t="str">
        <f>IF(ISBLANK(Tabelle1[[#This Row],[Sample volume
'[µL']]]),"",Tabelle1[[#This Row],[Sample volume
'[µL']]])</f>
        <v/>
      </c>
      <c r="M26" t="str">
        <f>IF(ISBLANK(Tabelle1[[#This Row],[Purity OD 260nm/280nm]]),"",Tabelle1[[#This Row],[Purity OD 260nm/280nm]])</f>
        <v/>
      </c>
      <c r="N26" t="str">
        <f>IF(ISBLANK(Tabelle1[[#This Row],[Purity OD 260nm/230nm]]),"",Tabelle1[[#This Row],[Purity OD 260nm/230nm]])</f>
        <v/>
      </c>
      <c r="O26">
        <f>IF(ISBLANK(Tabelle1[[#This Row],[Total amount '[µg']]]),"",Tabelle1[[#This Row],[Total amount '[µg']]])</f>
        <v>0</v>
      </c>
      <c r="P26" t="str">
        <f>IF(ISBLANK(Tabelle1[[#This Row],[RIN/DIN]]),"",Tabelle1[[#This Row],[RIN/DIN]])</f>
        <v/>
      </c>
      <c r="Q26" t="str">
        <f>IF(ISBLANK(Tabelle1[[#This Row],[Pool name]]),"",Tabelle1[[#This Row],[Pool name]])</f>
        <v/>
      </c>
      <c r="R26" t="str">
        <f>IF(ISBLANK(Tabelle1[[#This Row],[Concentration single library '[ng/µl']]]),"",Tabelle1[[#This Row],[Concentration single library '[ng/µl']]])</f>
        <v/>
      </c>
      <c r="S26" t="str">
        <f>IF(ISBLANK(Tabelle1[[#This Row],[Fragment size pool '[bp'] after indexing]]),"",Tabelle1[[#This Row],[Fragment size pool '[bp'] after indexing]])</f>
        <v/>
      </c>
    </row>
    <row r="27" spans="1:19" x14ac:dyDescent="0.2">
      <c r="A27">
        <f>IF(ISBLANK(Tabelle1[[#This Row],[Sample Number]]),"",Tabelle1[[#This Row],[Sample Number]])</f>
        <v>25</v>
      </c>
      <c r="B27" t="str">
        <f>IF(ISBLANK(Tabelle1[[#This Row],[QBiC barcode (filled by QBiC)]]),"",Tabelle1[[#This Row],[QBiC barcode (filled by QBiC)]])</f>
        <v/>
      </c>
      <c r="C27" t="str">
        <f>IF(ISBLANK(Tabelle1[[#This Row],[Lab ID]]),"",Tabelle1[[#This Row],[Lab ID]])</f>
        <v/>
      </c>
      <c r="E27" t="str">
        <f>IF(ISBLANK(Tabelle1[[#This Row],[Plate position (e.g. A1)]]),"",Tabelle1[[#This Row],[Plate position (e.g. A1)]])</f>
        <v/>
      </c>
      <c r="F27" t="str">
        <f>IF(ISBLANK(Tabelle1[[#This Row],[Plate title]]),"",Tabelle1[[#This Row],[Plate title]])</f>
        <v/>
      </c>
      <c r="G27" t="str">
        <f>IF(ISBLANK(Tabelle1[[#This Row],[Sample name]]),"",Tabelle1[[#This Row],[Sample name]])</f>
        <v/>
      </c>
      <c r="H27" t="str">
        <f>IF(ISBLANK(Tabelle1[[#This Row],[Batch to respect for sample preparation]]),"",Tabelle1[[#This Row],[Batch to respect for sample preparation]])</f>
        <v/>
      </c>
      <c r="I27" t="str">
        <f>IF(ISBLANK(Tabelle1[[#This Row],[Sample grouping]]),"",Tabelle1[[#This Row],[Sample grouping]])</f>
        <v/>
      </c>
      <c r="K27" t="str">
        <f>IF(ISBLANK(Tabelle1[[#This Row],[Elution buffer]]),"",Tabelle1[[#This Row],[Elution buffer]])</f>
        <v/>
      </c>
      <c r="L27" t="str">
        <f>IF(ISBLANK(Tabelle1[[#This Row],[Sample volume
'[µL']]]),"",Tabelle1[[#This Row],[Sample volume
'[µL']]])</f>
        <v/>
      </c>
      <c r="M27" t="str">
        <f>IF(ISBLANK(Tabelle1[[#This Row],[Purity OD 260nm/280nm]]),"",Tabelle1[[#This Row],[Purity OD 260nm/280nm]])</f>
        <v/>
      </c>
      <c r="N27" t="str">
        <f>IF(ISBLANK(Tabelle1[[#This Row],[Purity OD 260nm/230nm]]),"",Tabelle1[[#This Row],[Purity OD 260nm/230nm]])</f>
        <v/>
      </c>
      <c r="O27">
        <f>IF(ISBLANK(Tabelle1[[#This Row],[Total amount '[µg']]]),"",Tabelle1[[#This Row],[Total amount '[µg']]])</f>
        <v>0</v>
      </c>
      <c r="P27" t="str">
        <f>IF(ISBLANK(Tabelle1[[#This Row],[RIN/DIN]]),"",Tabelle1[[#This Row],[RIN/DIN]])</f>
        <v/>
      </c>
      <c r="Q27" t="str">
        <f>IF(ISBLANK(Tabelle1[[#This Row],[Pool name]]),"",Tabelle1[[#This Row],[Pool name]])</f>
        <v/>
      </c>
      <c r="R27" t="str">
        <f>IF(ISBLANK(Tabelle1[[#This Row],[Concentration single library '[ng/µl']]]),"",Tabelle1[[#This Row],[Concentration single library '[ng/µl']]])</f>
        <v/>
      </c>
      <c r="S27" t="str">
        <f>IF(ISBLANK(Tabelle1[[#This Row],[Fragment size pool '[bp'] after indexing]]),"",Tabelle1[[#This Row],[Fragment size pool '[bp'] after indexing]])</f>
        <v/>
      </c>
    </row>
    <row r="28" spans="1:19" x14ac:dyDescent="0.2">
      <c r="A28">
        <f>IF(ISBLANK(Tabelle1[[#This Row],[Sample Number]]),"",Tabelle1[[#This Row],[Sample Number]])</f>
        <v>26</v>
      </c>
      <c r="B28" t="str">
        <f>IF(ISBLANK(Tabelle1[[#This Row],[QBiC barcode (filled by QBiC)]]),"",Tabelle1[[#This Row],[QBiC barcode (filled by QBiC)]])</f>
        <v/>
      </c>
      <c r="C28" t="str">
        <f>IF(ISBLANK(Tabelle1[[#This Row],[Lab ID]]),"",Tabelle1[[#This Row],[Lab ID]])</f>
        <v/>
      </c>
      <c r="E28" t="str">
        <f>IF(ISBLANK(Tabelle1[[#This Row],[Plate position (e.g. A1)]]),"",Tabelle1[[#This Row],[Plate position (e.g. A1)]])</f>
        <v/>
      </c>
      <c r="F28" t="str">
        <f>IF(ISBLANK(Tabelle1[[#This Row],[Plate title]]),"",Tabelle1[[#This Row],[Plate title]])</f>
        <v/>
      </c>
      <c r="G28" t="str">
        <f>IF(ISBLANK(Tabelle1[[#This Row],[Sample name]]),"",Tabelle1[[#This Row],[Sample name]])</f>
        <v/>
      </c>
      <c r="H28" t="str">
        <f>IF(ISBLANK(Tabelle1[[#This Row],[Batch to respect for sample preparation]]),"",Tabelle1[[#This Row],[Batch to respect for sample preparation]])</f>
        <v/>
      </c>
      <c r="I28" t="str">
        <f>IF(ISBLANK(Tabelle1[[#This Row],[Sample grouping]]),"",Tabelle1[[#This Row],[Sample grouping]])</f>
        <v/>
      </c>
      <c r="K28" t="str">
        <f>IF(ISBLANK(Tabelle1[[#This Row],[Elution buffer]]),"",Tabelle1[[#This Row],[Elution buffer]])</f>
        <v/>
      </c>
      <c r="L28" t="str">
        <f>IF(ISBLANK(Tabelle1[[#This Row],[Sample volume
'[µL']]]),"",Tabelle1[[#This Row],[Sample volume
'[µL']]])</f>
        <v/>
      </c>
      <c r="M28" t="str">
        <f>IF(ISBLANK(Tabelle1[[#This Row],[Purity OD 260nm/280nm]]),"",Tabelle1[[#This Row],[Purity OD 260nm/280nm]])</f>
        <v/>
      </c>
      <c r="N28" t="str">
        <f>IF(ISBLANK(Tabelle1[[#This Row],[Purity OD 260nm/230nm]]),"",Tabelle1[[#This Row],[Purity OD 260nm/230nm]])</f>
        <v/>
      </c>
      <c r="O28">
        <f>IF(ISBLANK(Tabelle1[[#This Row],[Total amount '[µg']]]),"",Tabelle1[[#This Row],[Total amount '[µg']]])</f>
        <v>0</v>
      </c>
      <c r="P28" t="str">
        <f>IF(ISBLANK(Tabelle1[[#This Row],[RIN/DIN]]),"",Tabelle1[[#This Row],[RIN/DIN]])</f>
        <v/>
      </c>
      <c r="Q28" t="str">
        <f>IF(ISBLANK(Tabelle1[[#This Row],[Pool name]]),"",Tabelle1[[#This Row],[Pool name]])</f>
        <v/>
      </c>
      <c r="R28" t="str">
        <f>IF(ISBLANK(Tabelle1[[#This Row],[Concentration single library '[ng/µl']]]),"",Tabelle1[[#This Row],[Concentration single library '[ng/µl']]])</f>
        <v/>
      </c>
      <c r="S28" t="str">
        <f>IF(ISBLANK(Tabelle1[[#This Row],[Fragment size pool '[bp'] after indexing]]),"",Tabelle1[[#This Row],[Fragment size pool '[bp'] after indexing]])</f>
        <v/>
      </c>
    </row>
    <row r="29" spans="1:19" x14ac:dyDescent="0.2">
      <c r="A29">
        <f>IF(ISBLANK(Tabelle1[[#This Row],[Sample Number]]),"",Tabelle1[[#This Row],[Sample Number]])</f>
        <v>27</v>
      </c>
      <c r="B29" t="str">
        <f>IF(ISBLANK(Tabelle1[[#This Row],[QBiC barcode (filled by QBiC)]]),"",Tabelle1[[#This Row],[QBiC barcode (filled by QBiC)]])</f>
        <v/>
      </c>
      <c r="C29" t="str">
        <f>IF(ISBLANK(Tabelle1[[#This Row],[Lab ID]]),"",Tabelle1[[#This Row],[Lab ID]])</f>
        <v/>
      </c>
      <c r="E29" t="str">
        <f>IF(ISBLANK(Tabelle1[[#This Row],[Plate position (e.g. A1)]]),"",Tabelle1[[#This Row],[Plate position (e.g. A1)]])</f>
        <v/>
      </c>
      <c r="F29" t="str">
        <f>IF(ISBLANK(Tabelle1[[#This Row],[Plate title]]),"",Tabelle1[[#This Row],[Plate title]])</f>
        <v/>
      </c>
      <c r="G29" t="str">
        <f>IF(ISBLANK(Tabelle1[[#This Row],[Sample name]]),"",Tabelle1[[#This Row],[Sample name]])</f>
        <v/>
      </c>
      <c r="H29" t="str">
        <f>IF(ISBLANK(Tabelle1[[#This Row],[Batch to respect for sample preparation]]),"",Tabelle1[[#This Row],[Batch to respect for sample preparation]])</f>
        <v/>
      </c>
      <c r="I29" t="str">
        <f>IF(ISBLANK(Tabelle1[[#This Row],[Sample grouping]]),"",Tabelle1[[#This Row],[Sample grouping]])</f>
        <v/>
      </c>
      <c r="K29" t="str">
        <f>IF(ISBLANK(Tabelle1[[#This Row],[Elution buffer]]),"",Tabelle1[[#This Row],[Elution buffer]])</f>
        <v/>
      </c>
      <c r="L29" t="str">
        <f>IF(ISBLANK(Tabelle1[[#This Row],[Sample volume
'[µL']]]),"",Tabelle1[[#This Row],[Sample volume
'[µL']]])</f>
        <v/>
      </c>
      <c r="M29" t="str">
        <f>IF(ISBLANK(Tabelle1[[#This Row],[Purity OD 260nm/280nm]]),"",Tabelle1[[#This Row],[Purity OD 260nm/280nm]])</f>
        <v/>
      </c>
      <c r="N29" t="str">
        <f>IF(ISBLANK(Tabelle1[[#This Row],[Purity OD 260nm/230nm]]),"",Tabelle1[[#This Row],[Purity OD 260nm/230nm]])</f>
        <v/>
      </c>
      <c r="O29">
        <f>IF(ISBLANK(Tabelle1[[#This Row],[Total amount '[µg']]]),"",Tabelle1[[#This Row],[Total amount '[µg']]])</f>
        <v>0</v>
      </c>
      <c r="P29" t="str">
        <f>IF(ISBLANK(Tabelle1[[#This Row],[RIN/DIN]]),"",Tabelle1[[#This Row],[RIN/DIN]])</f>
        <v/>
      </c>
      <c r="Q29" t="str">
        <f>IF(ISBLANK(Tabelle1[[#This Row],[Pool name]]),"",Tabelle1[[#This Row],[Pool name]])</f>
        <v/>
      </c>
      <c r="R29" t="str">
        <f>IF(ISBLANK(Tabelle1[[#This Row],[Concentration single library '[ng/µl']]]),"",Tabelle1[[#This Row],[Concentration single library '[ng/µl']]])</f>
        <v/>
      </c>
      <c r="S29" t="str">
        <f>IF(ISBLANK(Tabelle1[[#This Row],[Fragment size pool '[bp'] after indexing]]),"",Tabelle1[[#This Row],[Fragment size pool '[bp'] after indexing]])</f>
        <v/>
      </c>
    </row>
    <row r="30" spans="1:19" x14ac:dyDescent="0.2">
      <c r="A30">
        <f>IF(ISBLANK(Tabelle1[[#This Row],[Sample Number]]),"",Tabelle1[[#This Row],[Sample Number]])</f>
        <v>28</v>
      </c>
      <c r="B30" t="str">
        <f>IF(ISBLANK(Tabelle1[[#This Row],[QBiC barcode (filled by QBiC)]]),"",Tabelle1[[#This Row],[QBiC barcode (filled by QBiC)]])</f>
        <v/>
      </c>
      <c r="C30" t="str">
        <f>IF(ISBLANK(Tabelle1[[#This Row],[Lab ID]]),"",Tabelle1[[#This Row],[Lab ID]])</f>
        <v/>
      </c>
      <c r="E30" t="str">
        <f>IF(ISBLANK(Tabelle1[[#This Row],[Plate position (e.g. A1)]]),"",Tabelle1[[#This Row],[Plate position (e.g. A1)]])</f>
        <v/>
      </c>
      <c r="F30" t="str">
        <f>IF(ISBLANK(Tabelle1[[#This Row],[Plate title]]),"",Tabelle1[[#This Row],[Plate title]])</f>
        <v/>
      </c>
      <c r="G30" t="str">
        <f>IF(ISBLANK(Tabelle1[[#This Row],[Sample name]]),"",Tabelle1[[#This Row],[Sample name]])</f>
        <v/>
      </c>
      <c r="H30" t="str">
        <f>IF(ISBLANK(Tabelle1[[#This Row],[Batch to respect for sample preparation]]),"",Tabelle1[[#This Row],[Batch to respect for sample preparation]])</f>
        <v/>
      </c>
      <c r="I30" t="str">
        <f>IF(ISBLANK(Tabelle1[[#This Row],[Sample grouping]]),"",Tabelle1[[#This Row],[Sample grouping]])</f>
        <v/>
      </c>
      <c r="K30" t="str">
        <f>IF(ISBLANK(Tabelle1[[#This Row],[Elution buffer]]),"",Tabelle1[[#This Row],[Elution buffer]])</f>
        <v/>
      </c>
      <c r="L30" t="str">
        <f>IF(ISBLANK(Tabelle1[[#This Row],[Sample volume
'[µL']]]),"",Tabelle1[[#This Row],[Sample volume
'[µL']]])</f>
        <v/>
      </c>
      <c r="M30" t="str">
        <f>IF(ISBLANK(Tabelle1[[#This Row],[Purity OD 260nm/280nm]]),"",Tabelle1[[#This Row],[Purity OD 260nm/280nm]])</f>
        <v/>
      </c>
      <c r="N30" t="str">
        <f>IF(ISBLANK(Tabelle1[[#This Row],[Purity OD 260nm/230nm]]),"",Tabelle1[[#This Row],[Purity OD 260nm/230nm]])</f>
        <v/>
      </c>
      <c r="O30">
        <f>IF(ISBLANK(Tabelle1[[#This Row],[Total amount '[µg']]]),"",Tabelle1[[#This Row],[Total amount '[µg']]])</f>
        <v>0</v>
      </c>
      <c r="P30" t="str">
        <f>IF(ISBLANK(Tabelle1[[#This Row],[RIN/DIN]]),"",Tabelle1[[#This Row],[RIN/DIN]])</f>
        <v/>
      </c>
      <c r="Q30" t="str">
        <f>IF(ISBLANK(Tabelle1[[#This Row],[Pool name]]),"",Tabelle1[[#This Row],[Pool name]])</f>
        <v/>
      </c>
      <c r="R30" t="str">
        <f>IF(ISBLANK(Tabelle1[[#This Row],[Concentration single library '[ng/µl']]]),"",Tabelle1[[#This Row],[Concentration single library '[ng/µl']]])</f>
        <v/>
      </c>
      <c r="S30" t="str">
        <f>IF(ISBLANK(Tabelle1[[#This Row],[Fragment size pool '[bp'] after indexing]]),"",Tabelle1[[#This Row],[Fragment size pool '[bp'] after indexing]])</f>
        <v/>
      </c>
    </row>
    <row r="31" spans="1:19" x14ac:dyDescent="0.2">
      <c r="A31">
        <f>IF(ISBLANK(Tabelle1[[#This Row],[Sample Number]]),"",Tabelle1[[#This Row],[Sample Number]])</f>
        <v>29</v>
      </c>
      <c r="B31" t="str">
        <f>IF(ISBLANK(Tabelle1[[#This Row],[QBiC barcode (filled by QBiC)]]),"",Tabelle1[[#This Row],[QBiC barcode (filled by QBiC)]])</f>
        <v/>
      </c>
      <c r="C31" t="str">
        <f>IF(ISBLANK(Tabelle1[[#This Row],[Lab ID]]),"",Tabelle1[[#This Row],[Lab ID]])</f>
        <v/>
      </c>
      <c r="E31" t="str">
        <f>IF(ISBLANK(Tabelle1[[#This Row],[Plate position (e.g. A1)]]),"",Tabelle1[[#This Row],[Plate position (e.g. A1)]])</f>
        <v/>
      </c>
      <c r="F31" t="str">
        <f>IF(ISBLANK(Tabelle1[[#This Row],[Plate title]]),"",Tabelle1[[#This Row],[Plate title]])</f>
        <v/>
      </c>
      <c r="G31" t="str">
        <f>IF(ISBLANK(Tabelle1[[#This Row],[Sample name]]),"",Tabelle1[[#This Row],[Sample name]])</f>
        <v/>
      </c>
      <c r="H31" t="str">
        <f>IF(ISBLANK(Tabelle1[[#This Row],[Batch to respect for sample preparation]]),"",Tabelle1[[#This Row],[Batch to respect for sample preparation]])</f>
        <v/>
      </c>
      <c r="I31" t="str">
        <f>IF(ISBLANK(Tabelle1[[#This Row],[Sample grouping]]),"",Tabelle1[[#This Row],[Sample grouping]])</f>
        <v/>
      </c>
      <c r="K31" t="str">
        <f>IF(ISBLANK(Tabelle1[[#This Row],[Elution buffer]]),"",Tabelle1[[#This Row],[Elution buffer]])</f>
        <v/>
      </c>
      <c r="L31" t="str">
        <f>IF(ISBLANK(Tabelle1[[#This Row],[Sample volume
'[µL']]]),"",Tabelle1[[#This Row],[Sample volume
'[µL']]])</f>
        <v/>
      </c>
      <c r="M31" t="str">
        <f>IF(ISBLANK(Tabelle1[[#This Row],[Purity OD 260nm/280nm]]),"",Tabelle1[[#This Row],[Purity OD 260nm/280nm]])</f>
        <v/>
      </c>
      <c r="N31" t="str">
        <f>IF(ISBLANK(Tabelle1[[#This Row],[Purity OD 260nm/230nm]]),"",Tabelle1[[#This Row],[Purity OD 260nm/230nm]])</f>
        <v/>
      </c>
      <c r="O31">
        <f>IF(ISBLANK(Tabelle1[[#This Row],[Total amount '[µg']]]),"",Tabelle1[[#This Row],[Total amount '[µg']]])</f>
        <v>0</v>
      </c>
      <c r="P31" t="str">
        <f>IF(ISBLANK(Tabelle1[[#This Row],[RIN/DIN]]),"",Tabelle1[[#This Row],[RIN/DIN]])</f>
        <v/>
      </c>
      <c r="Q31" t="str">
        <f>IF(ISBLANK(Tabelle1[[#This Row],[Pool name]]),"",Tabelle1[[#This Row],[Pool name]])</f>
        <v/>
      </c>
      <c r="R31" t="str">
        <f>IF(ISBLANK(Tabelle1[[#This Row],[Concentration single library '[ng/µl']]]),"",Tabelle1[[#This Row],[Concentration single library '[ng/µl']]])</f>
        <v/>
      </c>
      <c r="S31" t="str">
        <f>IF(ISBLANK(Tabelle1[[#This Row],[Fragment size pool '[bp'] after indexing]]),"",Tabelle1[[#This Row],[Fragment size pool '[bp'] after indexing]])</f>
        <v/>
      </c>
    </row>
    <row r="32" spans="1:19" x14ac:dyDescent="0.2">
      <c r="A32">
        <f>IF(ISBLANK(Tabelle1[[#This Row],[Sample Number]]),"",Tabelle1[[#This Row],[Sample Number]])</f>
        <v>30</v>
      </c>
      <c r="B32" t="str">
        <f>IF(ISBLANK(Tabelle1[[#This Row],[QBiC barcode (filled by QBiC)]]),"",Tabelle1[[#This Row],[QBiC barcode (filled by QBiC)]])</f>
        <v/>
      </c>
      <c r="C32" t="str">
        <f>IF(ISBLANK(Tabelle1[[#This Row],[Lab ID]]),"",Tabelle1[[#This Row],[Lab ID]])</f>
        <v/>
      </c>
      <c r="E32" t="str">
        <f>IF(ISBLANK(Tabelle1[[#This Row],[Plate position (e.g. A1)]]),"",Tabelle1[[#This Row],[Plate position (e.g. A1)]])</f>
        <v/>
      </c>
      <c r="F32" t="str">
        <f>IF(ISBLANK(Tabelle1[[#This Row],[Plate title]]),"",Tabelle1[[#This Row],[Plate title]])</f>
        <v/>
      </c>
      <c r="G32" t="str">
        <f>IF(ISBLANK(Tabelle1[[#This Row],[Sample name]]),"",Tabelle1[[#This Row],[Sample name]])</f>
        <v/>
      </c>
      <c r="H32" t="str">
        <f>IF(ISBLANK(Tabelle1[[#This Row],[Batch to respect for sample preparation]]),"",Tabelle1[[#This Row],[Batch to respect for sample preparation]])</f>
        <v/>
      </c>
      <c r="I32" t="str">
        <f>IF(ISBLANK(Tabelle1[[#This Row],[Sample grouping]]),"",Tabelle1[[#This Row],[Sample grouping]])</f>
        <v/>
      </c>
      <c r="K32" t="str">
        <f>IF(ISBLANK(Tabelle1[[#This Row],[Elution buffer]]),"",Tabelle1[[#This Row],[Elution buffer]])</f>
        <v/>
      </c>
      <c r="L32" t="str">
        <f>IF(ISBLANK(Tabelle1[[#This Row],[Sample volume
'[µL']]]),"",Tabelle1[[#This Row],[Sample volume
'[µL']]])</f>
        <v/>
      </c>
      <c r="M32" t="str">
        <f>IF(ISBLANK(Tabelle1[[#This Row],[Purity OD 260nm/280nm]]),"",Tabelle1[[#This Row],[Purity OD 260nm/280nm]])</f>
        <v/>
      </c>
      <c r="N32" t="str">
        <f>IF(ISBLANK(Tabelle1[[#This Row],[Purity OD 260nm/230nm]]),"",Tabelle1[[#This Row],[Purity OD 260nm/230nm]])</f>
        <v/>
      </c>
      <c r="O32">
        <f>IF(ISBLANK(Tabelle1[[#This Row],[Total amount '[µg']]]),"",Tabelle1[[#This Row],[Total amount '[µg']]])</f>
        <v>0</v>
      </c>
      <c r="P32" t="str">
        <f>IF(ISBLANK(Tabelle1[[#This Row],[RIN/DIN]]),"",Tabelle1[[#This Row],[RIN/DIN]])</f>
        <v/>
      </c>
      <c r="Q32" t="str">
        <f>IF(ISBLANK(Tabelle1[[#This Row],[Pool name]]),"",Tabelle1[[#This Row],[Pool name]])</f>
        <v/>
      </c>
      <c r="R32" t="str">
        <f>IF(ISBLANK(Tabelle1[[#This Row],[Concentration single library '[ng/µl']]]),"",Tabelle1[[#This Row],[Concentration single library '[ng/µl']]])</f>
        <v/>
      </c>
      <c r="S32" t="str">
        <f>IF(ISBLANK(Tabelle1[[#This Row],[Fragment size pool '[bp'] after indexing]]),"",Tabelle1[[#This Row],[Fragment size pool '[bp'] after indexing]])</f>
        <v/>
      </c>
    </row>
    <row r="33" spans="1:19" x14ac:dyDescent="0.2">
      <c r="A33">
        <f>IF(ISBLANK(Tabelle1[[#This Row],[Sample Number]]),"",Tabelle1[[#This Row],[Sample Number]])</f>
        <v>31</v>
      </c>
      <c r="B33" t="str">
        <f>IF(ISBLANK(Tabelle1[[#This Row],[QBiC barcode (filled by QBiC)]]),"",Tabelle1[[#This Row],[QBiC barcode (filled by QBiC)]])</f>
        <v/>
      </c>
      <c r="C33" t="str">
        <f>IF(ISBLANK(Tabelle1[[#This Row],[Lab ID]]),"",Tabelle1[[#This Row],[Lab ID]])</f>
        <v/>
      </c>
      <c r="E33" t="str">
        <f>IF(ISBLANK(Tabelle1[[#This Row],[Plate position (e.g. A1)]]),"",Tabelle1[[#This Row],[Plate position (e.g. A1)]])</f>
        <v/>
      </c>
      <c r="F33" t="str">
        <f>IF(ISBLANK(Tabelle1[[#This Row],[Plate title]]),"",Tabelle1[[#This Row],[Plate title]])</f>
        <v/>
      </c>
      <c r="G33" t="str">
        <f>IF(ISBLANK(Tabelle1[[#This Row],[Sample name]]),"",Tabelle1[[#This Row],[Sample name]])</f>
        <v/>
      </c>
      <c r="H33" t="str">
        <f>IF(ISBLANK(Tabelle1[[#This Row],[Batch to respect for sample preparation]]),"",Tabelle1[[#This Row],[Batch to respect for sample preparation]])</f>
        <v/>
      </c>
      <c r="I33" t="str">
        <f>IF(ISBLANK(Tabelle1[[#This Row],[Sample grouping]]),"",Tabelle1[[#This Row],[Sample grouping]])</f>
        <v/>
      </c>
      <c r="K33" t="str">
        <f>IF(ISBLANK(Tabelle1[[#This Row],[Elution buffer]]),"",Tabelle1[[#This Row],[Elution buffer]])</f>
        <v/>
      </c>
      <c r="L33" t="str">
        <f>IF(ISBLANK(Tabelle1[[#This Row],[Sample volume
'[µL']]]),"",Tabelle1[[#This Row],[Sample volume
'[µL']]])</f>
        <v/>
      </c>
      <c r="M33" t="str">
        <f>IF(ISBLANK(Tabelle1[[#This Row],[Purity OD 260nm/280nm]]),"",Tabelle1[[#This Row],[Purity OD 260nm/280nm]])</f>
        <v/>
      </c>
      <c r="N33" t="str">
        <f>IF(ISBLANK(Tabelle1[[#This Row],[Purity OD 260nm/230nm]]),"",Tabelle1[[#This Row],[Purity OD 260nm/230nm]])</f>
        <v/>
      </c>
      <c r="O33">
        <f>IF(ISBLANK(Tabelle1[[#This Row],[Total amount '[µg']]]),"",Tabelle1[[#This Row],[Total amount '[µg']]])</f>
        <v>0</v>
      </c>
      <c r="P33" t="str">
        <f>IF(ISBLANK(Tabelle1[[#This Row],[RIN/DIN]]),"",Tabelle1[[#This Row],[RIN/DIN]])</f>
        <v/>
      </c>
      <c r="Q33" t="str">
        <f>IF(ISBLANK(Tabelle1[[#This Row],[Pool name]]),"",Tabelle1[[#This Row],[Pool name]])</f>
        <v/>
      </c>
      <c r="R33" t="str">
        <f>IF(ISBLANK(Tabelle1[[#This Row],[Concentration single library '[ng/µl']]]),"",Tabelle1[[#This Row],[Concentration single library '[ng/µl']]])</f>
        <v/>
      </c>
      <c r="S33" t="str">
        <f>IF(ISBLANK(Tabelle1[[#This Row],[Fragment size pool '[bp'] after indexing]]),"",Tabelle1[[#This Row],[Fragment size pool '[bp'] after indexing]])</f>
        <v/>
      </c>
    </row>
    <row r="34" spans="1:19" x14ac:dyDescent="0.2">
      <c r="A34">
        <f>IF(ISBLANK(Tabelle1[[#This Row],[Sample Number]]),"",Tabelle1[[#This Row],[Sample Number]])</f>
        <v>32</v>
      </c>
      <c r="B34" t="str">
        <f>IF(ISBLANK(Tabelle1[[#This Row],[QBiC barcode (filled by QBiC)]]),"",Tabelle1[[#This Row],[QBiC barcode (filled by QBiC)]])</f>
        <v/>
      </c>
      <c r="C34" t="str">
        <f>IF(ISBLANK(Tabelle1[[#This Row],[Lab ID]]),"",Tabelle1[[#This Row],[Lab ID]])</f>
        <v/>
      </c>
      <c r="E34" t="str">
        <f>IF(ISBLANK(Tabelle1[[#This Row],[Plate position (e.g. A1)]]),"",Tabelle1[[#This Row],[Plate position (e.g. A1)]])</f>
        <v/>
      </c>
      <c r="F34" t="str">
        <f>IF(ISBLANK(Tabelle1[[#This Row],[Plate title]]),"",Tabelle1[[#This Row],[Plate title]])</f>
        <v/>
      </c>
      <c r="G34" t="str">
        <f>IF(ISBLANK(Tabelle1[[#This Row],[Sample name]]),"",Tabelle1[[#This Row],[Sample name]])</f>
        <v/>
      </c>
      <c r="H34" t="str">
        <f>IF(ISBLANK(Tabelle1[[#This Row],[Batch to respect for sample preparation]]),"",Tabelle1[[#This Row],[Batch to respect for sample preparation]])</f>
        <v/>
      </c>
      <c r="I34" t="str">
        <f>IF(ISBLANK(Tabelle1[[#This Row],[Sample grouping]]),"",Tabelle1[[#This Row],[Sample grouping]])</f>
        <v/>
      </c>
      <c r="K34" t="str">
        <f>IF(ISBLANK(Tabelle1[[#This Row],[Elution buffer]]),"",Tabelle1[[#This Row],[Elution buffer]])</f>
        <v/>
      </c>
      <c r="L34" t="str">
        <f>IF(ISBLANK(Tabelle1[[#This Row],[Sample volume
'[µL']]]),"",Tabelle1[[#This Row],[Sample volume
'[µL']]])</f>
        <v/>
      </c>
      <c r="M34" t="str">
        <f>IF(ISBLANK(Tabelle1[[#This Row],[Purity OD 260nm/280nm]]),"",Tabelle1[[#This Row],[Purity OD 260nm/280nm]])</f>
        <v/>
      </c>
      <c r="N34" t="str">
        <f>IF(ISBLANK(Tabelle1[[#This Row],[Purity OD 260nm/230nm]]),"",Tabelle1[[#This Row],[Purity OD 260nm/230nm]])</f>
        <v/>
      </c>
      <c r="O34">
        <f>IF(ISBLANK(Tabelle1[[#This Row],[Total amount '[µg']]]),"",Tabelle1[[#This Row],[Total amount '[µg']]])</f>
        <v>0</v>
      </c>
      <c r="P34" t="str">
        <f>IF(ISBLANK(Tabelle1[[#This Row],[RIN/DIN]]),"",Tabelle1[[#This Row],[RIN/DIN]])</f>
        <v/>
      </c>
      <c r="Q34" t="str">
        <f>IF(ISBLANK(Tabelle1[[#This Row],[Pool name]]),"",Tabelle1[[#This Row],[Pool name]])</f>
        <v/>
      </c>
      <c r="R34" t="str">
        <f>IF(ISBLANK(Tabelle1[[#This Row],[Concentration single library '[ng/µl']]]),"",Tabelle1[[#This Row],[Concentration single library '[ng/µl']]])</f>
        <v/>
      </c>
      <c r="S34" t="str">
        <f>IF(ISBLANK(Tabelle1[[#This Row],[Fragment size pool '[bp'] after indexing]]),"",Tabelle1[[#This Row],[Fragment size pool '[bp'] after indexing]])</f>
        <v/>
      </c>
    </row>
    <row r="35" spans="1:19" x14ac:dyDescent="0.2">
      <c r="A35">
        <f>IF(ISBLANK(Tabelle1[[#This Row],[Sample Number]]),"",Tabelle1[[#This Row],[Sample Number]])</f>
        <v>33</v>
      </c>
      <c r="B35" t="str">
        <f>IF(ISBLANK(Tabelle1[[#This Row],[QBiC barcode (filled by QBiC)]]),"",Tabelle1[[#This Row],[QBiC barcode (filled by QBiC)]])</f>
        <v/>
      </c>
      <c r="C35" t="str">
        <f>IF(ISBLANK(Tabelle1[[#This Row],[Lab ID]]),"",Tabelle1[[#This Row],[Lab ID]])</f>
        <v/>
      </c>
      <c r="E35" t="str">
        <f>IF(ISBLANK(Tabelle1[[#This Row],[Plate position (e.g. A1)]]),"",Tabelle1[[#This Row],[Plate position (e.g. A1)]])</f>
        <v/>
      </c>
      <c r="F35" t="str">
        <f>IF(ISBLANK(Tabelle1[[#This Row],[Plate title]]),"",Tabelle1[[#This Row],[Plate title]])</f>
        <v/>
      </c>
      <c r="G35" t="str">
        <f>IF(ISBLANK(Tabelle1[[#This Row],[Sample name]]),"",Tabelle1[[#This Row],[Sample name]])</f>
        <v/>
      </c>
      <c r="H35" t="str">
        <f>IF(ISBLANK(Tabelle1[[#This Row],[Batch to respect for sample preparation]]),"",Tabelle1[[#This Row],[Batch to respect for sample preparation]])</f>
        <v/>
      </c>
      <c r="I35" t="str">
        <f>IF(ISBLANK(Tabelle1[[#This Row],[Sample grouping]]),"",Tabelle1[[#This Row],[Sample grouping]])</f>
        <v/>
      </c>
      <c r="K35" t="str">
        <f>IF(ISBLANK(Tabelle1[[#This Row],[Elution buffer]]),"",Tabelle1[[#This Row],[Elution buffer]])</f>
        <v/>
      </c>
      <c r="L35" t="str">
        <f>IF(ISBLANK(Tabelle1[[#This Row],[Sample volume
'[µL']]]),"",Tabelle1[[#This Row],[Sample volume
'[µL']]])</f>
        <v/>
      </c>
      <c r="M35" t="str">
        <f>IF(ISBLANK(Tabelle1[[#This Row],[Purity OD 260nm/280nm]]),"",Tabelle1[[#This Row],[Purity OD 260nm/280nm]])</f>
        <v/>
      </c>
      <c r="N35" t="str">
        <f>IF(ISBLANK(Tabelle1[[#This Row],[Purity OD 260nm/230nm]]),"",Tabelle1[[#This Row],[Purity OD 260nm/230nm]])</f>
        <v/>
      </c>
      <c r="O35">
        <f>IF(ISBLANK(Tabelle1[[#This Row],[Total amount '[µg']]]),"",Tabelle1[[#This Row],[Total amount '[µg']]])</f>
        <v>0</v>
      </c>
      <c r="P35" t="str">
        <f>IF(ISBLANK(Tabelle1[[#This Row],[RIN/DIN]]),"",Tabelle1[[#This Row],[RIN/DIN]])</f>
        <v/>
      </c>
      <c r="Q35" t="str">
        <f>IF(ISBLANK(Tabelle1[[#This Row],[Pool name]]),"",Tabelle1[[#This Row],[Pool name]])</f>
        <v/>
      </c>
      <c r="R35" t="str">
        <f>IF(ISBLANK(Tabelle1[[#This Row],[Concentration single library '[ng/µl']]]),"",Tabelle1[[#This Row],[Concentration single library '[ng/µl']]])</f>
        <v/>
      </c>
      <c r="S35" t="str">
        <f>IF(ISBLANK(Tabelle1[[#This Row],[Fragment size pool '[bp'] after indexing]]),"",Tabelle1[[#This Row],[Fragment size pool '[bp'] after indexing]])</f>
        <v/>
      </c>
    </row>
    <row r="36" spans="1:19" x14ac:dyDescent="0.2">
      <c r="A36">
        <f>IF(ISBLANK(Tabelle1[[#This Row],[Sample Number]]),"",Tabelle1[[#This Row],[Sample Number]])</f>
        <v>34</v>
      </c>
      <c r="B36" t="str">
        <f>IF(ISBLANK(Tabelle1[[#This Row],[QBiC barcode (filled by QBiC)]]),"",Tabelle1[[#This Row],[QBiC barcode (filled by QBiC)]])</f>
        <v/>
      </c>
      <c r="C36" t="str">
        <f>IF(ISBLANK(Tabelle1[[#This Row],[Lab ID]]),"",Tabelle1[[#This Row],[Lab ID]])</f>
        <v/>
      </c>
      <c r="E36" t="str">
        <f>IF(ISBLANK(Tabelle1[[#This Row],[Plate position (e.g. A1)]]),"",Tabelle1[[#This Row],[Plate position (e.g. A1)]])</f>
        <v/>
      </c>
      <c r="F36" t="str">
        <f>IF(ISBLANK(Tabelle1[[#This Row],[Plate title]]),"",Tabelle1[[#This Row],[Plate title]])</f>
        <v/>
      </c>
      <c r="G36" t="str">
        <f>IF(ISBLANK(Tabelle1[[#This Row],[Sample name]]),"",Tabelle1[[#This Row],[Sample name]])</f>
        <v/>
      </c>
      <c r="H36" t="str">
        <f>IF(ISBLANK(Tabelle1[[#This Row],[Batch to respect for sample preparation]]),"",Tabelle1[[#This Row],[Batch to respect for sample preparation]])</f>
        <v/>
      </c>
      <c r="I36" t="str">
        <f>IF(ISBLANK(Tabelle1[[#This Row],[Sample grouping]]),"",Tabelle1[[#This Row],[Sample grouping]])</f>
        <v/>
      </c>
      <c r="K36" t="str">
        <f>IF(ISBLANK(Tabelle1[[#This Row],[Elution buffer]]),"",Tabelle1[[#This Row],[Elution buffer]])</f>
        <v/>
      </c>
      <c r="L36" t="str">
        <f>IF(ISBLANK(Tabelle1[[#This Row],[Sample volume
'[µL']]]),"",Tabelle1[[#This Row],[Sample volume
'[µL']]])</f>
        <v/>
      </c>
      <c r="M36" t="str">
        <f>IF(ISBLANK(Tabelle1[[#This Row],[Purity OD 260nm/280nm]]),"",Tabelle1[[#This Row],[Purity OD 260nm/280nm]])</f>
        <v/>
      </c>
      <c r="N36" t="str">
        <f>IF(ISBLANK(Tabelle1[[#This Row],[Purity OD 260nm/230nm]]),"",Tabelle1[[#This Row],[Purity OD 260nm/230nm]])</f>
        <v/>
      </c>
      <c r="O36">
        <f>IF(ISBLANK(Tabelle1[[#This Row],[Total amount '[µg']]]),"",Tabelle1[[#This Row],[Total amount '[µg']]])</f>
        <v>0</v>
      </c>
      <c r="P36" t="str">
        <f>IF(ISBLANK(Tabelle1[[#This Row],[RIN/DIN]]),"",Tabelle1[[#This Row],[RIN/DIN]])</f>
        <v/>
      </c>
      <c r="Q36" t="str">
        <f>IF(ISBLANK(Tabelle1[[#This Row],[Pool name]]),"",Tabelle1[[#This Row],[Pool name]])</f>
        <v/>
      </c>
      <c r="R36" t="str">
        <f>IF(ISBLANK(Tabelle1[[#This Row],[Concentration single library '[ng/µl']]]),"",Tabelle1[[#This Row],[Concentration single library '[ng/µl']]])</f>
        <v/>
      </c>
      <c r="S36" t="str">
        <f>IF(ISBLANK(Tabelle1[[#This Row],[Fragment size pool '[bp'] after indexing]]),"",Tabelle1[[#This Row],[Fragment size pool '[bp'] after indexing]])</f>
        <v/>
      </c>
    </row>
    <row r="37" spans="1:19" x14ac:dyDescent="0.2">
      <c r="A37">
        <f>IF(ISBLANK(Tabelle1[[#This Row],[Sample Number]]),"",Tabelle1[[#This Row],[Sample Number]])</f>
        <v>35</v>
      </c>
      <c r="B37" t="str">
        <f>IF(ISBLANK(Tabelle1[[#This Row],[QBiC barcode (filled by QBiC)]]),"",Tabelle1[[#This Row],[QBiC barcode (filled by QBiC)]])</f>
        <v/>
      </c>
      <c r="C37" t="str">
        <f>IF(ISBLANK(Tabelle1[[#This Row],[Lab ID]]),"",Tabelle1[[#This Row],[Lab ID]])</f>
        <v/>
      </c>
      <c r="E37" t="str">
        <f>IF(ISBLANK(Tabelle1[[#This Row],[Plate position (e.g. A1)]]),"",Tabelle1[[#This Row],[Plate position (e.g. A1)]])</f>
        <v/>
      </c>
      <c r="F37" t="str">
        <f>IF(ISBLANK(Tabelle1[[#This Row],[Plate title]]),"",Tabelle1[[#This Row],[Plate title]])</f>
        <v/>
      </c>
      <c r="G37" t="str">
        <f>IF(ISBLANK(Tabelle1[[#This Row],[Sample name]]),"",Tabelle1[[#This Row],[Sample name]])</f>
        <v/>
      </c>
      <c r="H37" t="str">
        <f>IF(ISBLANK(Tabelle1[[#This Row],[Batch to respect for sample preparation]]),"",Tabelle1[[#This Row],[Batch to respect for sample preparation]])</f>
        <v/>
      </c>
      <c r="I37" t="str">
        <f>IF(ISBLANK(Tabelle1[[#This Row],[Sample grouping]]),"",Tabelle1[[#This Row],[Sample grouping]])</f>
        <v/>
      </c>
      <c r="K37" t="str">
        <f>IF(ISBLANK(Tabelle1[[#This Row],[Elution buffer]]),"",Tabelle1[[#This Row],[Elution buffer]])</f>
        <v/>
      </c>
      <c r="L37" t="str">
        <f>IF(ISBLANK(Tabelle1[[#This Row],[Sample volume
'[µL']]]),"",Tabelle1[[#This Row],[Sample volume
'[µL']]])</f>
        <v/>
      </c>
      <c r="M37" t="str">
        <f>IF(ISBLANK(Tabelle1[[#This Row],[Purity OD 260nm/280nm]]),"",Tabelle1[[#This Row],[Purity OD 260nm/280nm]])</f>
        <v/>
      </c>
      <c r="N37" t="str">
        <f>IF(ISBLANK(Tabelle1[[#This Row],[Purity OD 260nm/230nm]]),"",Tabelle1[[#This Row],[Purity OD 260nm/230nm]])</f>
        <v/>
      </c>
      <c r="O37">
        <f>IF(ISBLANK(Tabelle1[[#This Row],[Total amount '[µg']]]),"",Tabelle1[[#This Row],[Total amount '[µg']]])</f>
        <v>0</v>
      </c>
      <c r="P37" t="str">
        <f>IF(ISBLANK(Tabelle1[[#This Row],[RIN/DIN]]),"",Tabelle1[[#This Row],[RIN/DIN]])</f>
        <v/>
      </c>
      <c r="Q37" t="str">
        <f>IF(ISBLANK(Tabelle1[[#This Row],[Pool name]]),"",Tabelle1[[#This Row],[Pool name]])</f>
        <v/>
      </c>
      <c r="R37" t="str">
        <f>IF(ISBLANK(Tabelle1[[#This Row],[Concentration single library '[ng/µl']]]),"",Tabelle1[[#This Row],[Concentration single library '[ng/µl']]])</f>
        <v/>
      </c>
      <c r="S37" t="str">
        <f>IF(ISBLANK(Tabelle1[[#This Row],[Fragment size pool '[bp'] after indexing]]),"",Tabelle1[[#This Row],[Fragment size pool '[bp'] after indexing]])</f>
        <v/>
      </c>
    </row>
    <row r="38" spans="1:19" x14ac:dyDescent="0.2">
      <c r="A38">
        <f>IF(ISBLANK(Tabelle1[[#This Row],[Sample Number]]),"",Tabelle1[[#This Row],[Sample Number]])</f>
        <v>36</v>
      </c>
      <c r="B38" t="str">
        <f>IF(ISBLANK(Tabelle1[[#This Row],[QBiC barcode (filled by QBiC)]]),"",Tabelle1[[#This Row],[QBiC barcode (filled by QBiC)]])</f>
        <v/>
      </c>
      <c r="C38" t="str">
        <f>IF(ISBLANK(Tabelle1[[#This Row],[Lab ID]]),"",Tabelle1[[#This Row],[Lab ID]])</f>
        <v/>
      </c>
      <c r="E38" t="str">
        <f>IF(ISBLANK(Tabelle1[[#This Row],[Plate position (e.g. A1)]]),"",Tabelle1[[#This Row],[Plate position (e.g. A1)]])</f>
        <v/>
      </c>
      <c r="F38" t="str">
        <f>IF(ISBLANK(Tabelle1[[#This Row],[Plate title]]),"",Tabelle1[[#This Row],[Plate title]])</f>
        <v/>
      </c>
      <c r="G38" t="str">
        <f>IF(ISBLANK(Tabelle1[[#This Row],[Sample name]]),"",Tabelle1[[#This Row],[Sample name]])</f>
        <v/>
      </c>
      <c r="H38" t="str">
        <f>IF(ISBLANK(Tabelle1[[#This Row],[Batch to respect for sample preparation]]),"",Tabelle1[[#This Row],[Batch to respect for sample preparation]])</f>
        <v/>
      </c>
      <c r="I38" t="str">
        <f>IF(ISBLANK(Tabelle1[[#This Row],[Sample grouping]]),"",Tabelle1[[#This Row],[Sample grouping]])</f>
        <v/>
      </c>
      <c r="K38" t="str">
        <f>IF(ISBLANK(Tabelle1[[#This Row],[Elution buffer]]),"",Tabelle1[[#This Row],[Elution buffer]])</f>
        <v/>
      </c>
      <c r="L38" t="str">
        <f>IF(ISBLANK(Tabelle1[[#This Row],[Sample volume
'[µL']]]),"",Tabelle1[[#This Row],[Sample volume
'[µL']]])</f>
        <v/>
      </c>
      <c r="M38" t="str">
        <f>IF(ISBLANK(Tabelle1[[#This Row],[Purity OD 260nm/280nm]]),"",Tabelle1[[#This Row],[Purity OD 260nm/280nm]])</f>
        <v/>
      </c>
      <c r="N38" t="str">
        <f>IF(ISBLANK(Tabelle1[[#This Row],[Purity OD 260nm/230nm]]),"",Tabelle1[[#This Row],[Purity OD 260nm/230nm]])</f>
        <v/>
      </c>
      <c r="O38">
        <f>IF(ISBLANK(Tabelle1[[#This Row],[Total amount '[µg']]]),"",Tabelle1[[#This Row],[Total amount '[µg']]])</f>
        <v>0</v>
      </c>
      <c r="P38" t="str">
        <f>IF(ISBLANK(Tabelle1[[#This Row],[RIN/DIN]]),"",Tabelle1[[#This Row],[RIN/DIN]])</f>
        <v/>
      </c>
      <c r="Q38" t="str">
        <f>IF(ISBLANK(Tabelle1[[#This Row],[Pool name]]),"",Tabelle1[[#This Row],[Pool name]])</f>
        <v/>
      </c>
      <c r="R38" t="str">
        <f>IF(ISBLANK(Tabelle1[[#This Row],[Concentration single library '[ng/µl']]]),"",Tabelle1[[#This Row],[Concentration single library '[ng/µl']]])</f>
        <v/>
      </c>
      <c r="S38" t="str">
        <f>IF(ISBLANK(Tabelle1[[#This Row],[Fragment size pool '[bp'] after indexing]]),"",Tabelle1[[#This Row],[Fragment size pool '[bp'] after indexing]])</f>
        <v/>
      </c>
    </row>
    <row r="39" spans="1:19" x14ac:dyDescent="0.2">
      <c r="A39">
        <f>IF(ISBLANK(Tabelle1[[#This Row],[Sample Number]]),"",Tabelle1[[#This Row],[Sample Number]])</f>
        <v>37</v>
      </c>
      <c r="B39" t="str">
        <f>IF(ISBLANK(Tabelle1[[#This Row],[QBiC barcode (filled by QBiC)]]),"",Tabelle1[[#This Row],[QBiC barcode (filled by QBiC)]])</f>
        <v/>
      </c>
      <c r="C39" t="str">
        <f>IF(ISBLANK(Tabelle1[[#This Row],[Lab ID]]),"",Tabelle1[[#This Row],[Lab ID]])</f>
        <v/>
      </c>
      <c r="E39" t="str">
        <f>IF(ISBLANK(Tabelle1[[#This Row],[Plate position (e.g. A1)]]),"",Tabelle1[[#This Row],[Plate position (e.g. A1)]])</f>
        <v/>
      </c>
      <c r="F39" t="str">
        <f>IF(ISBLANK(Tabelle1[[#This Row],[Plate title]]),"",Tabelle1[[#This Row],[Plate title]])</f>
        <v/>
      </c>
      <c r="G39" t="str">
        <f>IF(ISBLANK(Tabelle1[[#This Row],[Sample name]]),"",Tabelle1[[#This Row],[Sample name]])</f>
        <v/>
      </c>
      <c r="H39" t="str">
        <f>IF(ISBLANK(Tabelle1[[#This Row],[Batch to respect for sample preparation]]),"",Tabelle1[[#This Row],[Batch to respect for sample preparation]])</f>
        <v/>
      </c>
      <c r="I39" t="str">
        <f>IF(ISBLANK(Tabelle1[[#This Row],[Sample grouping]]),"",Tabelle1[[#This Row],[Sample grouping]])</f>
        <v/>
      </c>
      <c r="K39" t="str">
        <f>IF(ISBLANK(Tabelle1[[#This Row],[Elution buffer]]),"",Tabelle1[[#This Row],[Elution buffer]])</f>
        <v/>
      </c>
      <c r="L39" t="str">
        <f>IF(ISBLANK(Tabelle1[[#This Row],[Sample volume
'[µL']]]),"",Tabelle1[[#This Row],[Sample volume
'[µL']]])</f>
        <v/>
      </c>
      <c r="M39" t="str">
        <f>IF(ISBLANK(Tabelle1[[#This Row],[Purity OD 260nm/280nm]]),"",Tabelle1[[#This Row],[Purity OD 260nm/280nm]])</f>
        <v/>
      </c>
      <c r="N39" t="str">
        <f>IF(ISBLANK(Tabelle1[[#This Row],[Purity OD 260nm/230nm]]),"",Tabelle1[[#This Row],[Purity OD 260nm/230nm]])</f>
        <v/>
      </c>
      <c r="O39">
        <f>IF(ISBLANK(Tabelle1[[#This Row],[Total amount '[µg']]]),"",Tabelle1[[#This Row],[Total amount '[µg']]])</f>
        <v>0</v>
      </c>
      <c r="P39" t="str">
        <f>IF(ISBLANK(Tabelle1[[#This Row],[RIN/DIN]]),"",Tabelle1[[#This Row],[RIN/DIN]])</f>
        <v/>
      </c>
      <c r="Q39" t="str">
        <f>IF(ISBLANK(Tabelle1[[#This Row],[Pool name]]),"",Tabelle1[[#This Row],[Pool name]])</f>
        <v/>
      </c>
      <c r="R39" t="str">
        <f>IF(ISBLANK(Tabelle1[[#This Row],[Concentration single library '[ng/µl']]]),"",Tabelle1[[#This Row],[Concentration single library '[ng/µl']]])</f>
        <v/>
      </c>
      <c r="S39" t="str">
        <f>IF(ISBLANK(Tabelle1[[#This Row],[Fragment size pool '[bp'] after indexing]]),"",Tabelle1[[#This Row],[Fragment size pool '[bp'] after indexing]])</f>
        <v/>
      </c>
    </row>
    <row r="40" spans="1:19" x14ac:dyDescent="0.2">
      <c r="A40">
        <f>IF(ISBLANK(Tabelle1[[#This Row],[Sample Number]]),"",Tabelle1[[#This Row],[Sample Number]])</f>
        <v>38</v>
      </c>
      <c r="B40" t="str">
        <f>IF(ISBLANK(Tabelle1[[#This Row],[QBiC barcode (filled by QBiC)]]),"",Tabelle1[[#This Row],[QBiC barcode (filled by QBiC)]])</f>
        <v/>
      </c>
      <c r="C40" t="str">
        <f>IF(ISBLANK(Tabelle1[[#This Row],[Lab ID]]),"",Tabelle1[[#This Row],[Lab ID]])</f>
        <v/>
      </c>
      <c r="E40" t="str">
        <f>IF(ISBLANK(Tabelle1[[#This Row],[Plate position (e.g. A1)]]),"",Tabelle1[[#This Row],[Plate position (e.g. A1)]])</f>
        <v/>
      </c>
      <c r="F40" t="str">
        <f>IF(ISBLANK(Tabelle1[[#This Row],[Plate title]]),"",Tabelle1[[#This Row],[Plate title]])</f>
        <v/>
      </c>
      <c r="G40" t="str">
        <f>IF(ISBLANK(Tabelle1[[#This Row],[Sample name]]),"",Tabelle1[[#This Row],[Sample name]])</f>
        <v/>
      </c>
      <c r="H40" t="str">
        <f>IF(ISBLANK(Tabelle1[[#This Row],[Batch to respect for sample preparation]]),"",Tabelle1[[#This Row],[Batch to respect for sample preparation]])</f>
        <v/>
      </c>
      <c r="I40" t="str">
        <f>IF(ISBLANK(Tabelle1[[#This Row],[Sample grouping]]),"",Tabelle1[[#This Row],[Sample grouping]])</f>
        <v/>
      </c>
      <c r="K40" t="str">
        <f>IF(ISBLANK(Tabelle1[[#This Row],[Elution buffer]]),"",Tabelle1[[#This Row],[Elution buffer]])</f>
        <v/>
      </c>
      <c r="L40" t="str">
        <f>IF(ISBLANK(Tabelle1[[#This Row],[Sample volume
'[µL']]]),"",Tabelle1[[#This Row],[Sample volume
'[µL']]])</f>
        <v/>
      </c>
      <c r="M40" t="str">
        <f>IF(ISBLANK(Tabelle1[[#This Row],[Purity OD 260nm/280nm]]),"",Tabelle1[[#This Row],[Purity OD 260nm/280nm]])</f>
        <v/>
      </c>
      <c r="N40" t="str">
        <f>IF(ISBLANK(Tabelle1[[#This Row],[Purity OD 260nm/230nm]]),"",Tabelle1[[#This Row],[Purity OD 260nm/230nm]])</f>
        <v/>
      </c>
      <c r="O40">
        <f>IF(ISBLANK(Tabelle1[[#This Row],[Total amount '[µg']]]),"",Tabelle1[[#This Row],[Total amount '[µg']]])</f>
        <v>0</v>
      </c>
      <c r="P40" t="str">
        <f>IF(ISBLANK(Tabelle1[[#This Row],[RIN/DIN]]),"",Tabelle1[[#This Row],[RIN/DIN]])</f>
        <v/>
      </c>
      <c r="Q40" t="str">
        <f>IF(ISBLANK(Tabelle1[[#This Row],[Pool name]]),"",Tabelle1[[#This Row],[Pool name]])</f>
        <v/>
      </c>
      <c r="R40" t="str">
        <f>IF(ISBLANK(Tabelle1[[#This Row],[Concentration single library '[ng/µl']]]),"",Tabelle1[[#This Row],[Concentration single library '[ng/µl']]])</f>
        <v/>
      </c>
      <c r="S40" t="str">
        <f>IF(ISBLANK(Tabelle1[[#This Row],[Fragment size pool '[bp'] after indexing]]),"",Tabelle1[[#This Row],[Fragment size pool '[bp'] after indexing]])</f>
        <v/>
      </c>
    </row>
    <row r="41" spans="1:19" x14ac:dyDescent="0.2">
      <c r="A41">
        <f>IF(ISBLANK(Tabelle1[[#This Row],[Sample Number]]),"",Tabelle1[[#This Row],[Sample Number]])</f>
        <v>39</v>
      </c>
      <c r="B41" t="str">
        <f>IF(ISBLANK(Tabelle1[[#This Row],[QBiC barcode (filled by QBiC)]]),"",Tabelle1[[#This Row],[QBiC barcode (filled by QBiC)]])</f>
        <v/>
      </c>
      <c r="C41" t="str">
        <f>IF(ISBLANK(Tabelle1[[#This Row],[Lab ID]]),"",Tabelle1[[#This Row],[Lab ID]])</f>
        <v/>
      </c>
      <c r="E41" t="str">
        <f>IF(ISBLANK(Tabelle1[[#This Row],[Plate position (e.g. A1)]]),"",Tabelle1[[#This Row],[Plate position (e.g. A1)]])</f>
        <v/>
      </c>
      <c r="F41" t="str">
        <f>IF(ISBLANK(Tabelle1[[#This Row],[Plate title]]),"",Tabelle1[[#This Row],[Plate title]])</f>
        <v/>
      </c>
      <c r="G41" t="str">
        <f>IF(ISBLANK(Tabelle1[[#This Row],[Sample name]]),"",Tabelle1[[#This Row],[Sample name]])</f>
        <v/>
      </c>
      <c r="H41" t="str">
        <f>IF(ISBLANK(Tabelle1[[#This Row],[Batch to respect for sample preparation]]),"",Tabelle1[[#This Row],[Batch to respect for sample preparation]])</f>
        <v/>
      </c>
      <c r="I41" t="str">
        <f>IF(ISBLANK(Tabelle1[[#This Row],[Sample grouping]]),"",Tabelle1[[#This Row],[Sample grouping]])</f>
        <v/>
      </c>
      <c r="K41" t="str">
        <f>IF(ISBLANK(Tabelle1[[#This Row],[Elution buffer]]),"",Tabelle1[[#This Row],[Elution buffer]])</f>
        <v/>
      </c>
      <c r="L41" t="str">
        <f>IF(ISBLANK(Tabelle1[[#This Row],[Sample volume
'[µL']]]),"",Tabelle1[[#This Row],[Sample volume
'[µL']]])</f>
        <v/>
      </c>
      <c r="M41" t="str">
        <f>IF(ISBLANK(Tabelle1[[#This Row],[Purity OD 260nm/280nm]]),"",Tabelle1[[#This Row],[Purity OD 260nm/280nm]])</f>
        <v/>
      </c>
      <c r="N41" t="str">
        <f>IF(ISBLANK(Tabelle1[[#This Row],[Purity OD 260nm/230nm]]),"",Tabelle1[[#This Row],[Purity OD 260nm/230nm]])</f>
        <v/>
      </c>
      <c r="O41">
        <f>IF(ISBLANK(Tabelle1[[#This Row],[Total amount '[µg']]]),"",Tabelle1[[#This Row],[Total amount '[µg']]])</f>
        <v>0</v>
      </c>
      <c r="P41" t="str">
        <f>IF(ISBLANK(Tabelle1[[#This Row],[RIN/DIN]]),"",Tabelle1[[#This Row],[RIN/DIN]])</f>
        <v/>
      </c>
      <c r="Q41" t="str">
        <f>IF(ISBLANK(Tabelle1[[#This Row],[Pool name]]),"",Tabelle1[[#This Row],[Pool name]])</f>
        <v/>
      </c>
      <c r="R41" t="str">
        <f>IF(ISBLANK(Tabelle1[[#This Row],[Concentration single library '[ng/µl']]]),"",Tabelle1[[#This Row],[Concentration single library '[ng/µl']]])</f>
        <v/>
      </c>
      <c r="S41" t="str">
        <f>IF(ISBLANK(Tabelle1[[#This Row],[Fragment size pool '[bp'] after indexing]]),"",Tabelle1[[#This Row],[Fragment size pool '[bp'] after indexing]])</f>
        <v/>
      </c>
    </row>
    <row r="42" spans="1:19" x14ac:dyDescent="0.2">
      <c r="A42">
        <f>IF(ISBLANK(Tabelle1[[#This Row],[Sample Number]]),"",Tabelle1[[#This Row],[Sample Number]])</f>
        <v>40</v>
      </c>
      <c r="B42" t="str">
        <f>IF(ISBLANK(Tabelle1[[#This Row],[QBiC barcode (filled by QBiC)]]),"",Tabelle1[[#This Row],[QBiC barcode (filled by QBiC)]])</f>
        <v/>
      </c>
      <c r="C42" t="str">
        <f>IF(ISBLANK(Tabelle1[[#This Row],[Lab ID]]),"",Tabelle1[[#This Row],[Lab ID]])</f>
        <v/>
      </c>
      <c r="E42" t="str">
        <f>IF(ISBLANK(Tabelle1[[#This Row],[Plate position (e.g. A1)]]),"",Tabelle1[[#This Row],[Plate position (e.g. A1)]])</f>
        <v/>
      </c>
      <c r="F42" t="str">
        <f>IF(ISBLANK(Tabelle1[[#This Row],[Plate title]]),"",Tabelle1[[#This Row],[Plate title]])</f>
        <v/>
      </c>
      <c r="G42" t="str">
        <f>IF(ISBLANK(Tabelle1[[#This Row],[Sample name]]),"",Tabelle1[[#This Row],[Sample name]])</f>
        <v/>
      </c>
      <c r="H42" t="str">
        <f>IF(ISBLANK(Tabelle1[[#This Row],[Batch to respect for sample preparation]]),"",Tabelle1[[#This Row],[Batch to respect for sample preparation]])</f>
        <v/>
      </c>
      <c r="I42" t="str">
        <f>IF(ISBLANK(Tabelle1[[#This Row],[Sample grouping]]),"",Tabelle1[[#This Row],[Sample grouping]])</f>
        <v/>
      </c>
      <c r="K42" t="str">
        <f>IF(ISBLANK(Tabelle1[[#This Row],[Elution buffer]]),"",Tabelle1[[#This Row],[Elution buffer]])</f>
        <v/>
      </c>
      <c r="L42" t="str">
        <f>IF(ISBLANK(Tabelle1[[#This Row],[Sample volume
'[µL']]]),"",Tabelle1[[#This Row],[Sample volume
'[µL']]])</f>
        <v/>
      </c>
      <c r="M42" t="str">
        <f>IF(ISBLANK(Tabelle1[[#This Row],[Purity OD 260nm/280nm]]),"",Tabelle1[[#This Row],[Purity OD 260nm/280nm]])</f>
        <v/>
      </c>
      <c r="N42" t="str">
        <f>IF(ISBLANK(Tabelle1[[#This Row],[Purity OD 260nm/230nm]]),"",Tabelle1[[#This Row],[Purity OD 260nm/230nm]])</f>
        <v/>
      </c>
      <c r="O42">
        <f>IF(ISBLANK(Tabelle1[[#This Row],[Total amount '[µg']]]),"",Tabelle1[[#This Row],[Total amount '[µg']]])</f>
        <v>0</v>
      </c>
      <c r="P42" t="str">
        <f>IF(ISBLANK(Tabelle1[[#This Row],[RIN/DIN]]),"",Tabelle1[[#This Row],[RIN/DIN]])</f>
        <v/>
      </c>
      <c r="Q42" t="str">
        <f>IF(ISBLANK(Tabelle1[[#This Row],[Pool name]]),"",Tabelle1[[#This Row],[Pool name]])</f>
        <v/>
      </c>
      <c r="R42" t="str">
        <f>IF(ISBLANK(Tabelle1[[#This Row],[Concentration single library '[ng/µl']]]),"",Tabelle1[[#This Row],[Concentration single library '[ng/µl']]])</f>
        <v/>
      </c>
      <c r="S42" t="str">
        <f>IF(ISBLANK(Tabelle1[[#This Row],[Fragment size pool '[bp'] after indexing]]),"",Tabelle1[[#This Row],[Fragment size pool '[bp'] after indexing]])</f>
        <v/>
      </c>
    </row>
    <row r="43" spans="1:19" x14ac:dyDescent="0.2">
      <c r="A43">
        <f>IF(ISBLANK(Tabelle1[[#This Row],[Sample Number]]),"",Tabelle1[[#This Row],[Sample Number]])</f>
        <v>41</v>
      </c>
      <c r="B43" t="str">
        <f>IF(ISBLANK(Tabelle1[[#This Row],[QBiC barcode (filled by QBiC)]]),"",Tabelle1[[#This Row],[QBiC barcode (filled by QBiC)]])</f>
        <v/>
      </c>
      <c r="C43" t="str">
        <f>IF(ISBLANK(Tabelle1[[#This Row],[Lab ID]]),"",Tabelle1[[#This Row],[Lab ID]])</f>
        <v/>
      </c>
      <c r="E43" t="str">
        <f>IF(ISBLANK(Tabelle1[[#This Row],[Plate position (e.g. A1)]]),"",Tabelle1[[#This Row],[Plate position (e.g. A1)]])</f>
        <v/>
      </c>
      <c r="F43" t="str">
        <f>IF(ISBLANK(Tabelle1[[#This Row],[Plate title]]),"",Tabelle1[[#This Row],[Plate title]])</f>
        <v/>
      </c>
      <c r="G43" t="str">
        <f>IF(ISBLANK(Tabelle1[[#This Row],[Sample name]]),"",Tabelle1[[#This Row],[Sample name]])</f>
        <v/>
      </c>
      <c r="H43" t="str">
        <f>IF(ISBLANK(Tabelle1[[#This Row],[Batch to respect for sample preparation]]),"",Tabelle1[[#This Row],[Batch to respect for sample preparation]])</f>
        <v/>
      </c>
      <c r="I43" t="str">
        <f>IF(ISBLANK(Tabelle1[[#This Row],[Sample grouping]]),"",Tabelle1[[#This Row],[Sample grouping]])</f>
        <v/>
      </c>
      <c r="K43" t="str">
        <f>IF(ISBLANK(Tabelle1[[#This Row],[Elution buffer]]),"",Tabelle1[[#This Row],[Elution buffer]])</f>
        <v/>
      </c>
      <c r="L43" t="str">
        <f>IF(ISBLANK(Tabelle1[[#This Row],[Sample volume
'[µL']]]),"",Tabelle1[[#This Row],[Sample volume
'[µL']]])</f>
        <v/>
      </c>
      <c r="M43" t="str">
        <f>IF(ISBLANK(Tabelle1[[#This Row],[Purity OD 260nm/280nm]]),"",Tabelle1[[#This Row],[Purity OD 260nm/280nm]])</f>
        <v/>
      </c>
      <c r="N43" t="str">
        <f>IF(ISBLANK(Tabelle1[[#This Row],[Purity OD 260nm/230nm]]),"",Tabelle1[[#This Row],[Purity OD 260nm/230nm]])</f>
        <v/>
      </c>
      <c r="O43">
        <f>IF(ISBLANK(Tabelle1[[#This Row],[Total amount '[µg']]]),"",Tabelle1[[#This Row],[Total amount '[µg']]])</f>
        <v>0</v>
      </c>
      <c r="P43" t="str">
        <f>IF(ISBLANK(Tabelle1[[#This Row],[RIN/DIN]]),"",Tabelle1[[#This Row],[RIN/DIN]])</f>
        <v/>
      </c>
      <c r="Q43" t="str">
        <f>IF(ISBLANK(Tabelle1[[#This Row],[Pool name]]),"",Tabelle1[[#This Row],[Pool name]])</f>
        <v/>
      </c>
      <c r="R43" t="str">
        <f>IF(ISBLANK(Tabelle1[[#This Row],[Concentration single library '[ng/µl']]]),"",Tabelle1[[#This Row],[Concentration single library '[ng/µl']]])</f>
        <v/>
      </c>
      <c r="S43" t="str">
        <f>IF(ISBLANK(Tabelle1[[#This Row],[Fragment size pool '[bp'] after indexing]]),"",Tabelle1[[#This Row],[Fragment size pool '[bp'] after indexing]])</f>
        <v/>
      </c>
    </row>
    <row r="44" spans="1:19" x14ac:dyDescent="0.2">
      <c r="A44">
        <f>IF(ISBLANK(Tabelle1[[#This Row],[Sample Number]]),"",Tabelle1[[#This Row],[Sample Number]])</f>
        <v>42</v>
      </c>
      <c r="B44" t="str">
        <f>IF(ISBLANK(Tabelle1[[#This Row],[QBiC barcode (filled by QBiC)]]),"",Tabelle1[[#This Row],[QBiC barcode (filled by QBiC)]])</f>
        <v/>
      </c>
      <c r="C44" t="str">
        <f>IF(ISBLANK(Tabelle1[[#This Row],[Lab ID]]),"",Tabelle1[[#This Row],[Lab ID]])</f>
        <v/>
      </c>
      <c r="E44" t="str">
        <f>IF(ISBLANK(Tabelle1[[#This Row],[Plate position (e.g. A1)]]),"",Tabelle1[[#This Row],[Plate position (e.g. A1)]])</f>
        <v/>
      </c>
      <c r="F44" t="str">
        <f>IF(ISBLANK(Tabelle1[[#This Row],[Plate title]]),"",Tabelle1[[#This Row],[Plate title]])</f>
        <v/>
      </c>
      <c r="G44" t="str">
        <f>IF(ISBLANK(Tabelle1[[#This Row],[Sample name]]),"",Tabelle1[[#This Row],[Sample name]])</f>
        <v/>
      </c>
      <c r="H44" t="str">
        <f>IF(ISBLANK(Tabelle1[[#This Row],[Batch to respect for sample preparation]]),"",Tabelle1[[#This Row],[Batch to respect for sample preparation]])</f>
        <v/>
      </c>
      <c r="I44" t="str">
        <f>IF(ISBLANK(Tabelle1[[#This Row],[Sample grouping]]),"",Tabelle1[[#This Row],[Sample grouping]])</f>
        <v/>
      </c>
      <c r="K44" t="str">
        <f>IF(ISBLANK(Tabelle1[[#This Row],[Elution buffer]]),"",Tabelle1[[#This Row],[Elution buffer]])</f>
        <v/>
      </c>
      <c r="L44" t="str">
        <f>IF(ISBLANK(Tabelle1[[#This Row],[Sample volume
'[µL']]]),"",Tabelle1[[#This Row],[Sample volume
'[µL']]])</f>
        <v/>
      </c>
      <c r="M44" t="str">
        <f>IF(ISBLANK(Tabelle1[[#This Row],[Purity OD 260nm/280nm]]),"",Tabelle1[[#This Row],[Purity OD 260nm/280nm]])</f>
        <v/>
      </c>
      <c r="N44" t="str">
        <f>IF(ISBLANK(Tabelle1[[#This Row],[Purity OD 260nm/230nm]]),"",Tabelle1[[#This Row],[Purity OD 260nm/230nm]])</f>
        <v/>
      </c>
      <c r="O44">
        <f>IF(ISBLANK(Tabelle1[[#This Row],[Total amount '[µg']]]),"",Tabelle1[[#This Row],[Total amount '[µg']]])</f>
        <v>0</v>
      </c>
      <c r="P44" t="str">
        <f>IF(ISBLANK(Tabelle1[[#This Row],[RIN/DIN]]),"",Tabelle1[[#This Row],[RIN/DIN]])</f>
        <v/>
      </c>
      <c r="Q44" t="str">
        <f>IF(ISBLANK(Tabelle1[[#This Row],[Pool name]]),"",Tabelle1[[#This Row],[Pool name]])</f>
        <v/>
      </c>
      <c r="R44" t="str">
        <f>IF(ISBLANK(Tabelle1[[#This Row],[Concentration single library '[ng/µl']]]),"",Tabelle1[[#This Row],[Concentration single library '[ng/µl']]])</f>
        <v/>
      </c>
      <c r="S44" t="str">
        <f>IF(ISBLANK(Tabelle1[[#This Row],[Fragment size pool '[bp'] after indexing]]),"",Tabelle1[[#This Row],[Fragment size pool '[bp'] after indexing]])</f>
        <v/>
      </c>
    </row>
    <row r="45" spans="1:19" x14ac:dyDescent="0.2">
      <c r="A45">
        <f>IF(ISBLANK(Tabelle1[[#This Row],[Sample Number]]),"",Tabelle1[[#This Row],[Sample Number]])</f>
        <v>43</v>
      </c>
      <c r="B45" t="str">
        <f>IF(ISBLANK(Tabelle1[[#This Row],[QBiC barcode (filled by QBiC)]]),"",Tabelle1[[#This Row],[QBiC barcode (filled by QBiC)]])</f>
        <v/>
      </c>
      <c r="C45" t="str">
        <f>IF(ISBLANK(Tabelle1[[#This Row],[Lab ID]]),"",Tabelle1[[#This Row],[Lab ID]])</f>
        <v/>
      </c>
      <c r="E45" t="str">
        <f>IF(ISBLANK(Tabelle1[[#This Row],[Plate position (e.g. A1)]]),"",Tabelle1[[#This Row],[Plate position (e.g. A1)]])</f>
        <v/>
      </c>
      <c r="F45" t="str">
        <f>IF(ISBLANK(Tabelle1[[#This Row],[Plate title]]),"",Tabelle1[[#This Row],[Plate title]])</f>
        <v/>
      </c>
      <c r="G45" t="str">
        <f>IF(ISBLANK(Tabelle1[[#This Row],[Sample name]]),"",Tabelle1[[#This Row],[Sample name]])</f>
        <v/>
      </c>
      <c r="H45" t="str">
        <f>IF(ISBLANK(Tabelle1[[#This Row],[Batch to respect for sample preparation]]),"",Tabelle1[[#This Row],[Batch to respect for sample preparation]])</f>
        <v/>
      </c>
      <c r="I45" t="str">
        <f>IF(ISBLANK(Tabelle1[[#This Row],[Sample grouping]]),"",Tabelle1[[#This Row],[Sample grouping]])</f>
        <v/>
      </c>
      <c r="K45" t="str">
        <f>IF(ISBLANK(Tabelle1[[#This Row],[Elution buffer]]),"",Tabelle1[[#This Row],[Elution buffer]])</f>
        <v/>
      </c>
      <c r="L45" t="str">
        <f>IF(ISBLANK(Tabelle1[[#This Row],[Sample volume
'[µL']]]),"",Tabelle1[[#This Row],[Sample volume
'[µL']]])</f>
        <v/>
      </c>
      <c r="M45" t="str">
        <f>IF(ISBLANK(Tabelle1[[#This Row],[Purity OD 260nm/280nm]]),"",Tabelle1[[#This Row],[Purity OD 260nm/280nm]])</f>
        <v/>
      </c>
      <c r="N45" t="str">
        <f>IF(ISBLANK(Tabelle1[[#This Row],[Purity OD 260nm/230nm]]),"",Tabelle1[[#This Row],[Purity OD 260nm/230nm]])</f>
        <v/>
      </c>
      <c r="O45">
        <f>IF(ISBLANK(Tabelle1[[#This Row],[Total amount '[µg']]]),"",Tabelle1[[#This Row],[Total amount '[µg']]])</f>
        <v>0</v>
      </c>
      <c r="P45" t="str">
        <f>IF(ISBLANK(Tabelle1[[#This Row],[RIN/DIN]]),"",Tabelle1[[#This Row],[RIN/DIN]])</f>
        <v/>
      </c>
      <c r="Q45" t="str">
        <f>IF(ISBLANK(Tabelle1[[#This Row],[Pool name]]),"",Tabelle1[[#This Row],[Pool name]])</f>
        <v/>
      </c>
      <c r="R45" t="str">
        <f>IF(ISBLANK(Tabelle1[[#This Row],[Concentration single library '[ng/µl']]]),"",Tabelle1[[#This Row],[Concentration single library '[ng/µl']]])</f>
        <v/>
      </c>
      <c r="S45" t="str">
        <f>IF(ISBLANK(Tabelle1[[#This Row],[Fragment size pool '[bp'] after indexing]]),"",Tabelle1[[#This Row],[Fragment size pool '[bp'] after indexing]])</f>
        <v/>
      </c>
    </row>
    <row r="46" spans="1:19" x14ac:dyDescent="0.2">
      <c r="A46">
        <f>IF(ISBLANK(Tabelle1[[#This Row],[Sample Number]]),"",Tabelle1[[#This Row],[Sample Number]])</f>
        <v>44</v>
      </c>
      <c r="B46" t="str">
        <f>IF(ISBLANK(Tabelle1[[#This Row],[QBiC barcode (filled by QBiC)]]),"",Tabelle1[[#This Row],[QBiC barcode (filled by QBiC)]])</f>
        <v/>
      </c>
      <c r="C46" t="str">
        <f>IF(ISBLANK(Tabelle1[[#This Row],[Lab ID]]),"",Tabelle1[[#This Row],[Lab ID]])</f>
        <v/>
      </c>
      <c r="E46" t="str">
        <f>IF(ISBLANK(Tabelle1[[#This Row],[Plate position (e.g. A1)]]),"",Tabelle1[[#This Row],[Plate position (e.g. A1)]])</f>
        <v/>
      </c>
      <c r="F46" t="str">
        <f>IF(ISBLANK(Tabelle1[[#This Row],[Plate title]]),"",Tabelle1[[#This Row],[Plate title]])</f>
        <v/>
      </c>
      <c r="G46" t="str">
        <f>IF(ISBLANK(Tabelle1[[#This Row],[Sample name]]),"",Tabelle1[[#This Row],[Sample name]])</f>
        <v/>
      </c>
      <c r="H46" t="str">
        <f>IF(ISBLANK(Tabelle1[[#This Row],[Batch to respect for sample preparation]]),"",Tabelle1[[#This Row],[Batch to respect for sample preparation]])</f>
        <v/>
      </c>
      <c r="I46" t="str">
        <f>IF(ISBLANK(Tabelle1[[#This Row],[Sample grouping]]),"",Tabelle1[[#This Row],[Sample grouping]])</f>
        <v/>
      </c>
      <c r="K46" t="str">
        <f>IF(ISBLANK(Tabelle1[[#This Row],[Elution buffer]]),"",Tabelle1[[#This Row],[Elution buffer]])</f>
        <v/>
      </c>
      <c r="L46" t="str">
        <f>IF(ISBLANK(Tabelle1[[#This Row],[Sample volume
'[µL']]]),"",Tabelle1[[#This Row],[Sample volume
'[µL']]])</f>
        <v/>
      </c>
      <c r="M46" t="str">
        <f>IF(ISBLANK(Tabelle1[[#This Row],[Purity OD 260nm/280nm]]),"",Tabelle1[[#This Row],[Purity OD 260nm/280nm]])</f>
        <v/>
      </c>
      <c r="N46" t="str">
        <f>IF(ISBLANK(Tabelle1[[#This Row],[Purity OD 260nm/230nm]]),"",Tabelle1[[#This Row],[Purity OD 260nm/230nm]])</f>
        <v/>
      </c>
      <c r="O46">
        <f>IF(ISBLANK(Tabelle1[[#This Row],[Total amount '[µg']]]),"",Tabelle1[[#This Row],[Total amount '[µg']]])</f>
        <v>0</v>
      </c>
      <c r="P46" t="str">
        <f>IF(ISBLANK(Tabelle1[[#This Row],[RIN/DIN]]),"",Tabelle1[[#This Row],[RIN/DIN]])</f>
        <v/>
      </c>
      <c r="Q46" t="str">
        <f>IF(ISBLANK(Tabelle1[[#This Row],[Pool name]]),"",Tabelle1[[#This Row],[Pool name]])</f>
        <v/>
      </c>
      <c r="R46" t="str">
        <f>IF(ISBLANK(Tabelle1[[#This Row],[Concentration single library '[ng/µl']]]),"",Tabelle1[[#This Row],[Concentration single library '[ng/µl']]])</f>
        <v/>
      </c>
      <c r="S46" t="str">
        <f>IF(ISBLANK(Tabelle1[[#This Row],[Fragment size pool '[bp'] after indexing]]),"",Tabelle1[[#This Row],[Fragment size pool '[bp'] after indexing]])</f>
        <v/>
      </c>
    </row>
    <row r="47" spans="1:19" x14ac:dyDescent="0.2">
      <c r="A47">
        <f>IF(ISBLANK(Tabelle1[[#This Row],[Sample Number]]),"",Tabelle1[[#This Row],[Sample Number]])</f>
        <v>45</v>
      </c>
      <c r="B47" t="str">
        <f>IF(ISBLANK(Tabelle1[[#This Row],[QBiC barcode (filled by QBiC)]]),"",Tabelle1[[#This Row],[QBiC barcode (filled by QBiC)]])</f>
        <v/>
      </c>
      <c r="C47" t="str">
        <f>IF(ISBLANK(Tabelle1[[#This Row],[Lab ID]]),"",Tabelle1[[#This Row],[Lab ID]])</f>
        <v/>
      </c>
      <c r="E47" t="str">
        <f>IF(ISBLANK(Tabelle1[[#This Row],[Plate position (e.g. A1)]]),"",Tabelle1[[#This Row],[Plate position (e.g. A1)]])</f>
        <v/>
      </c>
      <c r="F47" t="str">
        <f>IF(ISBLANK(Tabelle1[[#This Row],[Plate title]]),"",Tabelle1[[#This Row],[Plate title]])</f>
        <v/>
      </c>
      <c r="G47" t="str">
        <f>IF(ISBLANK(Tabelle1[[#This Row],[Sample name]]),"",Tabelle1[[#This Row],[Sample name]])</f>
        <v/>
      </c>
      <c r="H47" t="str">
        <f>IF(ISBLANK(Tabelle1[[#This Row],[Batch to respect for sample preparation]]),"",Tabelle1[[#This Row],[Batch to respect for sample preparation]])</f>
        <v/>
      </c>
      <c r="I47" t="str">
        <f>IF(ISBLANK(Tabelle1[[#This Row],[Sample grouping]]),"",Tabelle1[[#This Row],[Sample grouping]])</f>
        <v/>
      </c>
      <c r="K47" t="str">
        <f>IF(ISBLANK(Tabelle1[[#This Row],[Elution buffer]]),"",Tabelle1[[#This Row],[Elution buffer]])</f>
        <v/>
      </c>
      <c r="L47" t="str">
        <f>IF(ISBLANK(Tabelle1[[#This Row],[Sample volume
'[µL']]]),"",Tabelle1[[#This Row],[Sample volume
'[µL']]])</f>
        <v/>
      </c>
      <c r="M47" t="str">
        <f>IF(ISBLANK(Tabelle1[[#This Row],[Purity OD 260nm/280nm]]),"",Tabelle1[[#This Row],[Purity OD 260nm/280nm]])</f>
        <v/>
      </c>
      <c r="N47" t="str">
        <f>IF(ISBLANK(Tabelle1[[#This Row],[Purity OD 260nm/230nm]]),"",Tabelle1[[#This Row],[Purity OD 260nm/230nm]])</f>
        <v/>
      </c>
      <c r="O47">
        <f>IF(ISBLANK(Tabelle1[[#This Row],[Total amount '[µg']]]),"",Tabelle1[[#This Row],[Total amount '[µg']]])</f>
        <v>0</v>
      </c>
      <c r="P47" t="str">
        <f>IF(ISBLANK(Tabelle1[[#This Row],[RIN/DIN]]),"",Tabelle1[[#This Row],[RIN/DIN]])</f>
        <v/>
      </c>
      <c r="Q47" t="str">
        <f>IF(ISBLANK(Tabelle1[[#This Row],[Pool name]]),"",Tabelle1[[#This Row],[Pool name]])</f>
        <v/>
      </c>
      <c r="R47" t="str">
        <f>IF(ISBLANK(Tabelle1[[#This Row],[Concentration single library '[ng/µl']]]),"",Tabelle1[[#This Row],[Concentration single library '[ng/µl']]])</f>
        <v/>
      </c>
      <c r="S47" t="str">
        <f>IF(ISBLANK(Tabelle1[[#This Row],[Fragment size pool '[bp'] after indexing]]),"",Tabelle1[[#This Row],[Fragment size pool '[bp'] after indexing]])</f>
        <v/>
      </c>
    </row>
    <row r="48" spans="1:19" x14ac:dyDescent="0.2">
      <c r="A48">
        <f>IF(ISBLANK(Tabelle1[[#This Row],[Sample Number]]),"",Tabelle1[[#This Row],[Sample Number]])</f>
        <v>46</v>
      </c>
      <c r="B48" t="str">
        <f>IF(ISBLANK(Tabelle1[[#This Row],[QBiC barcode (filled by QBiC)]]),"",Tabelle1[[#This Row],[QBiC barcode (filled by QBiC)]])</f>
        <v/>
      </c>
      <c r="C48" t="str">
        <f>IF(ISBLANK(Tabelle1[[#This Row],[Lab ID]]),"",Tabelle1[[#This Row],[Lab ID]])</f>
        <v/>
      </c>
      <c r="E48" t="str">
        <f>IF(ISBLANK(Tabelle1[[#This Row],[Plate position (e.g. A1)]]),"",Tabelle1[[#This Row],[Plate position (e.g. A1)]])</f>
        <v/>
      </c>
      <c r="F48" t="str">
        <f>IF(ISBLANK(Tabelle1[[#This Row],[Plate title]]),"",Tabelle1[[#This Row],[Plate title]])</f>
        <v/>
      </c>
      <c r="G48" t="str">
        <f>IF(ISBLANK(Tabelle1[[#This Row],[Sample name]]),"",Tabelle1[[#This Row],[Sample name]])</f>
        <v/>
      </c>
      <c r="H48" t="str">
        <f>IF(ISBLANK(Tabelle1[[#This Row],[Batch to respect for sample preparation]]),"",Tabelle1[[#This Row],[Batch to respect for sample preparation]])</f>
        <v/>
      </c>
      <c r="I48" t="str">
        <f>IF(ISBLANK(Tabelle1[[#This Row],[Sample grouping]]),"",Tabelle1[[#This Row],[Sample grouping]])</f>
        <v/>
      </c>
      <c r="K48" t="str">
        <f>IF(ISBLANK(Tabelle1[[#This Row],[Elution buffer]]),"",Tabelle1[[#This Row],[Elution buffer]])</f>
        <v/>
      </c>
      <c r="L48" t="str">
        <f>IF(ISBLANK(Tabelle1[[#This Row],[Sample volume
'[µL']]]),"",Tabelle1[[#This Row],[Sample volume
'[µL']]])</f>
        <v/>
      </c>
      <c r="M48" t="str">
        <f>IF(ISBLANK(Tabelle1[[#This Row],[Purity OD 260nm/280nm]]),"",Tabelle1[[#This Row],[Purity OD 260nm/280nm]])</f>
        <v/>
      </c>
      <c r="N48" t="str">
        <f>IF(ISBLANK(Tabelle1[[#This Row],[Purity OD 260nm/230nm]]),"",Tabelle1[[#This Row],[Purity OD 260nm/230nm]])</f>
        <v/>
      </c>
      <c r="O48">
        <f>IF(ISBLANK(Tabelle1[[#This Row],[Total amount '[µg']]]),"",Tabelle1[[#This Row],[Total amount '[µg']]])</f>
        <v>0</v>
      </c>
      <c r="P48" t="str">
        <f>IF(ISBLANK(Tabelle1[[#This Row],[RIN/DIN]]),"",Tabelle1[[#This Row],[RIN/DIN]])</f>
        <v/>
      </c>
      <c r="Q48" t="str">
        <f>IF(ISBLANK(Tabelle1[[#This Row],[Pool name]]),"",Tabelle1[[#This Row],[Pool name]])</f>
        <v/>
      </c>
      <c r="R48" t="str">
        <f>IF(ISBLANK(Tabelle1[[#This Row],[Concentration single library '[ng/µl']]]),"",Tabelle1[[#This Row],[Concentration single library '[ng/µl']]])</f>
        <v/>
      </c>
      <c r="S48" t="str">
        <f>IF(ISBLANK(Tabelle1[[#This Row],[Fragment size pool '[bp'] after indexing]]),"",Tabelle1[[#This Row],[Fragment size pool '[bp'] after indexing]])</f>
        <v/>
      </c>
    </row>
    <row r="49" spans="1:19" x14ac:dyDescent="0.2">
      <c r="A49">
        <f>IF(ISBLANK(Tabelle1[[#This Row],[Sample Number]]),"",Tabelle1[[#This Row],[Sample Number]])</f>
        <v>47</v>
      </c>
      <c r="B49" t="str">
        <f>IF(ISBLANK(Tabelle1[[#This Row],[QBiC barcode (filled by QBiC)]]),"",Tabelle1[[#This Row],[QBiC barcode (filled by QBiC)]])</f>
        <v/>
      </c>
      <c r="C49" t="str">
        <f>IF(ISBLANK(Tabelle1[[#This Row],[Lab ID]]),"",Tabelle1[[#This Row],[Lab ID]])</f>
        <v/>
      </c>
      <c r="E49" t="str">
        <f>IF(ISBLANK(Tabelle1[[#This Row],[Plate position (e.g. A1)]]),"",Tabelle1[[#This Row],[Plate position (e.g. A1)]])</f>
        <v/>
      </c>
      <c r="F49" t="str">
        <f>IF(ISBLANK(Tabelle1[[#This Row],[Plate title]]),"",Tabelle1[[#This Row],[Plate title]])</f>
        <v/>
      </c>
      <c r="G49" t="str">
        <f>IF(ISBLANK(Tabelle1[[#This Row],[Sample name]]),"",Tabelle1[[#This Row],[Sample name]])</f>
        <v/>
      </c>
      <c r="H49" t="str">
        <f>IF(ISBLANK(Tabelle1[[#This Row],[Batch to respect for sample preparation]]),"",Tabelle1[[#This Row],[Batch to respect for sample preparation]])</f>
        <v/>
      </c>
      <c r="I49" t="str">
        <f>IF(ISBLANK(Tabelle1[[#This Row],[Sample grouping]]),"",Tabelle1[[#This Row],[Sample grouping]])</f>
        <v/>
      </c>
      <c r="K49" t="str">
        <f>IF(ISBLANK(Tabelle1[[#This Row],[Elution buffer]]),"",Tabelle1[[#This Row],[Elution buffer]])</f>
        <v/>
      </c>
      <c r="L49" t="str">
        <f>IF(ISBLANK(Tabelle1[[#This Row],[Sample volume
'[µL']]]),"",Tabelle1[[#This Row],[Sample volume
'[µL']]])</f>
        <v/>
      </c>
      <c r="M49" t="str">
        <f>IF(ISBLANK(Tabelle1[[#This Row],[Purity OD 260nm/280nm]]),"",Tabelle1[[#This Row],[Purity OD 260nm/280nm]])</f>
        <v/>
      </c>
      <c r="N49" t="str">
        <f>IF(ISBLANK(Tabelle1[[#This Row],[Purity OD 260nm/230nm]]),"",Tabelle1[[#This Row],[Purity OD 260nm/230nm]])</f>
        <v/>
      </c>
      <c r="O49">
        <f>IF(ISBLANK(Tabelle1[[#This Row],[Total amount '[µg']]]),"",Tabelle1[[#This Row],[Total amount '[µg']]])</f>
        <v>0</v>
      </c>
      <c r="P49" t="str">
        <f>IF(ISBLANK(Tabelle1[[#This Row],[RIN/DIN]]),"",Tabelle1[[#This Row],[RIN/DIN]])</f>
        <v/>
      </c>
      <c r="Q49" t="str">
        <f>IF(ISBLANK(Tabelle1[[#This Row],[Pool name]]),"",Tabelle1[[#This Row],[Pool name]])</f>
        <v/>
      </c>
      <c r="R49" t="str">
        <f>IF(ISBLANK(Tabelle1[[#This Row],[Concentration single library '[ng/µl']]]),"",Tabelle1[[#This Row],[Concentration single library '[ng/µl']]])</f>
        <v/>
      </c>
      <c r="S49" t="str">
        <f>IF(ISBLANK(Tabelle1[[#This Row],[Fragment size pool '[bp'] after indexing]]),"",Tabelle1[[#This Row],[Fragment size pool '[bp'] after indexing]])</f>
        <v/>
      </c>
    </row>
    <row r="50" spans="1:19" x14ac:dyDescent="0.2">
      <c r="A50">
        <f>IF(ISBLANK(Tabelle1[[#This Row],[Sample Number]]),"",Tabelle1[[#This Row],[Sample Number]])</f>
        <v>48</v>
      </c>
      <c r="B50" t="str">
        <f>IF(ISBLANK(Tabelle1[[#This Row],[QBiC barcode (filled by QBiC)]]),"",Tabelle1[[#This Row],[QBiC barcode (filled by QBiC)]])</f>
        <v/>
      </c>
      <c r="C50" t="str">
        <f>IF(ISBLANK(Tabelle1[[#This Row],[Lab ID]]),"",Tabelle1[[#This Row],[Lab ID]])</f>
        <v/>
      </c>
      <c r="E50" t="str">
        <f>IF(ISBLANK(Tabelle1[[#This Row],[Plate position (e.g. A1)]]),"",Tabelle1[[#This Row],[Plate position (e.g. A1)]])</f>
        <v/>
      </c>
      <c r="F50" t="str">
        <f>IF(ISBLANK(Tabelle1[[#This Row],[Plate title]]),"",Tabelle1[[#This Row],[Plate title]])</f>
        <v/>
      </c>
      <c r="G50" t="str">
        <f>IF(ISBLANK(Tabelle1[[#This Row],[Sample name]]),"",Tabelle1[[#This Row],[Sample name]])</f>
        <v/>
      </c>
      <c r="H50" t="str">
        <f>IF(ISBLANK(Tabelle1[[#This Row],[Batch to respect for sample preparation]]),"",Tabelle1[[#This Row],[Batch to respect for sample preparation]])</f>
        <v/>
      </c>
      <c r="I50" t="str">
        <f>IF(ISBLANK(Tabelle1[[#This Row],[Sample grouping]]),"",Tabelle1[[#This Row],[Sample grouping]])</f>
        <v/>
      </c>
      <c r="K50" t="str">
        <f>IF(ISBLANK(Tabelle1[[#This Row],[Elution buffer]]),"",Tabelle1[[#This Row],[Elution buffer]])</f>
        <v/>
      </c>
      <c r="L50" t="str">
        <f>IF(ISBLANK(Tabelle1[[#This Row],[Sample volume
'[µL']]]),"",Tabelle1[[#This Row],[Sample volume
'[µL']]])</f>
        <v/>
      </c>
      <c r="M50" t="str">
        <f>IF(ISBLANK(Tabelle1[[#This Row],[Purity OD 260nm/280nm]]),"",Tabelle1[[#This Row],[Purity OD 260nm/280nm]])</f>
        <v/>
      </c>
      <c r="N50" t="str">
        <f>IF(ISBLANK(Tabelle1[[#This Row],[Purity OD 260nm/230nm]]),"",Tabelle1[[#This Row],[Purity OD 260nm/230nm]])</f>
        <v/>
      </c>
      <c r="O50">
        <f>IF(ISBLANK(Tabelle1[[#This Row],[Total amount '[µg']]]),"",Tabelle1[[#This Row],[Total amount '[µg']]])</f>
        <v>0</v>
      </c>
      <c r="P50" t="str">
        <f>IF(ISBLANK(Tabelle1[[#This Row],[RIN/DIN]]),"",Tabelle1[[#This Row],[RIN/DIN]])</f>
        <v/>
      </c>
      <c r="Q50" t="str">
        <f>IF(ISBLANK(Tabelle1[[#This Row],[Pool name]]),"",Tabelle1[[#This Row],[Pool name]])</f>
        <v/>
      </c>
      <c r="R50" t="str">
        <f>IF(ISBLANK(Tabelle1[[#This Row],[Concentration single library '[ng/µl']]]),"",Tabelle1[[#This Row],[Concentration single library '[ng/µl']]])</f>
        <v/>
      </c>
      <c r="S50" t="str">
        <f>IF(ISBLANK(Tabelle1[[#This Row],[Fragment size pool '[bp'] after indexing]]),"",Tabelle1[[#This Row],[Fragment size pool '[bp'] after indexing]])</f>
        <v/>
      </c>
    </row>
    <row r="51" spans="1:19" x14ac:dyDescent="0.2">
      <c r="A51">
        <f>IF(ISBLANK(Tabelle1[[#This Row],[Sample Number]]),"",Tabelle1[[#This Row],[Sample Number]])</f>
        <v>49</v>
      </c>
      <c r="B51" t="str">
        <f>IF(ISBLANK(Tabelle1[[#This Row],[QBiC barcode (filled by QBiC)]]),"",Tabelle1[[#This Row],[QBiC barcode (filled by QBiC)]])</f>
        <v/>
      </c>
      <c r="C51" t="str">
        <f>IF(ISBLANK(Tabelle1[[#This Row],[Lab ID]]),"",Tabelle1[[#This Row],[Lab ID]])</f>
        <v/>
      </c>
      <c r="E51" t="str">
        <f>IF(ISBLANK(Tabelle1[[#This Row],[Plate position (e.g. A1)]]),"",Tabelle1[[#This Row],[Plate position (e.g. A1)]])</f>
        <v/>
      </c>
      <c r="F51" t="str">
        <f>IF(ISBLANK(Tabelle1[[#This Row],[Plate title]]),"",Tabelle1[[#This Row],[Plate title]])</f>
        <v/>
      </c>
      <c r="G51" t="str">
        <f>IF(ISBLANK(Tabelle1[[#This Row],[Sample name]]),"",Tabelle1[[#This Row],[Sample name]])</f>
        <v/>
      </c>
      <c r="H51" t="str">
        <f>IF(ISBLANK(Tabelle1[[#This Row],[Batch to respect for sample preparation]]),"",Tabelle1[[#This Row],[Batch to respect for sample preparation]])</f>
        <v/>
      </c>
      <c r="I51" t="str">
        <f>IF(ISBLANK(Tabelle1[[#This Row],[Sample grouping]]),"",Tabelle1[[#This Row],[Sample grouping]])</f>
        <v/>
      </c>
      <c r="K51" t="str">
        <f>IF(ISBLANK(Tabelle1[[#This Row],[Elution buffer]]),"",Tabelle1[[#This Row],[Elution buffer]])</f>
        <v/>
      </c>
      <c r="L51" t="str">
        <f>IF(ISBLANK(Tabelle1[[#This Row],[Sample volume
'[µL']]]),"",Tabelle1[[#This Row],[Sample volume
'[µL']]])</f>
        <v/>
      </c>
      <c r="M51" t="str">
        <f>IF(ISBLANK(Tabelle1[[#This Row],[Purity OD 260nm/280nm]]),"",Tabelle1[[#This Row],[Purity OD 260nm/280nm]])</f>
        <v/>
      </c>
      <c r="N51" t="str">
        <f>IF(ISBLANK(Tabelle1[[#This Row],[Purity OD 260nm/230nm]]),"",Tabelle1[[#This Row],[Purity OD 260nm/230nm]])</f>
        <v/>
      </c>
      <c r="O51">
        <f>IF(ISBLANK(Tabelle1[[#This Row],[Total amount '[µg']]]),"",Tabelle1[[#This Row],[Total amount '[µg']]])</f>
        <v>0</v>
      </c>
      <c r="P51" t="str">
        <f>IF(ISBLANK(Tabelle1[[#This Row],[RIN/DIN]]),"",Tabelle1[[#This Row],[RIN/DIN]])</f>
        <v/>
      </c>
      <c r="Q51" t="str">
        <f>IF(ISBLANK(Tabelle1[[#This Row],[Pool name]]),"",Tabelle1[[#This Row],[Pool name]])</f>
        <v/>
      </c>
      <c r="R51" t="str">
        <f>IF(ISBLANK(Tabelle1[[#This Row],[Concentration single library '[ng/µl']]]),"",Tabelle1[[#This Row],[Concentration single library '[ng/µl']]])</f>
        <v/>
      </c>
      <c r="S51" t="str">
        <f>IF(ISBLANK(Tabelle1[[#This Row],[Fragment size pool '[bp'] after indexing]]),"",Tabelle1[[#This Row],[Fragment size pool '[bp'] after indexing]])</f>
        <v/>
      </c>
    </row>
    <row r="52" spans="1:19" x14ac:dyDescent="0.2">
      <c r="A52">
        <f>IF(ISBLANK(Tabelle1[[#This Row],[Sample Number]]),"",Tabelle1[[#This Row],[Sample Number]])</f>
        <v>50</v>
      </c>
      <c r="B52" t="str">
        <f>IF(ISBLANK(Tabelle1[[#This Row],[QBiC barcode (filled by QBiC)]]),"",Tabelle1[[#This Row],[QBiC barcode (filled by QBiC)]])</f>
        <v/>
      </c>
      <c r="C52" t="str">
        <f>IF(ISBLANK(Tabelle1[[#This Row],[Lab ID]]),"",Tabelle1[[#This Row],[Lab ID]])</f>
        <v/>
      </c>
      <c r="E52" t="str">
        <f>IF(ISBLANK(Tabelle1[[#This Row],[Plate position (e.g. A1)]]),"",Tabelle1[[#This Row],[Plate position (e.g. A1)]])</f>
        <v/>
      </c>
      <c r="F52" t="str">
        <f>IF(ISBLANK(Tabelle1[[#This Row],[Plate title]]),"",Tabelle1[[#This Row],[Plate title]])</f>
        <v/>
      </c>
      <c r="G52" t="str">
        <f>IF(ISBLANK(Tabelle1[[#This Row],[Sample name]]),"",Tabelle1[[#This Row],[Sample name]])</f>
        <v/>
      </c>
      <c r="H52" t="str">
        <f>IF(ISBLANK(Tabelle1[[#This Row],[Batch to respect for sample preparation]]),"",Tabelle1[[#This Row],[Batch to respect for sample preparation]])</f>
        <v/>
      </c>
      <c r="I52" t="str">
        <f>IF(ISBLANK(Tabelle1[[#This Row],[Sample grouping]]),"",Tabelle1[[#This Row],[Sample grouping]])</f>
        <v/>
      </c>
      <c r="K52" t="str">
        <f>IF(ISBLANK(Tabelle1[[#This Row],[Elution buffer]]),"",Tabelle1[[#This Row],[Elution buffer]])</f>
        <v/>
      </c>
      <c r="L52" t="str">
        <f>IF(ISBLANK(Tabelle1[[#This Row],[Sample volume
'[µL']]]),"",Tabelle1[[#This Row],[Sample volume
'[µL']]])</f>
        <v/>
      </c>
      <c r="M52" t="str">
        <f>IF(ISBLANK(Tabelle1[[#This Row],[Purity OD 260nm/280nm]]),"",Tabelle1[[#This Row],[Purity OD 260nm/280nm]])</f>
        <v/>
      </c>
      <c r="N52" t="str">
        <f>IF(ISBLANK(Tabelle1[[#This Row],[Purity OD 260nm/230nm]]),"",Tabelle1[[#This Row],[Purity OD 260nm/230nm]])</f>
        <v/>
      </c>
      <c r="O52">
        <f>IF(ISBLANK(Tabelle1[[#This Row],[Total amount '[µg']]]),"",Tabelle1[[#This Row],[Total amount '[µg']]])</f>
        <v>0</v>
      </c>
      <c r="P52" t="str">
        <f>IF(ISBLANK(Tabelle1[[#This Row],[RIN/DIN]]),"",Tabelle1[[#This Row],[RIN/DIN]])</f>
        <v/>
      </c>
      <c r="Q52" t="str">
        <f>IF(ISBLANK(Tabelle1[[#This Row],[Pool name]]),"",Tabelle1[[#This Row],[Pool name]])</f>
        <v/>
      </c>
      <c r="R52" t="str">
        <f>IF(ISBLANK(Tabelle1[[#This Row],[Concentration single library '[ng/µl']]]),"",Tabelle1[[#This Row],[Concentration single library '[ng/µl']]])</f>
        <v/>
      </c>
      <c r="S52" t="str">
        <f>IF(ISBLANK(Tabelle1[[#This Row],[Fragment size pool '[bp'] after indexing]]),"",Tabelle1[[#This Row],[Fragment size pool '[bp'] after indexing]])</f>
        <v/>
      </c>
    </row>
    <row r="53" spans="1:19" x14ac:dyDescent="0.2">
      <c r="A53">
        <f>IF(ISBLANK(Tabelle1[[#This Row],[Sample Number]]),"",Tabelle1[[#This Row],[Sample Number]])</f>
        <v>51</v>
      </c>
      <c r="B53" t="str">
        <f>IF(ISBLANK(Tabelle1[[#This Row],[QBiC barcode (filled by QBiC)]]),"",Tabelle1[[#This Row],[QBiC barcode (filled by QBiC)]])</f>
        <v/>
      </c>
      <c r="C53" t="str">
        <f>IF(ISBLANK(Tabelle1[[#This Row],[Lab ID]]),"",Tabelle1[[#This Row],[Lab ID]])</f>
        <v/>
      </c>
      <c r="E53" t="str">
        <f>IF(ISBLANK(Tabelle1[[#This Row],[Plate position (e.g. A1)]]),"",Tabelle1[[#This Row],[Plate position (e.g. A1)]])</f>
        <v/>
      </c>
      <c r="F53" t="str">
        <f>IF(ISBLANK(Tabelle1[[#This Row],[Plate title]]),"",Tabelle1[[#This Row],[Plate title]])</f>
        <v/>
      </c>
      <c r="G53" t="str">
        <f>IF(ISBLANK(Tabelle1[[#This Row],[Sample name]]),"",Tabelle1[[#This Row],[Sample name]])</f>
        <v/>
      </c>
      <c r="H53" t="str">
        <f>IF(ISBLANK(Tabelle1[[#This Row],[Batch to respect for sample preparation]]),"",Tabelle1[[#This Row],[Batch to respect for sample preparation]])</f>
        <v/>
      </c>
      <c r="I53" t="str">
        <f>IF(ISBLANK(Tabelle1[[#This Row],[Sample grouping]]),"",Tabelle1[[#This Row],[Sample grouping]])</f>
        <v/>
      </c>
      <c r="K53" t="str">
        <f>IF(ISBLANK(Tabelle1[[#This Row],[Elution buffer]]),"",Tabelle1[[#This Row],[Elution buffer]])</f>
        <v/>
      </c>
      <c r="L53" t="str">
        <f>IF(ISBLANK(Tabelle1[[#This Row],[Sample volume
'[µL']]]),"",Tabelle1[[#This Row],[Sample volume
'[µL']]])</f>
        <v/>
      </c>
      <c r="M53" t="str">
        <f>IF(ISBLANK(Tabelle1[[#This Row],[Purity OD 260nm/280nm]]),"",Tabelle1[[#This Row],[Purity OD 260nm/280nm]])</f>
        <v/>
      </c>
      <c r="N53" t="str">
        <f>IF(ISBLANK(Tabelle1[[#This Row],[Purity OD 260nm/230nm]]),"",Tabelle1[[#This Row],[Purity OD 260nm/230nm]])</f>
        <v/>
      </c>
      <c r="O53">
        <f>IF(ISBLANK(Tabelle1[[#This Row],[Total amount '[µg']]]),"",Tabelle1[[#This Row],[Total amount '[µg']]])</f>
        <v>0</v>
      </c>
      <c r="P53" t="str">
        <f>IF(ISBLANK(Tabelle1[[#This Row],[RIN/DIN]]),"",Tabelle1[[#This Row],[RIN/DIN]])</f>
        <v/>
      </c>
      <c r="Q53" t="str">
        <f>IF(ISBLANK(Tabelle1[[#This Row],[Pool name]]),"",Tabelle1[[#This Row],[Pool name]])</f>
        <v/>
      </c>
      <c r="R53" t="str">
        <f>IF(ISBLANK(Tabelle1[[#This Row],[Concentration single library '[ng/µl']]]),"",Tabelle1[[#This Row],[Concentration single library '[ng/µl']]])</f>
        <v/>
      </c>
      <c r="S53" t="str">
        <f>IF(ISBLANK(Tabelle1[[#This Row],[Fragment size pool '[bp'] after indexing]]),"",Tabelle1[[#This Row],[Fragment size pool '[bp'] after indexing]])</f>
        <v/>
      </c>
    </row>
    <row r="54" spans="1:19" x14ac:dyDescent="0.2">
      <c r="A54">
        <f>IF(ISBLANK(Tabelle1[[#This Row],[Sample Number]]),"",Tabelle1[[#This Row],[Sample Number]])</f>
        <v>52</v>
      </c>
      <c r="B54" t="str">
        <f>IF(ISBLANK(Tabelle1[[#This Row],[QBiC barcode (filled by QBiC)]]),"",Tabelle1[[#This Row],[QBiC barcode (filled by QBiC)]])</f>
        <v/>
      </c>
      <c r="C54" t="str">
        <f>IF(ISBLANK(Tabelle1[[#This Row],[Lab ID]]),"",Tabelle1[[#This Row],[Lab ID]])</f>
        <v/>
      </c>
      <c r="E54" t="str">
        <f>IF(ISBLANK(Tabelle1[[#This Row],[Plate position (e.g. A1)]]),"",Tabelle1[[#This Row],[Plate position (e.g. A1)]])</f>
        <v/>
      </c>
      <c r="F54" t="str">
        <f>IF(ISBLANK(Tabelle1[[#This Row],[Plate title]]),"",Tabelle1[[#This Row],[Plate title]])</f>
        <v/>
      </c>
      <c r="G54" t="str">
        <f>IF(ISBLANK(Tabelle1[[#This Row],[Sample name]]),"",Tabelle1[[#This Row],[Sample name]])</f>
        <v/>
      </c>
      <c r="H54" t="str">
        <f>IF(ISBLANK(Tabelle1[[#This Row],[Batch to respect for sample preparation]]),"",Tabelle1[[#This Row],[Batch to respect for sample preparation]])</f>
        <v/>
      </c>
      <c r="I54" t="str">
        <f>IF(ISBLANK(Tabelle1[[#This Row],[Sample grouping]]),"",Tabelle1[[#This Row],[Sample grouping]])</f>
        <v/>
      </c>
      <c r="K54" t="str">
        <f>IF(ISBLANK(Tabelle1[[#This Row],[Elution buffer]]),"",Tabelle1[[#This Row],[Elution buffer]])</f>
        <v/>
      </c>
      <c r="L54" t="str">
        <f>IF(ISBLANK(Tabelle1[[#This Row],[Sample volume
'[µL']]]),"",Tabelle1[[#This Row],[Sample volume
'[µL']]])</f>
        <v/>
      </c>
      <c r="M54" t="str">
        <f>IF(ISBLANK(Tabelle1[[#This Row],[Purity OD 260nm/280nm]]),"",Tabelle1[[#This Row],[Purity OD 260nm/280nm]])</f>
        <v/>
      </c>
      <c r="N54" t="str">
        <f>IF(ISBLANK(Tabelle1[[#This Row],[Purity OD 260nm/230nm]]),"",Tabelle1[[#This Row],[Purity OD 260nm/230nm]])</f>
        <v/>
      </c>
      <c r="O54">
        <f>IF(ISBLANK(Tabelle1[[#This Row],[Total amount '[µg']]]),"",Tabelle1[[#This Row],[Total amount '[µg']]])</f>
        <v>0</v>
      </c>
      <c r="P54" t="str">
        <f>IF(ISBLANK(Tabelle1[[#This Row],[RIN/DIN]]),"",Tabelle1[[#This Row],[RIN/DIN]])</f>
        <v/>
      </c>
      <c r="Q54" t="str">
        <f>IF(ISBLANK(Tabelle1[[#This Row],[Pool name]]),"",Tabelle1[[#This Row],[Pool name]])</f>
        <v/>
      </c>
      <c r="R54" t="str">
        <f>IF(ISBLANK(Tabelle1[[#This Row],[Concentration single library '[ng/µl']]]),"",Tabelle1[[#This Row],[Concentration single library '[ng/µl']]])</f>
        <v/>
      </c>
      <c r="S54" t="str">
        <f>IF(ISBLANK(Tabelle1[[#This Row],[Fragment size pool '[bp'] after indexing]]),"",Tabelle1[[#This Row],[Fragment size pool '[bp'] after indexing]])</f>
        <v/>
      </c>
    </row>
    <row r="55" spans="1:19" x14ac:dyDescent="0.2">
      <c r="A55">
        <f>IF(ISBLANK(Tabelle1[[#This Row],[Sample Number]]),"",Tabelle1[[#This Row],[Sample Number]])</f>
        <v>53</v>
      </c>
      <c r="B55" t="str">
        <f>IF(ISBLANK(Tabelle1[[#This Row],[QBiC barcode (filled by QBiC)]]),"",Tabelle1[[#This Row],[QBiC barcode (filled by QBiC)]])</f>
        <v/>
      </c>
      <c r="C55" t="str">
        <f>IF(ISBLANK(Tabelle1[[#This Row],[Lab ID]]),"",Tabelle1[[#This Row],[Lab ID]])</f>
        <v/>
      </c>
      <c r="E55" t="str">
        <f>IF(ISBLANK(Tabelle1[[#This Row],[Plate position (e.g. A1)]]),"",Tabelle1[[#This Row],[Plate position (e.g. A1)]])</f>
        <v/>
      </c>
      <c r="F55" t="str">
        <f>IF(ISBLANK(Tabelle1[[#This Row],[Plate title]]),"",Tabelle1[[#This Row],[Plate title]])</f>
        <v/>
      </c>
      <c r="G55" t="str">
        <f>IF(ISBLANK(Tabelle1[[#This Row],[Sample name]]),"",Tabelle1[[#This Row],[Sample name]])</f>
        <v/>
      </c>
      <c r="H55" t="str">
        <f>IF(ISBLANK(Tabelle1[[#This Row],[Batch to respect for sample preparation]]),"",Tabelle1[[#This Row],[Batch to respect for sample preparation]])</f>
        <v/>
      </c>
      <c r="I55" t="str">
        <f>IF(ISBLANK(Tabelle1[[#This Row],[Sample grouping]]),"",Tabelle1[[#This Row],[Sample grouping]])</f>
        <v/>
      </c>
      <c r="K55" t="str">
        <f>IF(ISBLANK(Tabelle1[[#This Row],[Elution buffer]]),"",Tabelle1[[#This Row],[Elution buffer]])</f>
        <v/>
      </c>
      <c r="L55" t="str">
        <f>IF(ISBLANK(Tabelle1[[#This Row],[Sample volume
'[µL']]]),"",Tabelle1[[#This Row],[Sample volume
'[µL']]])</f>
        <v/>
      </c>
      <c r="M55" t="str">
        <f>IF(ISBLANK(Tabelle1[[#This Row],[Purity OD 260nm/280nm]]),"",Tabelle1[[#This Row],[Purity OD 260nm/280nm]])</f>
        <v/>
      </c>
      <c r="N55" t="str">
        <f>IF(ISBLANK(Tabelle1[[#This Row],[Purity OD 260nm/230nm]]),"",Tabelle1[[#This Row],[Purity OD 260nm/230nm]])</f>
        <v/>
      </c>
      <c r="O55">
        <f>IF(ISBLANK(Tabelle1[[#This Row],[Total amount '[µg']]]),"",Tabelle1[[#This Row],[Total amount '[µg']]])</f>
        <v>0</v>
      </c>
      <c r="P55" t="str">
        <f>IF(ISBLANK(Tabelle1[[#This Row],[RIN/DIN]]),"",Tabelle1[[#This Row],[RIN/DIN]])</f>
        <v/>
      </c>
      <c r="Q55" t="str">
        <f>IF(ISBLANK(Tabelle1[[#This Row],[Pool name]]),"",Tabelle1[[#This Row],[Pool name]])</f>
        <v/>
      </c>
      <c r="R55" t="str">
        <f>IF(ISBLANK(Tabelle1[[#This Row],[Concentration single library '[ng/µl']]]),"",Tabelle1[[#This Row],[Concentration single library '[ng/µl']]])</f>
        <v/>
      </c>
      <c r="S55" t="str">
        <f>IF(ISBLANK(Tabelle1[[#This Row],[Fragment size pool '[bp'] after indexing]]),"",Tabelle1[[#This Row],[Fragment size pool '[bp'] after indexing]])</f>
        <v/>
      </c>
    </row>
    <row r="56" spans="1:19" x14ac:dyDescent="0.2">
      <c r="A56">
        <f>IF(ISBLANK(Tabelle1[[#This Row],[Sample Number]]),"",Tabelle1[[#This Row],[Sample Number]])</f>
        <v>54</v>
      </c>
      <c r="B56" t="str">
        <f>IF(ISBLANK(Tabelle1[[#This Row],[QBiC barcode (filled by QBiC)]]),"",Tabelle1[[#This Row],[QBiC barcode (filled by QBiC)]])</f>
        <v/>
      </c>
      <c r="C56" t="str">
        <f>IF(ISBLANK(Tabelle1[[#This Row],[Lab ID]]),"",Tabelle1[[#This Row],[Lab ID]])</f>
        <v/>
      </c>
      <c r="E56" t="str">
        <f>IF(ISBLANK(Tabelle1[[#This Row],[Plate position (e.g. A1)]]),"",Tabelle1[[#This Row],[Plate position (e.g. A1)]])</f>
        <v/>
      </c>
      <c r="F56" t="str">
        <f>IF(ISBLANK(Tabelle1[[#This Row],[Plate title]]),"",Tabelle1[[#This Row],[Plate title]])</f>
        <v/>
      </c>
      <c r="G56" t="str">
        <f>IF(ISBLANK(Tabelle1[[#This Row],[Sample name]]),"",Tabelle1[[#This Row],[Sample name]])</f>
        <v/>
      </c>
      <c r="H56" t="str">
        <f>IF(ISBLANK(Tabelle1[[#This Row],[Batch to respect for sample preparation]]),"",Tabelle1[[#This Row],[Batch to respect for sample preparation]])</f>
        <v/>
      </c>
      <c r="I56" t="str">
        <f>IF(ISBLANK(Tabelle1[[#This Row],[Sample grouping]]),"",Tabelle1[[#This Row],[Sample grouping]])</f>
        <v/>
      </c>
      <c r="K56" t="str">
        <f>IF(ISBLANK(Tabelle1[[#This Row],[Elution buffer]]),"",Tabelle1[[#This Row],[Elution buffer]])</f>
        <v/>
      </c>
      <c r="L56" t="str">
        <f>IF(ISBLANK(Tabelle1[[#This Row],[Sample volume
'[µL']]]),"",Tabelle1[[#This Row],[Sample volume
'[µL']]])</f>
        <v/>
      </c>
      <c r="M56" t="str">
        <f>IF(ISBLANK(Tabelle1[[#This Row],[Purity OD 260nm/280nm]]),"",Tabelle1[[#This Row],[Purity OD 260nm/280nm]])</f>
        <v/>
      </c>
      <c r="N56" t="str">
        <f>IF(ISBLANK(Tabelle1[[#This Row],[Purity OD 260nm/230nm]]),"",Tabelle1[[#This Row],[Purity OD 260nm/230nm]])</f>
        <v/>
      </c>
      <c r="O56">
        <f>IF(ISBLANK(Tabelle1[[#This Row],[Total amount '[µg']]]),"",Tabelle1[[#This Row],[Total amount '[µg']]])</f>
        <v>0</v>
      </c>
      <c r="P56" t="str">
        <f>IF(ISBLANK(Tabelle1[[#This Row],[RIN/DIN]]),"",Tabelle1[[#This Row],[RIN/DIN]])</f>
        <v/>
      </c>
      <c r="Q56" t="str">
        <f>IF(ISBLANK(Tabelle1[[#This Row],[Pool name]]),"",Tabelle1[[#This Row],[Pool name]])</f>
        <v/>
      </c>
      <c r="R56" t="str">
        <f>IF(ISBLANK(Tabelle1[[#This Row],[Concentration single library '[ng/µl']]]),"",Tabelle1[[#This Row],[Concentration single library '[ng/µl']]])</f>
        <v/>
      </c>
      <c r="S56" t="str">
        <f>IF(ISBLANK(Tabelle1[[#This Row],[Fragment size pool '[bp'] after indexing]]),"",Tabelle1[[#This Row],[Fragment size pool '[bp'] after indexing]])</f>
        <v/>
      </c>
    </row>
    <row r="57" spans="1:19" x14ac:dyDescent="0.2">
      <c r="A57">
        <f>IF(ISBLANK(Tabelle1[[#This Row],[Sample Number]]),"",Tabelle1[[#This Row],[Sample Number]])</f>
        <v>55</v>
      </c>
      <c r="B57" t="str">
        <f>IF(ISBLANK(Tabelle1[[#This Row],[QBiC barcode (filled by QBiC)]]),"",Tabelle1[[#This Row],[QBiC barcode (filled by QBiC)]])</f>
        <v/>
      </c>
      <c r="C57" t="str">
        <f>IF(ISBLANK(Tabelle1[[#This Row],[Lab ID]]),"",Tabelle1[[#This Row],[Lab ID]])</f>
        <v/>
      </c>
      <c r="E57" t="str">
        <f>IF(ISBLANK(Tabelle1[[#This Row],[Plate position (e.g. A1)]]),"",Tabelle1[[#This Row],[Plate position (e.g. A1)]])</f>
        <v/>
      </c>
      <c r="F57" t="str">
        <f>IF(ISBLANK(Tabelle1[[#This Row],[Plate title]]),"",Tabelle1[[#This Row],[Plate title]])</f>
        <v/>
      </c>
      <c r="G57" t="str">
        <f>IF(ISBLANK(Tabelle1[[#This Row],[Sample name]]),"",Tabelle1[[#This Row],[Sample name]])</f>
        <v/>
      </c>
      <c r="H57" t="str">
        <f>IF(ISBLANK(Tabelle1[[#This Row],[Batch to respect for sample preparation]]),"",Tabelle1[[#This Row],[Batch to respect for sample preparation]])</f>
        <v/>
      </c>
      <c r="I57" t="str">
        <f>IF(ISBLANK(Tabelle1[[#This Row],[Sample grouping]]),"",Tabelle1[[#This Row],[Sample grouping]])</f>
        <v/>
      </c>
      <c r="K57" t="str">
        <f>IF(ISBLANK(Tabelle1[[#This Row],[Elution buffer]]),"",Tabelle1[[#This Row],[Elution buffer]])</f>
        <v/>
      </c>
      <c r="L57" t="str">
        <f>IF(ISBLANK(Tabelle1[[#This Row],[Sample volume
'[µL']]]),"",Tabelle1[[#This Row],[Sample volume
'[µL']]])</f>
        <v/>
      </c>
      <c r="M57" t="str">
        <f>IF(ISBLANK(Tabelle1[[#This Row],[Purity OD 260nm/280nm]]),"",Tabelle1[[#This Row],[Purity OD 260nm/280nm]])</f>
        <v/>
      </c>
      <c r="N57" t="str">
        <f>IF(ISBLANK(Tabelle1[[#This Row],[Purity OD 260nm/230nm]]),"",Tabelle1[[#This Row],[Purity OD 260nm/230nm]])</f>
        <v/>
      </c>
      <c r="O57">
        <f>IF(ISBLANK(Tabelle1[[#This Row],[Total amount '[µg']]]),"",Tabelle1[[#This Row],[Total amount '[µg']]])</f>
        <v>0</v>
      </c>
      <c r="P57" t="str">
        <f>IF(ISBLANK(Tabelle1[[#This Row],[RIN/DIN]]),"",Tabelle1[[#This Row],[RIN/DIN]])</f>
        <v/>
      </c>
      <c r="Q57" t="str">
        <f>IF(ISBLANK(Tabelle1[[#This Row],[Pool name]]),"",Tabelle1[[#This Row],[Pool name]])</f>
        <v/>
      </c>
      <c r="R57" t="str">
        <f>IF(ISBLANK(Tabelle1[[#This Row],[Concentration single library '[ng/µl']]]),"",Tabelle1[[#This Row],[Concentration single library '[ng/µl']]])</f>
        <v/>
      </c>
      <c r="S57" t="str">
        <f>IF(ISBLANK(Tabelle1[[#This Row],[Fragment size pool '[bp'] after indexing]]),"",Tabelle1[[#This Row],[Fragment size pool '[bp'] after indexing]])</f>
        <v/>
      </c>
    </row>
    <row r="58" spans="1:19" x14ac:dyDescent="0.2">
      <c r="A58">
        <f>IF(ISBLANK(Tabelle1[[#This Row],[Sample Number]]),"",Tabelle1[[#This Row],[Sample Number]])</f>
        <v>56</v>
      </c>
      <c r="B58" t="str">
        <f>IF(ISBLANK(Tabelle1[[#This Row],[QBiC barcode (filled by QBiC)]]),"",Tabelle1[[#This Row],[QBiC barcode (filled by QBiC)]])</f>
        <v/>
      </c>
      <c r="C58" t="str">
        <f>IF(ISBLANK(Tabelle1[[#This Row],[Lab ID]]),"",Tabelle1[[#This Row],[Lab ID]])</f>
        <v/>
      </c>
      <c r="E58" t="str">
        <f>IF(ISBLANK(Tabelle1[[#This Row],[Plate position (e.g. A1)]]),"",Tabelle1[[#This Row],[Plate position (e.g. A1)]])</f>
        <v/>
      </c>
      <c r="F58" t="str">
        <f>IF(ISBLANK(Tabelle1[[#This Row],[Plate title]]),"",Tabelle1[[#This Row],[Plate title]])</f>
        <v/>
      </c>
      <c r="G58" t="str">
        <f>IF(ISBLANK(Tabelle1[[#This Row],[Sample name]]),"",Tabelle1[[#This Row],[Sample name]])</f>
        <v/>
      </c>
      <c r="H58" t="str">
        <f>IF(ISBLANK(Tabelle1[[#This Row],[Batch to respect for sample preparation]]),"",Tabelle1[[#This Row],[Batch to respect for sample preparation]])</f>
        <v/>
      </c>
      <c r="I58" t="str">
        <f>IF(ISBLANK(Tabelle1[[#This Row],[Sample grouping]]),"",Tabelle1[[#This Row],[Sample grouping]])</f>
        <v/>
      </c>
      <c r="K58" t="str">
        <f>IF(ISBLANK(Tabelle1[[#This Row],[Elution buffer]]),"",Tabelle1[[#This Row],[Elution buffer]])</f>
        <v/>
      </c>
      <c r="L58" t="str">
        <f>IF(ISBLANK(Tabelle1[[#This Row],[Sample volume
'[µL']]]),"",Tabelle1[[#This Row],[Sample volume
'[µL']]])</f>
        <v/>
      </c>
      <c r="M58" t="str">
        <f>IF(ISBLANK(Tabelle1[[#This Row],[Purity OD 260nm/280nm]]),"",Tabelle1[[#This Row],[Purity OD 260nm/280nm]])</f>
        <v/>
      </c>
      <c r="N58" t="str">
        <f>IF(ISBLANK(Tabelle1[[#This Row],[Purity OD 260nm/230nm]]),"",Tabelle1[[#This Row],[Purity OD 260nm/230nm]])</f>
        <v/>
      </c>
      <c r="O58">
        <f>IF(ISBLANK(Tabelle1[[#This Row],[Total amount '[µg']]]),"",Tabelle1[[#This Row],[Total amount '[µg']]])</f>
        <v>0</v>
      </c>
      <c r="P58" t="str">
        <f>IF(ISBLANK(Tabelle1[[#This Row],[RIN/DIN]]),"",Tabelle1[[#This Row],[RIN/DIN]])</f>
        <v/>
      </c>
      <c r="Q58" t="str">
        <f>IF(ISBLANK(Tabelle1[[#This Row],[Pool name]]),"",Tabelle1[[#This Row],[Pool name]])</f>
        <v/>
      </c>
      <c r="R58" t="str">
        <f>IF(ISBLANK(Tabelle1[[#This Row],[Concentration single library '[ng/µl']]]),"",Tabelle1[[#This Row],[Concentration single library '[ng/µl']]])</f>
        <v/>
      </c>
      <c r="S58" t="str">
        <f>IF(ISBLANK(Tabelle1[[#This Row],[Fragment size pool '[bp'] after indexing]]),"",Tabelle1[[#This Row],[Fragment size pool '[bp'] after indexing]])</f>
        <v/>
      </c>
    </row>
    <row r="59" spans="1:19" x14ac:dyDescent="0.2">
      <c r="A59">
        <f>IF(ISBLANK(Tabelle1[[#This Row],[Sample Number]]),"",Tabelle1[[#This Row],[Sample Number]])</f>
        <v>57</v>
      </c>
      <c r="B59" t="str">
        <f>IF(ISBLANK(Tabelle1[[#This Row],[QBiC barcode (filled by QBiC)]]),"",Tabelle1[[#This Row],[QBiC barcode (filled by QBiC)]])</f>
        <v/>
      </c>
      <c r="C59" t="str">
        <f>IF(ISBLANK(Tabelle1[[#This Row],[Lab ID]]),"",Tabelle1[[#This Row],[Lab ID]])</f>
        <v/>
      </c>
      <c r="E59" t="str">
        <f>IF(ISBLANK(Tabelle1[[#This Row],[Plate position (e.g. A1)]]),"",Tabelle1[[#This Row],[Plate position (e.g. A1)]])</f>
        <v/>
      </c>
      <c r="F59" t="str">
        <f>IF(ISBLANK(Tabelle1[[#This Row],[Plate title]]),"",Tabelle1[[#This Row],[Plate title]])</f>
        <v/>
      </c>
      <c r="G59" t="str">
        <f>IF(ISBLANK(Tabelle1[[#This Row],[Sample name]]),"",Tabelle1[[#This Row],[Sample name]])</f>
        <v/>
      </c>
      <c r="H59" t="str">
        <f>IF(ISBLANK(Tabelle1[[#This Row],[Batch to respect for sample preparation]]),"",Tabelle1[[#This Row],[Batch to respect for sample preparation]])</f>
        <v/>
      </c>
      <c r="I59" t="str">
        <f>IF(ISBLANK(Tabelle1[[#This Row],[Sample grouping]]),"",Tabelle1[[#This Row],[Sample grouping]])</f>
        <v/>
      </c>
      <c r="K59" t="str">
        <f>IF(ISBLANK(Tabelle1[[#This Row],[Elution buffer]]),"",Tabelle1[[#This Row],[Elution buffer]])</f>
        <v/>
      </c>
      <c r="L59" t="str">
        <f>IF(ISBLANK(Tabelle1[[#This Row],[Sample volume
'[µL']]]),"",Tabelle1[[#This Row],[Sample volume
'[µL']]])</f>
        <v/>
      </c>
      <c r="M59" t="str">
        <f>IF(ISBLANK(Tabelle1[[#This Row],[Purity OD 260nm/280nm]]),"",Tabelle1[[#This Row],[Purity OD 260nm/280nm]])</f>
        <v/>
      </c>
      <c r="N59" t="str">
        <f>IF(ISBLANK(Tabelle1[[#This Row],[Purity OD 260nm/230nm]]),"",Tabelle1[[#This Row],[Purity OD 260nm/230nm]])</f>
        <v/>
      </c>
      <c r="O59">
        <f>IF(ISBLANK(Tabelle1[[#This Row],[Total amount '[µg']]]),"",Tabelle1[[#This Row],[Total amount '[µg']]])</f>
        <v>0</v>
      </c>
      <c r="P59" t="str">
        <f>IF(ISBLANK(Tabelle1[[#This Row],[RIN/DIN]]),"",Tabelle1[[#This Row],[RIN/DIN]])</f>
        <v/>
      </c>
      <c r="Q59" t="str">
        <f>IF(ISBLANK(Tabelle1[[#This Row],[Pool name]]),"",Tabelle1[[#This Row],[Pool name]])</f>
        <v/>
      </c>
      <c r="R59" t="str">
        <f>IF(ISBLANK(Tabelle1[[#This Row],[Concentration single library '[ng/µl']]]),"",Tabelle1[[#This Row],[Concentration single library '[ng/µl']]])</f>
        <v/>
      </c>
      <c r="S59" t="str">
        <f>IF(ISBLANK(Tabelle1[[#This Row],[Fragment size pool '[bp'] after indexing]]),"",Tabelle1[[#This Row],[Fragment size pool '[bp'] after indexing]])</f>
        <v/>
      </c>
    </row>
    <row r="60" spans="1:19" x14ac:dyDescent="0.2">
      <c r="A60">
        <f>IF(ISBLANK(Tabelle1[[#This Row],[Sample Number]]),"",Tabelle1[[#This Row],[Sample Number]])</f>
        <v>58</v>
      </c>
      <c r="B60" t="str">
        <f>IF(ISBLANK(Tabelle1[[#This Row],[QBiC barcode (filled by QBiC)]]),"",Tabelle1[[#This Row],[QBiC barcode (filled by QBiC)]])</f>
        <v/>
      </c>
      <c r="C60" t="str">
        <f>IF(ISBLANK(Tabelle1[[#This Row],[Lab ID]]),"",Tabelle1[[#This Row],[Lab ID]])</f>
        <v/>
      </c>
      <c r="E60" t="str">
        <f>IF(ISBLANK(Tabelle1[[#This Row],[Plate position (e.g. A1)]]),"",Tabelle1[[#This Row],[Plate position (e.g. A1)]])</f>
        <v/>
      </c>
      <c r="F60" t="str">
        <f>IF(ISBLANK(Tabelle1[[#This Row],[Plate title]]),"",Tabelle1[[#This Row],[Plate title]])</f>
        <v/>
      </c>
      <c r="G60" t="str">
        <f>IF(ISBLANK(Tabelle1[[#This Row],[Sample name]]),"",Tabelle1[[#This Row],[Sample name]])</f>
        <v/>
      </c>
      <c r="H60" t="str">
        <f>IF(ISBLANK(Tabelle1[[#This Row],[Batch to respect for sample preparation]]),"",Tabelle1[[#This Row],[Batch to respect for sample preparation]])</f>
        <v/>
      </c>
      <c r="I60" t="str">
        <f>IF(ISBLANK(Tabelle1[[#This Row],[Sample grouping]]),"",Tabelle1[[#This Row],[Sample grouping]])</f>
        <v/>
      </c>
      <c r="K60" t="str">
        <f>IF(ISBLANK(Tabelle1[[#This Row],[Elution buffer]]),"",Tabelle1[[#This Row],[Elution buffer]])</f>
        <v/>
      </c>
      <c r="L60" t="str">
        <f>IF(ISBLANK(Tabelle1[[#This Row],[Sample volume
'[µL']]]),"",Tabelle1[[#This Row],[Sample volume
'[µL']]])</f>
        <v/>
      </c>
      <c r="M60" t="str">
        <f>IF(ISBLANK(Tabelle1[[#This Row],[Purity OD 260nm/280nm]]),"",Tabelle1[[#This Row],[Purity OD 260nm/280nm]])</f>
        <v/>
      </c>
      <c r="N60" t="str">
        <f>IF(ISBLANK(Tabelle1[[#This Row],[Purity OD 260nm/230nm]]),"",Tabelle1[[#This Row],[Purity OD 260nm/230nm]])</f>
        <v/>
      </c>
      <c r="O60">
        <f>IF(ISBLANK(Tabelle1[[#This Row],[Total amount '[µg']]]),"",Tabelle1[[#This Row],[Total amount '[µg']]])</f>
        <v>0</v>
      </c>
      <c r="P60" t="str">
        <f>IF(ISBLANK(Tabelle1[[#This Row],[RIN/DIN]]),"",Tabelle1[[#This Row],[RIN/DIN]])</f>
        <v/>
      </c>
      <c r="Q60" t="str">
        <f>IF(ISBLANK(Tabelle1[[#This Row],[Pool name]]),"",Tabelle1[[#This Row],[Pool name]])</f>
        <v/>
      </c>
      <c r="R60" t="str">
        <f>IF(ISBLANK(Tabelle1[[#This Row],[Concentration single library '[ng/µl']]]),"",Tabelle1[[#This Row],[Concentration single library '[ng/µl']]])</f>
        <v/>
      </c>
      <c r="S60" t="str">
        <f>IF(ISBLANK(Tabelle1[[#This Row],[Fragment size pool '[bp'] after indexing]]),"",Tabelle1[[#This Row],[Fragment size pool '[bp'] after indexing]])</f>
        <v/>
      </c>
    </row>
    <row r="61" spans="1:19" x14ac:dyDescent="0.2">
      <c r="A61">
        <f>IF(ISBLANK(Tabelle1[[#This Row],[Sample Number]]),"",Tabelle1[[#This Row],[Sample Number]])</f>
        <v>59</v>
      </c>
      <c r="B61" t="str">
        <f>IF(ISBLANK(Tabelle1[[#This Row],[QBiC barcode (filled by QBiC)]]),"",Tabelle1[[#This Row],[QBiC barcode (filled by QBiC)]])</f>
        <v/>
      </c>
      <c r="C61" t="str">
        <f>IF(ISBLANK(Tabelle1[[#This Row],[Lab ID]]),"",Tabelle1[[#This Row],[Lab ID]])</f>
        <v/>
      </c>
      <c r="E61" t="str">
        <f>IF(ISBLANK(Tabelle1[[#This Row],[Plate position (e.g. A1)]]),"",Tabelle1[[#This Row],[Plate position (e.g. A1)]])</f>
        <v/>
      </c>
      <c r="F61" t="str">
        <f>IF(ISBLANK(Tabelle1[[#This Row],[Plate title]]),"",Tabelle1[[#This Row],[Plate title]])</f>
        <v/>
      </c>
      <c r="G61" t="str">
        <f>IF(ISBLANK(Tabelle1[[#This Row],[Sample name]]),"",Tabelle1[[#This Row],[Sample name]])</f>
        <v/>
      </c>
      <c r="H61" t="str">
        <f>IF(ISBLANK(Tabelle1[[#This Row],[Batch to respect for sample preparation]]),"",Tabelle1[[#This Row],[Batch to respect for sample preparation]])</f>
        <v/>
      </c>
      <c r="I61" t="str">
        <f>IF(ISBLANK(Tabelle1[[#This Row],[Sample grouping]]),"",Tabelle1[[#This Row],[Sample grouping]])</f>
        <v/>
      </c>
      <c r="K61" t="str">
        <f>IF(ISBLANK(Tabelle1[[#This Row],[Elution buffer]]),"",Tabelle1[[#This Row],[Elution buffer]])</f>
        <v/>
      </c>
      <c r="L61" t="str">
        <f>IF(ISBLANK(Tabelle1[[#This Row],[Sample volume
'[µL']]]),"",Tabelle1[[#This Row],[Sample volume
'[µL']]])</f>
        <v/>
      </c>
      <c r="M61" t="str">
        <f>IF(ISBLANK(Tabelle1[[#This Row],[Purity OD 260nm/280nm]]),"",Tabelle1[[#This Row],[Purity OD 260nm/280nm]])</f>
        <v/>
      </c>
      <c r="N61" t="str">
        <f>IF(ISBLANK(Tabelle1[[#This Row],[Purity OD 260nm/230nm]]),"",Tabelle1[[#This Row],[Purity OD 260nm/230nm]])</f>
        <v/>
      </c>
      <c r="O61">
        <f>IF(ISBLANK(Tabelle1[[#This Row],[Total amount '[µg']]]),"",Tabelle1[[#This Row],[Total amount '[µg']]])</f>
        <v>0</v>
      </c>
      <c r="P61" t="str">
        <f>IF(ISBLANK(Tabelle1[[#This Row],[RIN/DIN]]),"",Tabelle1[[#This Row],[RIN/DIN]])</f>
        <v/>
      </c>
      <c r="Q61" t="str">
        <f>IF(ISBLANK(Tabelle1[[#This Row],[Pool name]]),"",Tabelle1[[#This Row],[Pool name]])</f>
        <v/>
      </c>
      <c r="R61" t="str">
        <f>IF(ISBLANK(Tabelle1[[#This Row],[Concentration single library '[ng/µl']]]),"",Tabelle1[[#This Row],[Concentration single library '[ng/µl']]])</f>
        <v/>
      </c>
      <c r="S61" t="str">
        <f>IF(ISBLANK(Tabelle1[[#This Row],[Fragment size pool '[bp'] after indexing]]),"",Tabelle1[[#This Row],[Fragment size pool '[bp'] after indexing]])</f>
        <v/>
      </c>
    </row>
    <row r="62" spans="1:19" x14ac:dyDescent="0.2">
      <c r="A62">
        <f>IF(ISBLANK(Tabelle1[[#This Row],[Sample Number]]),"",Tabelle1[[#This Row],[Sample Number]])</f>
        <v>60</v>
      </c>
      <c r="B62" t="str">
        <f>IF(ISBLANK(Tabelle1[[#This Row],[QBiC barcode (filled by QBiC)]]),"",Tabelle1[[#This Row],[QBiC barcode (filled by QBiC)]])</f>
        <v/>
      </c>
      <c r="C62" t="str">
        <f>IF(ISBLANK(Tabelle1[[#This Row],[Lab ID]]),"",Tabelle1[[#This Row],[Lab ID]])</f>
        <v/>
      </c>
      <c r="E62" t="str">
        <f>IF(ISBLANK(Tabelle1[[#This Row],[Plate position (e.g. A1)]]),"",Tabelle1[[#This Row],[Plate position (e.g. A1)]])</f>
        <v/>
      </c>
      <c r="F62" t="str">
        <f>IF(ISBLANK(Tabelle1[[#This Row],[Plate title]]),"",Tabelle1[[#This Row],[Plate title]])</f>
        <v/>
      </c>
      <c r="G62" t="str">
        <f>IF(ISBLANK(Tabelle1[[#This Row],[Sample name]]),"",Tabelle1[[#This Row],[Sample name]])</f>
        <v/>
      </c>
      <c r="H62" t="str">
        <f>IF(ISBLANK(Tabelle1[[#This Row],[Batch to respect for sample preparation]]),"",Tabelle1[[#This Row],[Batch to respect for sample preparation]])</f>
        <v/>
      </c>
      <c r="I62" t="str">
        <f>IF(ISBLANK(Tabelle1[[#This Row],[Sample grouping]]),"",Tabelle1[[#This Row],[Sample grouping]])</f>
        <v/>
      </c>
      <c r="K62" t="str">
        <f>IF(ISBLANK(Tabelle1[[#This Row],[Elution buffer]]),"",Tabelle1[[#This Row],[Elution buffer]])</f>
        <v/>
      </c>
      <c r="L62" t="str">
        <f>IF(ISBLANK(Tabelle1[[#This Row],[Sample volume
'[µL']]]),"",Tabelle1[[#This Row],[Sample volume
'[µL']]])</f>
        <v/>
      </c>
      <c r="M62" t="str">
        <f>IF(ISBLANK(Tabelle1[[#This Row],[Purity OD 260nm/280nm]]),"",Tabelle1[[#This Row],[Purity OD 260nm/280nm]])</f>
        <v/>
      </c>
      <c r="N62" t="str">
        <f>IF(ISBLANK(Tabelle1[[#This Row],[Purity OD 260nm/230nm]]),"",Tabelle1[[#This Row],[Purity OD 260nm/230nm]])</f>
        <v/>
      </c>
      <c r="O62">
        <f>IF(ISBLANK(Tabelle1[[#This Row],[Total amount '[µg']]]),"",Tabelle1[[#This Row],[Total amount '[µg']]])</f>
        <v>0</v>
      </c>
      <c r="P62" t="str">
        <f>IF(ISBLANK(Tabelle1[[#This Row],[RIN/DIN]]),"",Tabelle1[[#This Row],[RIN/DIN]])</f>
        <v/>
      </c>
      <c r="Q62" t="str">
        <f>IF(ISBLANK(Tabelle1[[#This Row],[Pool name]]),"",Tabelle1[[#This Row],[Pool name]])</f>
        <v/>
      </c>
      <c r="R62" t="str">
        <f>IF(ISBLANK(Tabelle1[[#This Row],[Concentration single library '[ng/µl']]]),"",Tabelle1[[#This Row],[Concentration single library '[ng/µl']]])</f>
        <v/>
      </c>
      <c r="S62" t="str">
        <f>IF(ISBLANK(Tabelle1[[#This Row],[Fragment size pool '[bp'] after indexing]]),"",Tabelle1[[#This Row],[Fragment size pool '[bp'] after indexing]])</f>
        <v/>
      </c>
    </row>
    <row r="63" spans="1:19" x14ac:dyDescent="0.2">
      <c r="A63">
        <f>IF(ISBLANK(Tabelle1[[#This Row],[Sample Number]]),"",Tabelle1[[#This Row],[Sample Number]])</f>
        <v>61</v>
      </c>
      <c r="B63" t="str">
        <f>IF(ISBLANK(Tabelle1[[#This Row],[QBiC barcode (filled by QBiC)]]),"",Tabelle1[[#This Row],[QBiC barcode (filled by QBiC)]])</f>
        <v/>
      </c>
      <c r="C63" t="str">
        <f>IF(ISBLANK(Tabelle1[[#This Row],[Lab ID]]),"",Tabelle1[[#This Row],[Lab ID]])</f>
        <v/>
      </c>
      <c r="E63" t="str">
        <f>IF(ISBLANK(Tabelle1[[#This Row],[Plate position (e.g. A1)]]),"",Tabelle1[[#This Row],[Plate position (e.g. A1)]])</f>
        <v/>
      </c>
      <c r="F63" t="str">
        <f>IF(ISBLANK(Tabelle1[[#This Row],[Plate title]]),"",Tabelle1[[#This Row],[Plate title]])</f>
        <v/>
      </c>
      <c r="G63" t="str">
        <f>IF(ISBLANK(Tabelle1[[#This Row],[Sample name]]),"",Tabelle1[[#This Row],[Sample name]])</f>
        <v/>
      </c>
      <c r="H63" t="str">
        <f>IF(ISBLANK(Tabelle1[[#This Row],[Batch to respect for sample preparation]]),"",Tabelle1[[#This Row],[Batch to respect for sample preparation]])</f>
        <v/>
      </c>
      <c r="I63" t="str">
        <f>IF(ISBLANK(Tabelle1[[#This Row],[Sample grouping]]),"",Tabelle1[[#This Row],[Sample grouping]])</f>
        <v/>
      </c>
      <c r="K63" t="str">
        <f>IF(ISBLANK(Tabelle1[[#This Row],[Elution buffer]]),"",Tabelle1[[#This Row],[Elution buffer]])</f>
        <v/>
      </c>
      <c r="L63" t="str">
        <f>IF(ISBLANK(Tabelle1[[#This Row],[Sample volume
'[µL']]]),"",Tabelle1[[#This Row],[Sample volume
'[µL']]])</f>
        <v/>
      </c>
      <c r="M63" t="str">
        <f>IF(ISBLANK(Tabelle1[[#This Row],[Purity OD 260nm/280nm]]),"",Tabelle1[[#This Row],[Purity OD 260nm/280nm]])</f>
        <v/>
      </c>
      <c r="N63" t="str">
        <f>IF(ISBLANK(Tabelle1[[#This Row],[Purity OD 260nm/230nm]]),"",Tabelle1[[#This Row],[Purity OD 260nm/230nm]])</f>
        <v/>
      </c>
      <c r="O63">
        <f>IF(ISBLANK(Tabelle1[[#This Row],[Total amount '[µg']]]),"",Tabelle1[[#This Row],[Total amount '[µg']]])</f>
        <v>0</v>
      </c>
      <c r="P63" t="str">
        <f>IF(ISBLANK(Tabelle1[[#This Row],[RIN/DIN]]),"",Tabelle1[[#This Row],[RIN/DIN]])</f>
        <v/>
      </c>
      <c r="Q63" t="str">
        <f>IF(ISBLANK(Tabelle1[[#This Row],[Pool name]]),"",Tabelle1[[#This Row],[Pool name]])</f>
        <v/>
      </c>
      <c r="R63" t="str">
        <f>IF(ISBLANK(Tabelle1[[#This Row],[Concentration single library '[ng/µl']]]),"",Tabelle1[[#This Row],[Concentration single library '[ng/µl']]])</f>
        <v/>
      </c>
      <c r="S63" t="str">
        <f>IF(ISBLANK(Tabelle1[[#This Row],[Fragment size pool '[bp'] after indexing]]),"",Tabelle1[[#This Row],[Fragment size pool '[bp'] after indexing]])</f>
        <v/>
      </c>
    </row>
    <row r="64" spans="1:19" x14ac:dyDescent="0.2">
      <c r="A64">
        <f>IF(ISBLANK(Tabelle1[[#This Row],[Sample Number]]),"",Tabelle1[[#This Row],[Sample Number]])</f>
        <v>62</v>
      </c>
      <c r="B64" t="str">
        <f>IF(ISBLANK(Tabelle1[[#This Row],[QBiC barcode (filled by QBiC)]]),"",Tabelle1[[#This Row],[QBiC barcode (filled by QBiC)]])</f>
        <v/>
      </c>
      <c r="C64" t="str">
        <f>IF(ISBLANK(Tabelle1[[#This Row],[Lab ID]]),"",Tabelle1[[#This Row],[Lab ID]])</f>
        <v/>
      </c>
      <c r="E64" t="str">
        <f>IF(ISBLANK(Tabelle1[[#This Row],[Plate position (e.g. A1)]]),"",Tabelle1[[#This Row],[Plate position (e.g. A1)]])</f>
        <v/>
      </c>
      <c r="F64" t="str">
        <f>IF(ISBLANK(Tabelle1[[#This Row],[Plate title]]),"",Tabelle1[[#This Row],[Plate title]])</f>
        <v/>
      </c>
      <c r="G64" t="str">
        <f>IF(ISBLANK(Tabelle1[[#This Row],[Sample name]]),"",Tabelle1[[#This Row],[Sample name]])</f>
        <v/>
      </c>
      <c r="H64" t="str">
        <f>IF(ISBLANK(Tabelle1[[#This Row],[Batch to respect for sample preparation]]),"",Tabelle1[[#This Row],[Batch to respect for sample preparation]])</f>
        <v/>
      </c>
      <c r="I64" t="str">
        <f>IF(ISBLANK(Tabelle1[[#This Row],[Sample grouping]]),"",Tabelle1[[#This Row],[Sample grouping]])</f>
        <v/>
      </c>
      <c r="K64" t="str">
        <f>IF(ISBLANK(Tabelle1[[#This Row],[Elution buffer]]),"",Tabelle1[[#This Row],[Elution buffer]])</f>
        <v/>
      </c>
      <c r="L64" t="str">
        <f>IF(ISBLANK(Tabelle1[[#This Row],[Sample volume
'[µL']]]),"",Tabelle1[[#This Row],[Sample volume
'[µL']]])</f>
        <v/>
      </c>
      <c r="M64" t="str">
        <f>IF(ISBLANK(Tabelle1[[#This Row],[Purity OD 260nm/280nm]]),"",Tabelle1[[#This Row],[Purity OD 260nm/280nm]])</f>
        <v/>
      </c>
      <c r="N64" t="str">
        <f>IF(ISBLANK(Tabelle1[[#This Row],[Purity OD 260nm/230nm]]),"",Tabelle1[[#This Row],[Purity OD 260nm/230nm]])</f>
        <v/>
      </c>
      <c r="O64">
        <f>IF(ISBLANK(Tabelle1[[#This Row],[Total amount '[µg']]]),"",Tabelle1[[#This Row],[Total amount '[µg']]])</f>
        <v>0</v>
      </c>
      <c r="P64" t="str">
        <f>IF(ISBLANK(Tabelle1[[#This Row],[RIN/DIN]]),"",Tabelle1[[#This Row],[RIN/DIN]])</f>
        <v/>
      </c>
      <c r="Q64" t="str">
        <f>IF(ISBLANK(Tabelle1[[#This Row],[Pool name]]),"",Tabelle1[[#This Row],[Pool name]])</f>
        <v/>
      </c>
      <c r="R64" t="str">
        <f>IF(ISBLANK(Tabelle1[[#This Row],[Concentration single library '[ng/µl']]]),"",Tabelle1[[#This Row],[Concentration single library '[ng/µl']]])</f>
        <v/>
      </c>
      <c r="S64" t="str">
        <f>IF(ISBLANK(Tabelle1[[#This Row],[Fragment size pool '[bp'] after indexing]]),"",Tabelle1[[#This Row],[Fragment size pool '[bp'] after indexing]])</f>
        <v/>
      </c>
    </row>
    <row r="65" spans="1:19" x14ac:dyDescent="0.2">
      <c r="A65">
        <f>IF(ISBLANK(Tabelle1[[#This Row],[Sample Number]]),"",Tabelle1[[#This Row],[Sample Number]])</f>
        <v>63</v>
      </c>
      <c r="B65" t="str">
        <f>IF(ISBLANK(Tabelle1[[#This Row],[QBiC barcode (filled by QBiC)]]),"",Tabelle1[[#This Row],[QBiC barcode (filled by QBiC)]])</f>
        <v/>
      </c>
      <c r="C65" t="str">
        <f>IF(ISBLANK(Tabelle1[[#This Row],[Lab ID]]),"",Tabelle1[[#This Row],[Lab ID]])</f>
        <v/>
      </c>
      <c r="E65" t="str">
        <f>IF(ISBLANK(Tabelle1[[#This Row],[Plate position (e.g. A1)]]),"",Tabelle1[[#This Row],[Plate position (e.g. A1)]])</f>
        <v/>
      </c>
      <c r="F65" t="str">
        <f>IF(ISBLANK(Tabelle1[[#This Row],[Plate title]]),"",Tabelle1[[#This Row],[Plate title]])</f>
        <v/>
      </c>
      <c r="G65" t="str">
        <f>IF(ISBLANK(Tabelle1[[#This Row],[Sample name]]),"",Tabelle1[[#This Row],[Sample name]])</f>
        <v/>
      </c>
      <c r="H65" t="str">
        <f>IF(ISBLANK(Tabelle1[[#This Row],[Batch to respect for sample preparation]]),"",Tabelle1[[#This Row],[Batch to respect for sample preparation]])</f>
        <v/>
      </c>
      <c r="I65" t="str">
        <f>IF(ISBLANK(Tabelle1[[#This Row],[Sample grouping]]),"",Tabelle1[[#This Row],[Sample grouping]])</f>
        <v/>
      </c>
      <c r="K65" t="str">
        <f>IF(ISBLANK(Tabelle1[[#This Row],[Elution buffer]]),"",Tabelle1[[#This Row],[Elution buffer]])</f>
        <v/>
      </c>
      <c r="L65" t="str">
        <f>IF(ISBLANK(Tabelle1[[#This Row],[Sample volume
'[µL']]]),"",Tabelle1[[#This Row],[Sample volume
'[µL']]])</f>
        <v/>
      </c>
      <c r="M65" t="str">
        <f>IF(ISBLANK(Tabelle1[[#This Row],[Purity OD 260nm/280nm]]),"",Tabelle1[[#This Row],[Purity OD 260nm/280nm]])</f>
        <v/>
      </c>
      <c r="N65" t="str">
        <f>IF(ISBLANK(Tabelle1[[#This Row],[Purity OD 260nm/230nm]]),"",Tabelle1[[#This Row],[Purity OD 260nm/230nm]])</f>
        <v/>
      </c>
      <c r="O65">
        <f>IF(ISBLANK(Tabelle1[[#This Row],[Total amount '[µg']]]),"",Tabelle1[[#This Row],[Total amount '[µg']]])</f>
        <v>0</v>
      </c>
      <c r="P65" t="str">
        <f>IF(ISBLANK(Tabelle1[[#This Row],[RIN/DIN]]),"",Tabelle1[[#This Row],[RIN/DIN]])</f>
        <v/>
      </c>
      <c r="Q65" t="str">
        <f>IF(ISBLANK(Tabelle1[[#This Row],[Pool name]]),"",Tabelle1[[#This Row],[Pool name]])</f>
        <v/>
      </c>
      <c r="R65" t="str">
        <f>IF(ISBLANK(Tabelle1[[#This Row],[Concentration single library '[ng/µl']]]),"",Tabelle1[[#This Row],[Concentration single library '[ng/µl']]])</f>
        <v/>
      </c>
      <c r="S65" t="str">
        <f>IF(ISBLANK(Tabelle1[[#This Row],[Fragment size pool '[bp'] after indexing]]),"",Tabelle1[[#This Row],[Fragment size pool '[bp'] after indexing]])</f>
        <v/>
      </c>
    </row>
    <row r="66" spans="1:19" x14ac:dyDescent="0.2">
      <c r="A66">
        <f>IF(ISBLANK(Tabelle1[[#This Row],[Sample Number]]),"",Tabelle1[[#This Row],[Sample Number]])</f>
        <v>64</v>
      </c>
      <c r="B66" t="str">
        <f>IF(ISBLANK(Tabelle1[[#This Row],[QBiC barcode (filled by QBiC)]]),"",Tabelle1[[#This Row],[QBiC barcode (filled by QBiC)]])</f>
        <v/>
      </c>
      <c r="C66" t="str">
        <f>IF(ISBLANK(Tabelle1[[#This Row],[Lab ID]]),"",Tabelle1[[#This Row],[Lab ID]])</f>
        <v/>
      </c>
      <c r="E66" t="str">
        <f>IF(ISBLANK(Tabelle1[[#This Row],[Plate position (e.g. A1)]]),"",Tabelle1[[#This Row],[Plate position (e.g. A1)]])</f>
        <v/>
      </c>
      <c r="F66" t="str">
        <f>IF(ISBLANK(Tabelle1[[#This Row],[Plate title]]),"",Tabelle1[[#This Row],[Plate title]])</f>
        <v/>
      </c>
      <c r="G66" t="str">
        <f>IF(ISBLANK(Tabelle1[[#This Row],[Sample name]]),"",Tabelle1[[#This Row],[Sample name]])</f>
        <v/>
      </c>
      <c r="H66" t="str">
        <f>IF(ISBLANK(Tabelle1[[#This Row],[Batch to respect for sample preparation]]),"",Tabelle1[[#This Row],[Batch to respect for sample preparation]])</f>
        <v/>
      </c>
      <c r="I66" t="str">
        <f>IF(ISBLANK(Tabelle1[[#This Row],[Sample grouping]]),"",Tabelle1[[#This Row],[Sample grouping]])</f>
        <v/>
      </c>
      <c r="K66" t="str">
        <f>IF(ISBLANK(Tabelle1[[#This Row],[Elution buffer]]),"",Tabelle1[[#This Row],[Elution buffer]])</f>
        <v/>
      </c>
      <c r="L66" t="str">
        <f>IF(ISBLANK(Tabelle1[[#This Row],[Sample volume
'[µL']]]),"",Tabelle1[[#This Row],[Sample volume
'[µL']]])</f>
        <v/>
      </c>
      <c r="M66" t="str">
        <f>IF(ISBLANK(Tabelle1[[#This Row],[Purity OD 260nm/280nm]]),"",Tabelle1[[#This Row],[Purity OD 260nm/280nm]])</f>
        <v/>
      </c>
      <c r="N66" t="str">
        <f>IF(ISBLANK(Tabelle1[[#This Row],[Purity OD 260nm/230nm]]),"",Tabelle1[[#This Row],[Purity OD 260nm/230nm]])</f>
        <v/>
      </c>
      <c r="O66">
        <f>IF(ISBLANK(Tabelle1[[#This Row],[Total amount '[µg']]]),"",Tabelle1[[#This Row],[Total amount '[µg']]])</f>
        <v>0</v>
      </c>
      <c r="P66" t="str">
        <f>IF(ISBLANK(Tabelle1[[#This Row],[RIN/DIN]]),"",Tabelle1[[#This Row],[RIN/DIN]])</f>
        <v/>
      </c>
      <c r="Q66" t="str">
        <f>IF(ISBLANK(Tabelle1[[#This Row],[Pool name]]),"",Tabelle1[[#This Row],[Pool name]])</f>
        <v/>
      </c>
      <c r="R66" t="str">
        <f>IF(ISBLANK(Tabelle1[[#This Row],[Concentration single library '[ng/µl']]]),"",Tabelle1[[#This Row],[Concentration single library '[ng/µl']]])</f>
        <v/>
      </c>
      <c r="S66" t="str">
        <f>IF(ISBLANK(Tabelle1[[#This Row],[Fragment size pool '[bp'] after indexing]]),"",Tabelle1[[#This Row],[Fragment size pool '[bp'] after indexing]])</f>
        <v/>
      </c>
    </row>
    <row r="67" spans="1:19" x14ac:dyDescent="0.2">
      <c r="A67">
        <f>IF(ISBLANK(Tabelle1[[#This Row],[Sample Number]]),"",Tabelle1[[#This Row],[Sample Number]])</f>
        <v>65</v>
      </c>
      <c r="B67" t="str">
        <f>IF(ISBLANK(Tabelle1[[#This Row],[QBiC barcode (filled by QBiC)]]),"",Tabelle1[[#This Row],[QBiC barcode (filled by QBiC)]])</f>
        <v/>
      </c>
      <c r="C67" t="str">
        <f>IF(ISBLANK(Tabelle1[[#This Row],[Lab ID]]),"",Tabelle1[[#This Row],[Lab ID]])</f>
        <v/>
      </c>
      <c r="E67" t="str">
        <f>IF(ISBLANK(Tabelle1[[#This Row],[Plate position (e.g. A1)]]),"",Tabelle1[[#This Row],[Plate position (e.g. A1)]])</f>
        <v/>
      </c>
      <c r="F67" t="str">
        <f>IF(ISBLANK(Tabelle1[[#This Row],[Plate title]]),"",Tabelle1[[#This Row],[Plate title]])</f>
        <v/>
      </c>
      <c r="G67" t="str">
        <f>IF(ISBLANK(Tabelle1[[#This Row],[Sample name]]),"",Tabelle1[[#This Row],[Sample name]])</f>
        <v/>
      </c>
      <c r="H67" t="str">
        <f>IF(ISBLANK(Tabelle1[[#This Row],[Batch to respect for sample preparation]]),"",Tabelle1[[#This Row],[Batch to respect for sample preparation]])</f>
        <v/>
      </c>
      <c r="I67" t="str">
        <f>IF(ISBLANK(Tabelle1[[#This Row],[Sample grouping]]),"",Tabelle1[[#This Row],[Sample grouping]])</f>
        <v/>
      </c>
      <c r="K67" t="str">
        <f>IF(ISBLANK(Tabelle1[[#This Row],[Elution buffer]]),"",Tabelle1[[#This Row],[Elution buffer]])</f>
        <v/>
      </c>
      <c r="L67" t="str">
        <f>IF(ISBLANK(Tabelle1[[#This Row],[Sample volume
'[µL']]]),"",Tabelle1[[#This Row],[Sample volume
'[µL']]])</f>
        <v/>
      </c>
      <c r="M67" t="str">
        <f>IF(ISBLANK(Tabelle1[[#This Row],[Purity OD 260nm/280nm]]),"",Tabelle1[[#This Row],[Purity OD 260nm/280nm]])</f>
        <v/>
      </c>
      <c r="N67" t="str">
        <f>IF(ISBLANK(Tabelle1[[#This Row],[Purity OD 260nm/230nm]]),"",Tabelle1[[#This Row],[Purity OD 260nm/230nm]])</f>
        <v/>
      </c>
      <c r="O67">
        <f>IF(ISBLANK(Tabelle1[[#This Row],[Total amount '[µg']]]),"",Tabelle1[[#This Row],[Total amount '[µg']]])</f>
        <v>0</v>
      </c>
      <c r="P67" t="str">
        <f>IF(ISBLANK(Tabelle1[[#This Row],[RIN/DIN]]),"",Tabelle1[[#This Row],[RIN/DIN]])</f>
        <v/>
      </c>
      <c r="Q67" t="str">
        <f>IF(ISBLANK(Tabelle1[[#This Row],[Pool name]]),"",Tabelle1[[#This Row],[Pool name]])</f>
        <v/>
      </c>
      <c r="R67" t="str">
        <f>IF(ISBLANK(Tabelle1[[#This Row],[Concentration single library '[ng/µl']]]),"",Tabelle1[[#This Row],[Concentration single library '[ng/µl']]])</f>
        <v/>
      </c>
      <c r="S67" t="str">
        <f>IF(ISBLANK(Tabelle1[[#This Row],[Fragment size pool '[bp'] after indexing]]),"",Tabelle1[[#This Row],[Fragment size pool '[bp'] after indexing]])</f>
        <v/>
      </c>
    </row>
    <row r="68" spans="1:19" x14ac:dyDescent="0.2">
      <c r="A68">
        <f>IF(ISBLANK(Tabelle1[[#This Row],[Sample Number]]),"",Tabelle1[[#This Row],[Sample Number]])</f>
        <v>66</v>
      </c>
      <c r="B68" t="str">
        <f>IF(ISBLANK(Tabelle1[[#This Row],[QBiC barcode (filled by QBiC)]]),"",Tabelle1[[#This Row],[QBiC barcode (filled by QBiC)]])</f>
        <v/>
      </c>
      <c r="C68" t="str">
        <f>IF(ISBLANK(Tabelle1[[#This Row],[Lab ID]]),"",Tabelle1[[#This Row],[Lab ID]])</f>
        <v/>
      </c>
      <c r="E68" t="str">
        <f>IF(ISBLANK(Tabelle1[[#This Row],[Plate position (e.g. A1)]]),"",Tabelle1[[#This Row],[Plate position (e.g. A1)]])</f>
        <v/>
      </c>
      <c r="F68" t="str">
        <f>IF(ISBLANK(Tabelle1[[#This Row],[Plate title]]),"",Tabelle1[[#This Row],[Plate title]])</f>
        <v/>
      </c>
      <c r="G68" t="str">
        <f>IF(ISBLANK(Tabelle1[[#This Row],[Sample name]]),"",Tabelle1[[#This Row],[Sample name]])</f>
        <v/>
      </c>
      <c r="H68" t="str">
        <f>IF(ISBLANK(Tabelle1[[#This Row],[Batch to respect for sample preparation]]),"",Tabelle1[[#This Row],[Batch to respect for sample preparation]])</f>
        <v/>
      </c>
      <c r="I68" t="str">
        <f>IF(ISBLANK(Tabelle1[[#This Row],[Sample grouping]]),"",Tabelle1[[#This Row],[Sample grouping]])</f>
        <v/>
      </c>
      <c r="K68" t="str">
        <f>IF(ISBLANK(Tabelle1[[#This Row],[Elution buffer]]),"",Tabelle1[[#This Row],[Elution buffer]])</f>
        <v/>
      </c>
      <c r="L68" t="str">
        <f>IF(ISBLANK(Tabelle1[[#This Row],[Sample volume
'[µL']]]),"",Tabelle1[[#This Row],[Sample volume
'[µL']]])</f>
        <v/>
      </c>
      <c r="M68" t="str">
        <f>IF(ISBLANK(Tabelle1[[#This Row],[Purity OD 260nm/280nm]]),"",Tabelle1[[#This Row],[Purity OD 260nm/280nm]])</f>
        <v/>
      </c>
      <c r="N68" t="str">
        <f>IF(ISBLANK(Tabelle1[[#This Row],[Purity OD 260nm/230nm]]),"",Tabelle1[[#This Row],[Purity OD 260nm/230nm]])</f>
        <v/>
      </c>
      <c r="O68">
        <f>IF(ISBLANK(Tabelle1[[#This Row],[Total amount '[µg']]]),"",Tabelle1[[#This Row],[Total amount '[µg']]])</f>
        <v>0</v>
      </c>
      <c r="P68" t="str">
        <f>IF(ISBLANK(Tabelle1[[#This Row],[RIN/DIN]]),"",Tabelle1[[#This Row],[RIN/DIN]])</f>
        <v/>
      </c>
      <c r="Q68" t="str">
        <f>IF(ISBLANK(Tabelle1[[#This Row],[Pool name]]),"",Tabelle1[[#This Row],[Pool name]])</f>
        <v/>
      </c>
      <c r="R68" t="str">
        <f>IF(ISBLANK(Tabelle1[[#This Row],[Concentration single library '[ng/µl']]]),"",Tabelle1[[#This Row],[Concentration single library '[ng/µl']]])</f>
        <v/>
      </c>
      <c r="S68" t="str">
        <f>IF(ISBLANK(Tabelle1[[#This Row],[Fragment size pool '[bp'] after indexing]]),"",Tabelle1[[#This Row],[Fragment size pool '[bp'] after indexing]])</f>
        <v/>
      </c>
    </row>
    <row r="69" spans="1:19" x14ac:dyDescent="0.2">
      <c r="A69">
        <f>IF(ISBLANK(Tabelle1[[#This Row],[Sample Number]]),"",Tabelle1[[#This Row],[Sample Number]])</f>
        <v>67</v>
      </c>
      <c r="B69" t="str">
        <f>IF(ISBLANK(Tabelle1[[#This Row],[QBiC barcode (filled by QBiC)]]),"",Tabelle1[[#This Row],[QBiC barcode (filled by QBiC)]])</f>
        <v/>
      </c>
      <c r="C69" t="str">
        <f>IF(ISBLANK(Tabelle1[[#This Row],[Lab ID]]),"",Tabelle1[[#This Row],[Lab ID]])</f>
        <v/>
      </c>
      <c r="E69" t="str">
        <f>IF(ISBLANK(Tabelle1[[#This Row],[Plate position (e.g. A1)]]),"",Tabelle1[[#This Row],[Plate position (e.g. A1)]])</f>
        <v/>
      </c>
      <c r="F69" t="str">
        <f>IF(ISBLANK(Tabelle1[[#This Row],[Plate title]]),"",Tabelle1[[#This Row],[Plate title]])</f>
        <v/>
      </c>
      <c r="G69" t="str">
        <f>IF(ISBLANK(Tabelle1[[#This Row],[Sample name]]),"",Tabelle1[[#This Row],[Sample name]])</f>
        <v/>
      </c>
      <c r="H69" t="str">
        <f>IF(ISBLANK(Tabelle1[[#This Row],[Batch to respect for sample preparation]]),"",Tabelle1[[#This Row],[Batch to respect for sample preparation]])</f>
        <v/>
      </c>
      <c r="I69" t="str">
        <f>IF(ISBLANK(Tabelle1[[#This Row],[Sample grouping]]),"",Tabelle1[[#This Row],[Sample grouping]])</f>
        <v/>
      </c>
      <c r="K69" t="str">
        <f>IF(ISBLANK(Tabelle1[[#This Row],[Elution buffer]]),"",Tabelle1[[#This Row],[Elution buffer]])</f>
        <v/>
      </c>
      <c r="L69" t="str">
        <f>IF(ISBLANK(Tabelle1[[#This Row],[Sample volume
'[µL']]]),"",Tabelle1[[#This Row],[Sample volume
'[µL']]])</f>
        <v/>
      </c>
      <c r="M69" t="str">
        <f>IF(ISBLANK(Tabelle1[[#This Row],[Purity OD 260nm/280nm]]),"",Tabelle1[[#This Row],[Purity OD 260nm/280nm]])</f>
        <v/>
      </c>
      <c r="N69" t="str">
        <f>IF(ISBLANK(Tabelle1[[#This Row],[Purity OD 260nm/230nm]]),"",Tabelle1[[#This Row],[Purity OD 260nm/230nm]])</f>
        <v/>
      </c>
      <c r="O69">
        <f>IF(ISBLANK(Tabelle1[[#This Row],[Total amount '[µg']]]),"",Tabelle1[[#This Row],[Total amount '[µg']]])</f>
        <v>0</v>
      </c>
      <c r="P69" t="str">
        <f>IF(ISBLANK(Tabelle1[[#This Row],[RIN/DIN]]),"",Tabelle1[[#This Row],[RIN/DIN]])</f>
        <v/>
      </c>
      <c r="Q69" t="str">
        <f>IF(ISBLANK(Tabelle1[[#This Row],[Pool name]]),"",Tabelle1[[#This Row],[Pool name]])</f>
        <v/>
      </c>
      <c r="R69" t="str">
        <f>IF(ISBLANK(Tabelle1[[#This Row],[Concentration single library '[ng/µl']]]),"",Tabelle1[[#This Row],[Concentration single library '[ng/µl']]])</f>
        <v/>
      </c>
      <c r="S69" t="str">
        <f>IF(ISBLANK(Tabelle1[[#This Row],[Fragment size pool '[bp'] after indexing]]),"",Tabelle1[[#This Row],[Fragment size pool '[bp'] after indexing]])</f>
        <v/>
      </c>
    </row>
    <row r="70" spans="1:19" x14ac:dyDescent="0.2">
      <c r="A70">
        <f>IF(ISBLANK(Tabelle1[[#This Row],[Sample Number]]),"",Tabelle1[[#This Row],[Sample Number]])</f>
        <v>68</v>
      </c>
      <c r="B70" t="str">
        <f>IF(ISBLANK(Tabelle1[[#This Row],[QBiC barcode (filled by QBiC)]]),"",Tabelle1[[#This Row],[QBiC barcode (filled by QBiC)]])</f>
        <v/>
      </c>
      <c r="C70" t="str">
        <f>IF(ISBLANK(Tabelle1[[#This Row],[Lab ID]]),"",Tabelle1[[#This Row],[Lab ID]])</f>
        <v/>
      </c>
      <c r="E70" t="str">
        <f>IF(ISBLANK(Tabelle1[[#This Row],[Plate position (e.g. A1)]]),"",Tabelle1[[#This Row],[Plate position (e.g. A1)]])</f>
        <v/>
      </c>
      <c r="F70" t="str">
        <f>IF(ISBLANK(Tabelle1[[#This Row],[Plate title]]),"",Tabelle1[[#This Row],[Plate title]])</f>
        <v/>
      </c>
      <c r="G70" t="str">
        <f>IF(ISBLANK(Tabelle1[[#This Row],[Sample name]]),"",Tabelle1[[#This Row],[Sample name]])</f>
        <v/>
      </c>
      <c r="H70" t="str">
        <f>IF(ISBLANK(Tabelle1[[#This Row],[Batch to respect for sample preparation]]),"",Tabelle1[[#This Row],[Batch to respect for sample preparation]])</f>
        <v/>
      </c>
      <c r="I70" t="str">
        <f>IF(ISBLANK(Tabelle1[[#This Row],[Sample grouping]]),"",Tabelle1[[#This Row],[Sample grouping]])</f>
        <v/>
      </c>
      <c r="K70" t="str">
        <f>IF(ISBLANK(Tabelle1[[#This Row],[Elution buffer]]),"",Tabelle1[[#This Row],[Elution buffer]])</f>
        <v/>
      </c>
      <c r="L70" t="str">
        <f>IF(ISBLANK(Tabelle1[[#This Row],[Sample volume
'[µL']]]),"",Tabelle1[[#This Row],[Sample volume
'[µL']]])</f>
        <v/>
      </c>
      <c r="M70" t="str">
        <f>IF(ISBLANK(Tabelle1[[#This Row],[Purity OD 260nm/280nm]]),"",Tabelle1[[#This Row],[Purity OD 260nm/280nm]])</f>
        <v/>
      </c>
      <c r="N70" t="str">
        <f>IF(ISBLANK(Tabelle1[[#This Row],[Purity OD 260nm/230nm]]),"",Tabelle1[[#This Row],[Purity OD 260nm/230nm]])</f>
        <v/>
      </c>
      <c r="O70">
        <f>IF(ISBLANK(Tabelle1[[#This Row],[Total amount '[µg']]]),"",Tabelle1[[#This Row],[Total amount '[µg']]])</f>
        <v>0</v>
      </c>
      <c r="P70" t="str">
        <f>IF(ISBLANK(Tabelle1[[#This Row],[RIN/DIN]]),"",Tabelle1[[#This Row],[RIN/DIN]])</f>
        <v/>
      </c>
      <c r="Q70" t="str">
        <f>IF(ISBLANK(Tabelle1[[#This Row],[Pool name]]),"",Tabelle1[[#This Row],[Pool name]])</f>
        <v/>
      </c>
      <c r="R70" t="str">
        <f>IF(ISBLANK(Tabelle1[[#This Row],[Concentration single library '[ng/µl']]]),"",Tabelle1[[#This Row],[Concentration single library '[ng/µl']]])</f>
        <v/>
      </c>
      <c r="S70" t="str">
        <f>IF(ISBLANK(Tabelle1[[#This Row],[Fragment size pool '[bp'] after indexing]]),"",Tabelle1[[#This Row],[Fragment size pool '[bp'] after indexing]])</f>
        <v/>
      </c>
    </row>
    <row r="71" spans="1:19" x14ac:dyDescent="0.2">
      <c r="A71">
        <f>IF(ISBLANK(Tabelle1[[#This Row],[Sample Number]]),"",Tabelle1[[#This Row],[Sample Number]])</f>
        <v>69</v>
      </c>
      <c r="B71" t="str">
        <f>IF(ISBLANK(Tabelle1[[#This Row],[QBiC barcode (filled by QBiC)]]),"",Tabelle1[[#This Row],[QBiC barcode (filled by QBiC)]])</f>
        <v/>
      </c>
      <c r="C71" t="str">
        <f>IF(ISBLANK(Tabelle1[[#This Row],[Lab ID]]),"",Tabelle1[[#This Row],[Lab ID]])</f>
        <v/>
      </c>
      <c r="E71" t="str">
        <f>IF(ISBLANK(Tabelle1[[#This Row],[Plate position (e.g. A1)]]),"",Tabelle1[[#This Row],[Plate position (e.g. A1)]])</f>
        <v/>
      </c>
      <c r="F71" t="str">
        <f>IF(ISBLANK(Tabelle1[[#This Row],[Plate title]]),"",Tabelle1[[#This Row],[Plate title]])</f>
        <v/>
      </c>
      <c r="G71" t="str">
        <f>IF(ISBLANK(Tabelle1[[#This Row],[Sample name]]),"",Tabelle1[[#This Row],[Sample name]])</f>
        <v/>
      </c>
      <c r="H71" t="str">
        <f>IF(ISBLANK(Tabelle1[[#This Row],[Batch to respect for sample preparation]]),"",Tabelle1[[#This Row],[Batch to respect for sample preparation]])</f>
        <v/>
      </c>
      <c r="I71" t="str">
        <f>IF(ISBLANK(Tabelle1[[#This Row],[Sample grouping]]),"",Tabelle1[[#This Row],[Sample grouping]])</f>
        <v/>
      </c>
      <c r="K71" t="str">
        <f>IF(ISBLANK(Tabelle1[[#This Row],[Elution buffer]]),"",Tabelle1[[#This Row],[Elution buffer]])</f>
        <v/>
      </c>
      <c r="L71" t="str">
        <f>IF(ISBLANK(Tabelle1[[#This Row],[Sample volume
'[µL']]]),"",Tabelle1[[#This Row],[Sample volume
'[µL']]])</f>
        <v/>
      </c>
      <c r="M71" t="str">
        <f>IF(ISBLANK(Tabelle1[[#This Row],[Purity OD 260nm/280nm]]),"",Tabelle1[[#This Row],[Purity OD 260nm/280nm]])</f>
        <v/>
      </c>
      <c r="N71" t="str">
        <f>IF(ISBLANK(Tabelle1[[#This Row],[Purity OD 260nm/230nm]]),"",Tabelle1[[#This Row],[Purity OD 260nm/230nm]])</f>
        <v/>
      </c>
      <c r="O71">
        <f>IF(ISBLANK(Tabelle1[[#This Row],[Total amount '[µg']]]),"",Tabelle1[[#This Row],[Total amount '[µg']]])</f>
        <v>0</v>
      </c>
      <c r="P71" t="str">
        <f>IF(ISBLANK(Tabelle1[[#This Row],[RIN/DIN]]),"",Tabelle1[[#This Row],[RIN/DIN]])</f>
        <v/>
      </c>
      <c r="Q71" t="str">
        <f>IF(ISBLANK(Tabelle1[[#This Row],[Pool name]]),"",Tabelle1[[#This Row],[Pool name]])</f>
        <v/>
      </c>
      <c r="R71" t="str">
        <f>IF(ISBLANK(Tabelle1[[#This Row],[Concentration single library '[ng/µl']]]),"",Tabelle1[[#This Row],[Concentration single library '[ng/µl']]])</f>
        <v/>
      </c>
      <c r="S71" t="str">
        <f>IF(ISBLANK(Tabelle1[[#This Row],[Fragment size pool '[bp'] after indexing]]),"",Tabelle1[[#This Row],[Fragment size pool '[bp'] after indexing]])</f>
        <v/>
      </c>
    </row>
    <row r="72" spans="1:19" x14ac:dyDescent="0.2">
      <c r="A72">
        <f>IF(ISBLANK(Tabelle1[[#This Row],[Sample Number]]),"",Tabelle1[[#This Row],[Sample Number]])</f>
        <v>70</v>
      </c>
      <c r="B72" t="str">
        <f>IF(ISBLANK(Tabelle1[[#This Row],[QBiC barcode (filled by QBiC)]]),"",Tabelle1[[#This Row],[QBiC barcode (filled by QBiC)]])</f>
        <v/>
      </c>
      <c r="C72" t="str">
        <f>IF(ISBLANK(Tabelle1[[#This Row],[Lab ID]]),"",Tabelle1[[#This Row],[Lab ID]])</f>
        <v/>
      </c>
      <c r="E72" t="str">
        <f>IF(ISBLANK(Tabelle1[[#This Row],[Plate position (e.g. A1)]]),"",Tabelle1[[#This Row],[Plate position (e.g. A1)]])</f>
        <v/>
      </c>
      <c r="F72" t="str">
        <f>IF(ISBLANK(Tabelle1[[#This Row],[Plate title]]),"",Tabelle1[[#This Row],[Plate title]])</f>
        <v/>
      </c>
      <c r="G72" t="str">
        <f>IF(ISBLANK(Tabelle1[[#This Row],[Sample name]]),"",Tabelle1[[#This Row],[Sample name]])</f>
        <v/>
      </c>
      <c r="H72" t="str">
        <f>IF(ISBLANK(Tabelle1[[#This Row],[Batch to respect for sample preparation]]),"",Tabelle1[[#This Row],[Batch to respect for sample preparation]])</f>
        <v/>
      </c>
      <c r="I72" t="str">
        <f>IF(ISBLANK(Tabelle1[[#This Row],[Sample grouping]]),"",Tabelle1[[#This Row],[Sample grouping]])</f>
        <v/>
      </c>
      <c r="K72" t="str">
        <f>IF(ISBLANK(Tabelle1[[#This Row],[Elution buffer]]),"",Tabelle1[[#This Row],[Elution buffer]])</f>
        <v/>
      </c>
      <c r="L72" t="str">
        <f>IF(ISBLANK(Tabelle1[[#This Row],[Sample volume
'[µL']]]),"",Tabelle1[[#This Row],[Sample volume
'[µL']]])</f>
        <v/>
      </c>
      <c r="M72" t="str">
        <f>IF(ISBLANK(Tabelle1[[#This Row],[Purity OD 260nm/280nm]]),"",Tabelle1[[#This Row],[Purity OD 260nm/280nm]])</f>
        <v/>
      </c>
      <c r="N72" t="str">
        <f>IF(ISBLANK(Tabelle1[[#This Row],[Purity OD 260nm/230nm]]),"",Tabelle1[[#This Row],[Purity OD 260nm/230nm]])</f>
        <v/>
      </c>
      <c r="O72">
        <f>IF(ISBLANK(Tabelle1[[#This Row],[Total amount '[µg']]]),"",Tabelle1[[#This Row],[Total amount '[µg']]])</f>
        <v>0</v>
      </c>
      <c r="P72" t="str">
        <f>IF(ISBLANK(Tabelle1[[#This Row],[RIN/DIN]]),"",Tabelle1[[#This Row],[RIN/DIN]])</f>
        <v/>
      </c>
      <c r="Q72" t="str">
        <f>IF(ISBLANK(Tabelle1[[#This Row],[Pool name]]),"",Tabelle1[[#This Row],[Pool name]])</f>
        <v/>
      </c>
      <c r="R72" t="str">
        <f>IF(ISBLANK(Tabelle1[[#This Row],[Concentration single library '[ng/µl']]]),"",Tabelle1[[#This Row],[Concentration single library '[ng/µl']]])</f>
        <v/>
      </c>
      <c r="S72" t="str">
        <f>IF(ISBLANK(Tabelle1[[#This Row],[Fragment size pool '[bp'] after indexing]]),"",Tabelle1[[#This Row],[Fragment size pool '[bp'] after indexing]])</f>
        <v/>
      </c>
    </row>
    <row r="73" spans="1:19" x14ac:dyDescent="0.2">
      <c r="A73">
        <f>IF(ISBLANK(Tabelle1[[#This Row],[Sample Number]]),"",Tabelle1[[#This Row],[Sample Number]])</f>
        <v>71</v>
      </c>
      <c r="B73" t="str">
        <f>IF(ISBLANK(Tabelle1[[#This Row],[QBiC barcode (filled by QBiC)]]),"",Tabelle1[[#This Row],[QBiC barcode (filled by QBiC)]])</f>
        <v/>
      </c>
      <c r="C73" t="str">
        <f>IF(ISBLANK(Tabelle1[[#This Row],[Lab ID]]),"",Tabelle1[[#This Row],[Lab ID]])</f>
        <v/>
      </c>
      <c r="E73" t="str">
        <f>IF(ISBLANK(Tabelle1[[#This Row],[Plate position (e.g. A1)]]),"",Tabelle1[[#This Row],[Plate position (e.g. A1)]])</f>
        <v/>
      </c>
      <c r="F73" t="str">
        <f>IF(ISBLANK(Tabelle1[[#This Row],[Plate title]]),"",Tabelle1[[#This Row],[Plate title]])</f>
        <v/>
      </c>
      <c r="G73" t="str">
        <f>IF(ISBLANK(Tabelle1[[#This Row],[Sample name]]),"",Tabelle1[[#This Row],[Sample name]])</f>
        <v/>
      </c>
      <c r="H73" t="str">
        <f>IF(ISBLANK(Tabelle1[[#This Row],[Batch to respect for sample preparation]]),"",Tabelle1[[#This Row],[Batch to respect for sample preparation]])</f>
        <v/>
      </c>
      <c r="I73" t="str">
        <f>IF(ISBLANK(Tabelle1[[#This Row],[Sample grouping]]),"",Tabelle1[[#This Row],[Sample grouping]])</f>
        <v/>
      </c>
      <c r="K73" t="str">
        <f>IF(ISBLANK(Tabelle1[[#This Row],[Elution buffer]]),"",Tabelle1[[#This Row],[Elution buffer]])</f>
        <v/>
      </c>
      <c r="L73" t="str">
        <f>IF(ISBLANK(Tabelle1[[#This Row],[Sample volume
'[µL']]]),"",Tabelle1[[#This Row],[Sample volume
'[µL']]])</f>
        <v/>
      </c>
      <c r="M73" t="str">
        <f>IF(ISBLANK(Tabelle1[[#This Row],[Purity OD 260nm/280nm]]),"",Tabelle1[[#This Row],[Purity OD 260nm/280nm]])</f>
        <v/>
      </c>
      <c r="N73" t="str">
        <f>IF(ISBLANK(Tabelle1[[#This Row],[Purity OD 260nm/230nm]]),"",Tabelle1[[#This Row],[Purity OD 260nm/230nm]])</f>
        <v/>
      </c>
      <c r="O73">
        <f>IF(ISBLANK(Tabelle1[[#This Row],[Total amount '[µg']]]),"",Tabelle1[[#This Row],[Total amount '[µg']]])</f>
        <v>0</v>
      </c>
      <c r="P73" t="str">
        <f>IF(ISBLANK(Tabelle1[[#This Row],[RIN/DIN]]),"",Tabelle1[[#This Row],[RIN/DIN]])</f>
        <v/>
      </c>
      <c r="Q73" t="str">
        <f>IF(ISBLANK(Tabelle1[[#This Row],[Pool name]]),"",Tabelle1[[#This Row],[Pool name]])</f>
        <v/>
      </c>
      <c r="R73" t="str">
        <f>IF(ISBLANK(Tabelle1[[#This Row],[Concentration single library '[ng/µl']]]),"",Tabelle1[[#This Row],[Concentration single library '[ng/µl']]])</f>
        <v/>
      </c>
      <c r="S73" t="str">
        <f>IF(ISBLANK(Tabelle1[[#This Row],[Fragment size pool '[bp'] after indexing]]),"",Tabelle1[[#This Row],[Fragment size pool '[bp'] after indexing]])</f>
        <v/>
      </c>
    </row>
    <row r="74" spans="1:19" x14ac:dyDescent="0.2">
      <c r="A74">
        <f>IF(ISBLANK(Tabelle1[[#This Row],[Sample Number]]),"",Tabelle1[[#This Row],[Sample Number]])</f>
        <v>72</v>
      </c>
      <c r="B74" t="str">
        <f>IF(ISBLANK(Tabelle1[[#This Row],[QBiC barcode (filled by QBiC)]]),"",Tabelle1[[#This Row],[QBiC barcode (filled by QBiC)]])</f>
        <v/>
      </c>
      <c r="C74" t="str">
        <f>IF(ISBLANK(Tabelle1[[#This Row],[Lab ID]]),"",Tabelle1[[#This Row],[Lab ID]])</f>
        <v/>
      </c>
      <c r="E74" t="str">
        <f>IF(ISBLANK(Tabelle1[[#This Row],[Plate position (e.g. A1)]]),"",Tabelle1[[#This Row],[Plate position (e.g. A1)]])</f>
        <v/>
      </c>
      <c r="F74" t="str">
        <f>IF(ISBLANK(Tabelle1[[#This Row],[Plate title]]),"",Tabelle1[[#This Row],[Plate title]])</f>
        <v/>
      </c>
      <c r="G74" t="str">
        <f>IF(ISBLANK(Tabelle1[[#This Row],[Sample name]]),"",Tabelle1[[#This Row],[Sample name]])</f>
        <v/>
      </c>
      <c r="H74" t="str">
        <f>IF(ISBLANK(Tabelle1[[#This Row],[Batch to respect for sample preparation]]),"",Tabelle1[[#This Row],[Batch to respect for sample preparation]])</f>
        <v/>
      </c>
      <c r="I74" t="str">
        <f>IF(ISBLANK(Tabelle1[[#This Row],[Sample grouping]]),"",Tabelle1[[#This Row],[Sample grouping]])</f>
        <v/>
      </c>
      <c r="K74" t="str">
        <f>IF(ISBLANK(Tabelle1[[#This Row],[Elution buffer]]),"",Tabelle1[[#This Row],[Elution buffer]])</f>
        <v/>
      </c>
      <c r="L74" t="str">
        <f>IF(ISBLANK(Tabelle1[[#This Row],[Sample volume
'[µL']]]),"",Tabelle1[[#This Row],[Sample volume
'[µL']]])</f>
        <v/>
      </c>
      <c r="M74" t="str">
        <f>IF(ISBLANK(Tabelle1[[#This Row],[Purity OD 260nm/280nm]]),"",Tabelle1[[#This Row],[Purity OD 260nm/280nm]])</f>
        <v/>
      </c>
      <c r="N74" t="str">
        <f>IF(ISBLANK(Tabelle1[[#This Row],[Purity OD 260nm/230nm]]),"",Tabelle1[[#This Row],[Purity OD 260nm/230nm]])</f>
        <v/>
      </c>
      <c r="O74">
        <f>IF(ISBLANK(Tabelle1[[#This Row],[Total amount '[µg']]]),"",Tabelle1[[#This Row],[Total amount '[µg']]])</f>
        <v>0</v>
      </c>
      <c r="P74" t="str">
        <f>IF(ISBLANK(Tabelle1[[#This Row],[RIN/DIN]]),"",Tabelle1[[#This Row],[RIN/DIN]])</f>
        <v/>
      </c>
      <c r="Q74" t="str">
        <f>IF(ISBLANK(Tabelle1[[#This Row],[Pool name]]),"",Tabelle1[[#This Row],[Pool name]])</f>
        <v/>
      </c>
      <c r="R74" t="str">
        <f>IF(ISBLANK(Tabelle1[[#This Row],[Concentration single library '[ng/µl']]]),"",Tabelle1[[#This Row],[Concentration single library '[ng/µl']]])</f>
        <v/>
      </c>
      <c r="S74" t="str">
        <f>IF(ISBLANK(Tabelle1[[#This Row],[Fragment size pool '[bp'] after indexing]]),"",Tabelle1[[#This Row],[Fragment size pool '[bp'] after indexing]])</f>
        <v/>
      </c>
    </row>
    <row r="75" spans="1:19" x14ac:dyDescent="0.2">
      <c r="A75">
        <f>IF(ISBLANK(Tabelle1[[#This Row],[Sample Number]]),"",Tabelle1[[#This Row],[Sample Number]])</f>
        <v>73</v>
      </c>
      <c r="B75" t="str">
        <f>IF(ISBLANK(Tabelle1[[#This Row],[QBiC barcode (filled by QBiC)]]),"",Tabelle1[[#This Row],[QBiC barcode (filled by QBiC)]])</f>
        <v/>
      </c>
      <c r="C75" t="str">
        <f>IF(ISBLANK(Tabelle1[[#This Row],[Lab ID]]),"",Tabelle1[[#This Row],[Lab ID]])</f>
        <v/>
      </c>
      <c r="E75" t="str">
        <f>IF(ISBLANK(Tabelle1[[#This Row],[Plate position (e.g. A1)]]),"",Tabelle1[[#This Row],[Plate position (e.g. A1)]])</f>
        <v/>
      </c>
      <c r="F75" t="str">
        <f>IF(ISBLANK(Tabelle1[[#This Row],[Plate title]]),"",Tabelle1[[#This Row],[Plate title]])</f>
        <v/>
      </c>
      <c r="G75" t="str">
        <f>IF(ISBLANK(Tabelle1[[#This Row],[Sample name]]),"",Tabelle1[[#This Row],[Sample name]])</f>
        <v/>
      </c>
      <c r="H75" t="str">
        <f>IF(ISBLANK(Tabelle1[[#This Row],[Batch to respect for sample preparation]]),"",Tabelle1[[#This Row],[Batch to respect for sample preparation]])</f>
        <v/>
      </c>
      <c r="I75" t="str">
        <f>IF(ISBLANK(Tabelle1[[#This Row],[Sample grouping]]),"",Tabelle1[[#This Row],[Sample grouping]])</f>
        <v/>
      </c>
      <c r="K75" t="str">
        <f>IF(ISBLANK(Tabelle1[[#This Row],[Elution buffer]]),"",Tabelle1[[#This Row],[Elution buffer]])</f>
        <v/>
      </c>
      <c r="L75" t="str">
        <f>IF(ISBLANK(Tabelle1[[#This Row],[Sample volume
'[µL']]]),"",Tabelle1[[#This Row],[Sample volume
'[µL']]])</f>
        <v/>
      </c>
      <c r="M75" t="str">
        <f>IF(ISBLANK(Tabelle1[[#This Row],[Purity OD 260nm/280nm]]),"",Tabelle1[[#This Row],[Purity OD 260nm/280nm]])</f>
        <v/>
      </c>
      <c r="N75" t="str">
        <f>IF(ISBLANK(Tabelle1[[#This Row],[Purity OD 260nm/230nm]]),"",Tabelle1[[#This Row],[Purity OD 260nm/230nm]])</f>
        <v/>
      </c>
      <c r="O75">
        <f>IF(ISBLANK(Tabelle1[[#This Row],[Total amount '[µg']]]),"",Tabelle1[[#This Row],[Total amount '[µg']]])</f>
        <v>0</v>
      </c>
      <c r="P75" t="str">
        <f>IF(ISBLANK(Tabelle1[[#This Row],[RIN/DIN]]),"",Tabelle1[[#This Row],[RIN/DIN]])</f>
        <v/>
      </c>
      <c r="Q75" t="str">
        <f>IF(ISBLANK(Tabelle1[[#This Row],[Pool name]]),"",Tabelle1[[#This Row],[Pool name]])</f>
        <v/>
      </c>
      <c r="R75" t="str">
        <f>IF(ISBLANK(Tabelle1[[#This Row],[Concentration single library '[ng/µl']]]),"",Tabelle1[[#This Row],[Concentration single library '[ng/µl']]])</f>
        <v/>
      </c>
      <c r="S75" t="str">
        <f>IF(ISBLANK(Tabelle1[[#This Row],[Fragment size pool '[bp'] after indexing]]),"",Tabelle1[[#This Row],[Fragment size pool '[bp'] after indexing]])</f>
        <v/>
      </c>
    </row>
    <row r="76" spans="1:19" x14ac:dyDescent="0.2">
      <c r="A76">
        <f>IF(ISBLANK(Tabelle1[[#This Row],[Sample Number]]),"",Tabelle1[[#This Row],[Sample Number]])</f>
        <v>74</v>
      </c>
      <c r="B76" t="str">
        <f>IF(ISBLANK(Tabelle1[[#This Row],[QBiC barcode (filled by QBiC)]]),"",Tabelle1[[#This Row],[QBiC barcode (filled by QBiC)]])</f>
        <v/>
      </c>
      <c r="C76" t="str">
        <f>IF(ISBLANK(Tabelle1[[#This Row],[Lab ID]]),"",Tabelle1[[#This Row],[Lab ID]])</f>
        <v/>
      </c>
      <c r="E76" t="str">
        <f>IF(ISBLANK(Tabelle1[[#This Row],[Plate position (e.g. A1)]]),"",Tabelle1[[#This Row],[Plate position (e.g. A1)]])</f>
        <v/>
      </c>
      <c r="F76" t="str">
        <f>IF(ISBLANK(Tabelle1[[#This Row],[Plate title]]),"",Tabelle1[[#This Row],[Plate title]])</f>
        <v/>
      </c>
      <c r="G76" t="str">
        <f>IF(ISBLANK(Tabelle1[[#This Row],[Sample name]]),"",Tabelle1[[#This Row],[Sample name]])</f>
        <v/>
      </c>
      <c r="H76" t="str">
        <f>IF(ISBLANK(Tabelle1[[#This Row],[Batch to respect for sample preparation]]),"",Tabelle1[[#This Row],[Batch to respect for sample preparation]])</f>
        <v/>
      </c>
      <c r="I76" t="str">
        <f>IF(ISBLANK(Tabelle1[[#This Row],[Sample grouping]]),"",Tabelle1[[#This Row],[Sample grouping]])</f>
        <v/>
      </c>
      <c r="K76" t="str">
        <f>IF(ISBLANK(Tabelle1[[#This Row],[Elution buffer]]),"",Tabelle1[[#This Row],[Elution buffer]])</f>
        <v/>
      </c>
      <c r="L76" t="str">
        <f>IF(ISBLANK(Tabelle1[[#This Row],[Sample volume
'[µL']]]),"",Tabelle1[[#This Row],[Sample volume
'[µL']]])</f>
        <v/>
      </c>
      <c r="M76" t="str">
        <f>IF(ISBLANK(Tabelle1[[#This Row],[Purity OD 260nm/280nm]]),"",Tabelle1[[#This Row],[Purity OD 260nm/280nm]])</f>
        <v/>
      </c>
      <c r="N76" t="str">
        <f>IF(ISBLANK(Tabelle1[[#This Row],[Purity OD 260nm/230nm]]),"",Tabelle1[[#This Row],[Purity OD 260nm/230nm]])</f>
        <v/>
      </c>
      <c r="O76">
        <f>IF(ISBLANK(Tabelle1[[#This Row],[Total amount '[µg']]]),"",Tabelle1[[#This Row],[Total amount '[µg']]])</f>
        <v>0</v>
      </c>
      <c r="P76" t="str">
        <f>IF(ISBLANK(Tabelle1[[#This Row],[RIN/DIN]]),"",Tabelle1[[#This Row],[RIN/DIN]])</f>
        <v/>
      </c>
      <c r="Q76" t="str">
        <f>IF(ISBLANK(Tabelle1[[#This Row],[Pool name]]),"",Tabelle1[[#This Row],[Pool name]])</f>
        <v/>
      </c>
      <c r="R76" t="str">
        <f>IF(ISBLANK(Tabelle1[[#This Row],[Concentration single library '[ng/µl']]]),"",Tabelle1[[#This Row],[Concentration single library '[ng/µl']]])</f>
        <v/>
      </c>
      <c r="S76" t="str">
        <f>IF(ISBLANK(Tabelle1[[#This Row],[Fragment size pool '[bp'] after indexing]]),"",Tabelle1[[#This Row],[Fragment size pool '[bp'] after indexing]])</f>
        <v/>
      </c>
    </row>
    <row r="77" spans="1:19" x14ac:dyDescent="0.2">
      <c r="A77">
        <f>IF(ISBLANK(Tabelle1[[#This Row],[Sample Number]]),"",Tabelle1[[#This Row],[Sample Number]])</f>
        <v>75</v>
      </c>
      <c r="B77" t="str">
        <f>IF(ISBLANK(Tabelle1[[#This Row],[QBiC barcode (filled by QBiC)]]),"",Tabelle1[[#This Row],[QBiC barcode (filled by QBiC)]])</f>
        <v/>
      </c>
      <c r="C77" t="str">
        <f>IF(ISBLANK(Tabelle1[[#This Row],[Lab ID]]),"",Tabelle1[[#This Row],[Lab ID]])</f>
        <v/>
      </c>
      <c r="E77" t="str">
        <f>IF(ISBLANK(Tabelle1[[#This Row],[Plate position (e.g. A1)]]),"",Tabelle1[[#This Row],[Plate position (e.g. A1)]])</f>
        <v/>
      </c>
      <c r="F77" t="str">
        <f>IF(ISBLANK(Tabelle1[[#This Row],[Plate title]]),"",Tabelle1[[#This Row],[Plate title]])</f>
        <v/>
      </c>
      <c r="G77" t="str">
        <f>IF(ISBLANK(Tabelle1[[#This Row],[Sample name]]),"",Tabelle1[[#This Row],[Sample name]])</f>
        <v/>
      </c>
      <c r="H77" t="str">
        <f>IF(ISBLANK(Tabelle1[[#This Row],[Batch to respect for sample preparation]]),"",Tabelle1[[#This Row],[Batch to respect for sample preparation]])</f>
        <v/>
      </c>
      <c r="I77" t="str">
        <f>IF(ISBLANK(Tabelle1[[#This Row],[Sample grouping]]),"",Tabelle1[[#This Row],[Sample grouping]])</f>
        <v/>
      </c>
      <c r="K77" t="str">
        <f>IF(ISBLANK(Tabelle1[[#This Row],[Elution buffer]]),"",Tabelle1[[#This Row],[Elution buffer]])</f>
        <v/>
      </c>
      <c r="L77" t="str">
        <f>IF(ISBLANK(Tabelle1[[#This Row],[Sample volume
'[µL']]]),"",Tabelle1[[#This Row],[Sample volume
'[µL']]])</f>
        <v/>
      </c>
      <c r="M77" t="str">
        <f>IF(ISBLANK(Tabelle1[[#This Row],[Purity OD 260nm/280nm]]),"",Tabelle1[[#This Row],[Purity OD 260nm/280nm]])</f>
        <v/>
      </c>
      <c r="N77" t="str">
        <f>IF(ISBLANK(Tabelle1[[#This Row],[Purity OD 260nm/230nm]]),"",Tabelle1[[#This Row],[Purity OD 260nm/230nm]])</f>
        <v/>
      </c>
      <c r="O77">
        <f>IF(ISBLANK(Tabelle1[[#This Row],[Total amount '[µg']]]),"",Tabelle1[[#This Row],[Total amount '[µg']]])</f>
        <v>0</v>
      </c>
      <c r="P77" t="str">
        <f>IF(ISBLANK(Tabelle1[[#This Row],[RIN/DIN]]),"",Tabelle1[[#This Row],[RIN/DIN]])</f>
        <v/>
      </c>
      <c r="Q77" t="str">
        <f>IF(ISBLANK(Tabelle1[[#This Row],[Pool name]]),"",Tabelle1[[#This Row],[Pool name]])</f>
        <v/>
      </c>
      <c r="R77" t="str">
        <f>IF(ISBLANK(Tabelle1[[#This Row],[Concentration single library '[ng/µl']]]),"",Tabelle1[[#This Row],[Concentration single library '[ng/µl']]])</f>
        <v/>
      </c>
      <c r="S77" t="str">
        <f>IF(ISBLANK(Tabelle1[[#This Row],[Fragment size pool '[bp'] after indexing]]),"",Tabelle1[[#This Row],[Fragment size pool '[bp'] after indexing]])</f>
        <v/>
      </c>
    </row>
    <row r="78" spans="1:19" x14ac:dyDescent="0.2">
      <c r="A78">
        <f>IF(ISBLANK(Tabelle1[[#This Row],[Sample Number]]),"",Tabelle1[[#This Row],[Sample Number]])</f>
        <v>76</v>
      </c>
      <c r="B78" t="str">
        <f>IF(ISBLANK(Tabelle1[[#This Row],[QBiC barcode (filled by QBiC)]]),"",Tabelle1[[#This Row],[QBiC barcode (filled by QBiC)]])</f>
        <v/>
      </c>
      <c r="C78" t="str">
        <f>IF(ISBLANK(Tabelle1[[#This Row],[Lab ID]]),"",Tabelle1[[#This Row],[Lab ID]])</f>
        <v/>
      </c>
      <c r="E78" t="str">
        <f>IF(ISBLANK(Tabelle1[[#This Row],[Plate position (e.g. A1)]]),"",Tabelle1[[#This Row],[Plate position (e.g. A1)]])</f>
        <v/>
      </c>
      <c r="F78" t="str">
        <f>IF(ISBLANK(Tabelle1[[#This Row],[Plate title]]),"",Tabelle1[[#This Row],[Plate title]])</f>
        <v/>
      </c>
      <c r="G78" t="str">
        <f>IF(ISBLANK(Tabelle1[[#This Row],[Sample name]]),"",Tabelle1[[#This Row],[Sample name]])</f>
        <v/>
      </c>
      <c r="H78" t="str">
        <f>IF(ISBLANK(Tabelle1[[#This Row],[Batch to respect for sample preparation]]),"",Tabelle1[[#This Row],[Batch to respect for sample preparation]])</f>
        <v/>
      </c>
      <c r="I78" t="str">
        <f>IF(ISBLANK(Tabelle1[[#This Row],[Sample grouping]]),"",Tabelle1[[#This Row],[Sample grouping]])</f>
        <v/>
      </c>
      <c r="K78" t="str">
        <f>IF(ISBLANK(Tabelle1[[#This Row],[Elution buffer]]),"",Tabelle1[[#This Row],[Elution buffer]])</f>
        <v/>
      </c>
      <c r="L78" t="str">
        <f>IF(ISBLANK(Tabelle1[[#This Row],[Sample volume
'[µL']]]),"",Tabelle1[[#This Row],[Sample volume
'[µL']]])</f>
        <v/>
      </c>
      <c r="M78" t="str">
        <f>IF(ISBLANK(Tabelle1[[#This Row],[Purity OD 260nm/280nm]]),"",Tabelle1[[#This Row],[Purity OD 260nm/280nm]])</f>
        <v/>
      </c>
      <c r="N78" t="str">
        <f>IF(ISBLANK(Tabelle1[[#This Row],[Purity OD 260nm/230nm]]),"",Tabelle1[[#This Row],[Purity OD 260nm/230nm]])</f>
        <v/>
      </c>
      <c r="O78">
        <f>IF(ISBLANK(Tabelle1[[#This Row],[Total amount '[µg']]]),"",Tabelle1[[#This Row],[Total amount '[µg']]])</f>
        <v>0</v>
      </c>
      <c r="P78" t="str">
        <f>IF(ISBLANK(Tabelle1[[#This Row],[RIN/DIN]]),"",Tabelle1[[#This Row],[RIN/DIN]])</f>
        <v/>
      </c>
      <c r="Q78" t="str">
        <f>IF(ISBLANK(Tabelle1[[#This Row],[Pool name]]),"",Tabelle1[[#This Row],[Pool name]])</f>
        <v/>
      </c>
      <c r="R78" t="str">
        <f>IF(ISBLANK(Tabelle1[[#This Row],[Concentration single library '[ng/µl']]]),"",Tabelle1[[#This Row],[Concentration single library '[ng/µl']]])</f>
        <v/>
      </c>
      <c r="S78" t="str">
        <f>IF(ISBLANK(Tabelle1[[#This Row],[Fragment size pool '[bp'] after indexing]]),"",Tabelle1[[#This Row],[Fragment size pool '[bp'] after indexing]])</f>
        <v/>
      </c>
    </row>
    <row r="79" spans="1:19" x14ac:dyDescent="0.2">
      <c r="A79">
        <f>IF(ISBLANK(Tabelle1[[#This Row],[Sample Number]]),"",Tabelle1[[#This Row],[Sample Number]])</f>
        <v>77</v>
      </c>
      <c r="B79" t="str">
        <f>IF(ISBLANK(Tabelle1[[#This Row],[QBiC barcode (filled by QBiC)]]),"",Tabelle1[[#This Row],[QBiC barcode (filled by QBiC)]])</f>
        <v/>
      </c>
      <c r="C79" t="str">
        <f>IF(ISBLANK(Tabelle1[[#This Row],[Lab ID]]),"",Tabelle1[[#This Row],[Lab ID]])</f>
        <v/>
      </c>
      <c r="E79" t="str">
        <f>IF(ISBLANK(Tabelle1[[#This Row],[Plate position (e.g. A1)]]),"",Tabelle1[[#This Row],[Plate position (e.g. A1)]])</f>
        <v/>
      </c>
      <c r="F79" t="str">
        <f>IF(ISBLANK(Tabelle1[[#This Row],[Plate title]]),"",Tabelle1[[#This Row],[Plate title]])</f>
        <v/>
      </c>
      <c r="G79" t="str">
        <f>IF(ISBLANK(Tabelle1[[#This Row],[Sample name]]),"",Tabelle1[[#This Row],[Sample name]])</f>
        <v/>
      </c>
      <c r="H79" t="str">
        <f>IF(ISBLANK(Tabelle1[[#This Row],[Batch to respect for sample preparation]]),"",Tabelle1[[#This Row],[Batch to respect for sample preparation]])</f>
        <v/>
      </c>
      <c r="I79" t="str">
        <f>IF(ISBLANK(Tabelle1[[#This Row],[Sample grouping]]),"",Tabelle1[[#This Row],[Sample grouping]])</f>
        <v/>
      </c>
      <c r="K79" t="str">
        <f>IF(ISBLANK(Tabelle1[[#This Row],[Elution buffer]]),"",Tabelle1[[#This Row],[Elution buffer]])</f>
        <v/>
      </c>
      <c r="L79" t="str">
        <f>IF(ISBLANK(Tabelle1[[#This Row],[Sample volume
'[µL']]]),"",Tabelle1[[#This Row],[Sample volume
'[µL']]])</f>
        <v/>
      </c>
      <c r="M79" t="str">
        <f>IF(ISBLANK(Tabelle1[[#This Row],[Purity OD 260nm/280nm]]),"",Tabelle1[[#This Row],[Purity OD 260nm/280nm]])</f>
        <v/>
      </c>
      <c r="N79" t="str">
        <f>IF(ISBLANK(Tabelle1[[#This Row],[Purity OD 260nm/230nm]]),"",Tabelle1[[#This Row],[Purity OD 260nm/230nm]])</f>
        <v/>
      </c>
      <c r="O79">
        <f>IF(ISBLANK(Tabelle1[[#This Row],[Total amount '[µg']]]),"",Tabelle1[[#This Row],[Total amount '[µg']]])</f>
        <v>0</v>
      </c>
      <c r="P79" t="str">
        <f>IF(ISBLANK(Tabelle1[[#This Row],[RIN/DIN]]),"",Tabelle1[[#This Row],[RIN/DIN]])</f>
        <v/>
      </c>
      <c r="Q79" t="str">
        <f>IF(ISBLANK(Tabelle1[[#This Row],[Pool name]]),"",Tabelle1[[#This Row],[Pool name]])</f>
        <v/>
      </c>
      <c r="R79" t="str">
        <f>IF(ISBLANK(Tabelle1[[#This Row],[Concentration single library '[ng/µl']]]),"",Tabelle1[[#This Row],[Concentration single library '[ng/µl']]])</f>
        <v/>
      </c>
      <c r="S79" t="str">
        <f>IF(ISBLANK(Tabelle1[[#This Row],[Fragment size pool '[bp'] after indexing]]),"",Tabelle1[[#This Row],[Fragment size pool '[bp'] after indexing]])</f>
        <v/>
      </c>
    </row>
    <row r="80" spans="1:19" x14ac:dyDescent="0.2">
      <c r="A80">
        <f>IF(ISBLANK(Tabelle1[[#This Row],[Sample Number]]),"",Tabelle1[[#This Row],[Sample Number]])</f>
        <v>78</v>
      </c>
      <c r="B80" t="str">
        <f>IF(ISBLANK(Tabelle1[[#This Row],[QBiC barcode (filled by QBiC)]]),"",Tabelle1[[#This Row],[QBiC barcode (filled by QBiC)]])</f>
        <v/>
      </c>
      <c r="C80" t="str">
        <f>IF(ISBLANK(Tabelle1[[#This Row],[Lab ID]]),"",Tabelle1[[#This Row],[Lab ID]])</f>
        <v/>
      </c>
      <c r="E80" t="str">
        <f>IF(ISBLANK(Tabelle1[[#This Row],[Plate position (e.g. A1)]]),"",Tabelle1[[#This Row],[Plate position (e.g. A1)]])</f>
        <v/>
      </c>
      <c r="F80" t="str">
        <f>IF(ISBLANK(Tabelle1[[#This Row],[Plate title]]),"",Tabelle1[[#This Row],[Plate title]])</f>
        <v/>
      </c>
      <c r="G80" t="str">
        <f>IF(ISBLANK(Tabelle1[[#This Row],[Sample name]]),"",Tabelle1[[#This Row],[Sample name]])</f>
        <v/>
      </c>
      <c r="H80" t="str">
        <f>IF(ISBLANK(Tabelle1[[#This Row],[Batch to respect for sample preparation]]),"",Tabelle1[[#This Row],[Batch to respect for sample preparation]])</f>
        <v/>
      </c>
      <c r="I80" t="str">
        <f>IF(ISBLANK(Tabelle1[[#This Row],[Sample grouping]]),"",Tabelle1[[#This Row],[Sample grouping]])</f>
        <v/>
      </c>
      <c r="K80" t="str">
        <f>IF(ISBLANK(Tabelle1[[#This Row],[Elution buffer]]),"",Tabelle1[[#This Row],[Elution buffer]])</f>
        <v/>
      </c>
      <c r="L80" t="str">
        <f>IF(ISBLANK(Tabelle1[[#This Row],[Sample volume
'[µL']]]),"",Tabelle1[[#This Row],[Sample volume
'[µL']]])</f>
        <v/>
      </c>
      <c r="M80" t="str">
        <f>IF(ISBLANK(Tabelle1[[#This Row],[Purity OD 260nm/280nm]]),"",Tabelle1[[#This Row],[Purity OD 260nm/280nm]])</f>
        <v/>
      </c>
      <c r="N80" t="str">
        <f>IF(ISBLANK(Tabelle1[[#This Row],[Purity OD 260nm/230nm]]),"",Tabelle1[[#This Row],[Purity OD 260nm/230nm]])</f>
        <v/>
      </c>
      <c r="O80">
        <f>IF(ISBLANK(Tabelle1[[#This Row],[Total amount '[µg']]]),"",Tabelle1[[#This Row],[Total amount '[µg']]])</f>
        <v>0</v>
      </c>
      <c r="P80" t="str">
        <f>IF(ISBLANK(Tabelle1[[#This Row],[RIN/DIN]]),"",Tabelle1[[#This Row],[RIN/DIN]])</f>
        <v/>
      </c>
      <c r="Q80" t="str">
        <f>IF(ISBLANK(Tabelle1[[#This Row],[Pool name]]),"",Tabelle1[[#This Row],[Pool name]])</f>
        <v/>
      </c>
      <c r="R80" t="str">
        <f>IF(ISBLANK(Tabelle1[[#This Row],[Concentration single library '[ng/µl']]]),"",Tabelle1[[#This Row],[Concentration single library '[ng/µl']]])</f>
        <v/>
      </c>
      <c r="S80" t="str">
        <f>IF(ISBLANK(Tabelle1[[#This Row],[Fragment size pool '[bp'] after indexing]]),"",Tabelle1[[#This Row],[Fragment size pool '[bp'] after indexing]])</f>
        <v/>
      </c>
    </row>
    <row r="81" spans="1:19" x14ac:dyDescent="0.2">
      <c r="A81">
        <f>IF(ISBLANK(Tabelle1[[#This Row],[Sample Number]]),"",Tabelle1[[#This Row],[Sample Number]])</f>
        <v>79</v>
      </c>
      <c r="B81" t="str">
        <f>IF(ISBLANK(Tabelle1[[#This Row],[QBiC barcode (filled by QBiC)]]),"",Tabelle1[[#This Row],[QBiC barcode (filled by QBiC)]])</f>
        <v/>
      </c>
      <c r="C81" t="str">
        <f>IF(ISBLANK(Tabelle1[[#This Row],[Lab ID]]),"",Tabelle1[[#This Row],[Lab ID]])</f>
        <v/>
      </c>
      <c r="E81" t="str">
        <f>IF(ISBLANK(Tabelle1[[#This Row],[Plate position (e.g. A1)]]),"",Tabelle1[[#This Row],[Plate position (e.g. A1)]])</f>
        <v/>
      </c>
      <c r="F81" t="str">
        <f>IF(ISBLANK(Tabelle1[[#This Row],[Plate title]]),"",Tabelle1[[#This Row],[Plate title]])</f>
        <v/>
      </c>
      <c r="G81" t="str">
        <f>IF(ISBLANK(Tabelle1[[#This Row],[Sample name]]),"",Tabelle1[[#This Row],[Sample name]])</f>
        <v/>
      </c>
      <c r="H81" t="str">
        <f>IF(ISBLANK(Tabelle1[[#This Row],[Batch to respect for sample preparation]]),"",Tabelle1[[#This Row],[Batch to respect for sample preparation]])</f>
        <v/>
      </c>
      <c r="I81" t="str">
        <f>IF(ISBLANK(Tabelle1[[#This Row],[Sample grouping]]),"",Tabelle1[[#This Row],[Sample grouping]])</f>
        <v/>
      </c>
      <c r="K81" t="str">
        <f>IF(ISBLANK(Tabelle1[[#This Row],[Elution buffer]]),"",Tabelle1[[#This Row],[Elution buffer]])</f>
        <v/>
      </c>
      <c r="L81" t="str">
        <f>IF(ISBLANK(Tabelle1[[#This Row],[Sample volume
'[µL']]]),"",Tabelle1[[#This Row],[Sample volume
'[µL']]])</f>
        <v/>
      </c>
      <c r="M81" t="str">
        <f>IF(ISBLANK(Tabelle1[[#This Row],[Purity OD 260nm/280nm]]),"",Tabelle1[[#This Row],[Purity OD 260nm/280nm]])</f>
        <v/>
      </c>
      <c r="N81" t="str">
        <f>IF(ISBLANK(Tabelle1[[#This Row],[Purity OD 260nm/230nm]]),"",Tabelle1[[#This Row],[Purity OD 260nm/230nm]])</f>
        <v/>
      </c>
      <c r="O81">
        <f>IF(ISBLANK(Tabelle1[[#This Row],[Total amount '[µg']]]),"",Tabelle1[[#This Row],[Total amount '[µg']]])</f>
        <v>0</v>
      </c>
      <c r="P81" t="str">
        <f>IF(ISBLANK(Tabelle1[[#This Row],[RIN/DIN]]),"",Tabelle1[[#This Row],[RIN/DIN]])</f>
        <v/>
      </c>
      <c r="Q81" t="str">
        <f>IF(ISBLANK(Tabelle1[[#This Row],[Pool name]]),"",Tabelle1[[#This Row],[Pool name]])</f>
        <v/>
      </c>
      <c r="R81" t="str">
        <f>IF(ISBLANK(Tabelle1[[#This Row],[Concentration single library '[ng/µl']]]),"",Tabelle1[[#This Row],[Concentration single library '[ng/µl']]])</f>
        <v/>
      </c>
      <c r="S81" t="str">
        <f>IF(ISBLANK(Tabelle1[[#This Row],[Fragment size pool '[bp'] after indexing]]),"",Tabelle1[[#This Row],[Fragment size pool '[bp'] after indexing]])</f>
        <v/>
      </c>
    </row>
    <row r="82" spans="1:19" x14ac:dyDescent="0.2">
      <c r="A82">
        <f>IF(ISBLANK(Tabelle1[[#This Row],[Sample Number]]),"",Tabelle1[[#This Row],[Sample Number]])</f>
        <v>80</v>
      </c>
      <c r="B82" t="str">
        <f>IF(ISBLANK(Tabelle1[[#This Row],[QBiC barcode (filled by QBiC)]]),"",Tabelle1[[#This Row],[QBiC barcode (filled by QBiC)]])</f>
        <v/>
      </c>
      <c r="C82" t="str">
        <f>IF(ISBLANK(Tabelle1[[#This Row],[Lab ID]]),"",Tabelle1[[#This Row],[Lab ID]])</f>
        <v/>
      </c>
      <c r="E82" t="str">
        <f>IF(ISBLANK(Tabelle1[[#This Row],[Plate position (e.g. A1)]]),"",Tabelle1[[#This Row],[Plate position (e.g. A1)]])</f>
        <v/>
      </c>
      <c r="F82" t="str">
        <f>IF(ISBLANK(Tabelle1[[#This Row],[Plate title]]),"",Tabelle1[[#This Row],[Plate title]])</f>
        <v/>
      </c>
      <c r="G82" t="str">
        <f>IF(ISBLANK(Tabelle1[[#This Row],[Sample name]]),"",Tabelle1[[#This Row],[Sample name]])</f>
        <v/>
      </c>
      <c r="H82" t="str">
        <f>IF(ISBLANK(Tabelle1[[#This Row],[Batch to respect for sample preparation]]),"",Tabelle1[[#This Row],[Batch to respect for sample preparation]])</f>
        <v/>
      </c>
      <c r="I82" t="str">
        <f>IF(ISBLANK(Tabelle1[[#This Row],[Sample grouping]]),"",Tabelle1[[#This Row],[Sample grouping]])</f>
        <v/>
      </c>
      <c r="K82" t="str">
        <f>IF(ISBLANK(Tabelle1[[#This Row],[Elution buffer]]),"",Tabelle1[[#This Row],[Elution buffer]])</f>
        <v/>
      </c>
      <c r="L82" t="str">
        <f>IF(ISBLANK(Tabelle1[[#This Row],[Sample volume
'[µL']]]),"",Tabelle1[[#This Row],[Sample volume
'[µL']]])</f>
        <v/>
      </c>
      <c r="M82" t="str">
        <f>IF(ISBLANK(Tabelle1[[#This Row],[Purity OD 260nm/280nm]]),"",Tabelle1[[#This Row],[Purity OD 260nm/280nm]])</f>
        <v/>
      </c>
      <c r="N82" t="str">
        <f>IF(ISBLANK(Tabelle1[[#This Row],[Purity OD 260nm/230nm]]),"",Tabelle1[[#This Row],[Purity OD 260nm/230nm]])</f>
        <v/>
      </c>
      <c r="O82">
        <f>IF(ISBLANK(Tabelle1[[#This Row],[Total amount '[µg']]]),"",Tabelle1[[#This Row],[Total amount '[µg']]])</f>
        <v>0</v>
      </c>
      <c r="P82" t="str">
        <f>IF(ISBLANK(Tabelle1[[#This Row],[RIN/DIN]]),"",Tabelle1[[#This Row],[RIN/DIN]])</f>
        <v/>
      </c>
      <c r="Q82" t="str">
        <f>IF(ISBLANK(Tabelle1[[#This Row],[Pool name]]),"",Tabelle1[[#This Row],[Pool name]])</f>
        <v/>
      </c>
      <c r="R82" t="str">
        <f>IF(ISBLANK(Tabelle1[[#This Row],[Concentration single library '[ng/µl']]]),"",Tabelle1[[#This Row],[Concentration single library '[ng/µl']]])</f>
        <v/>
      </c>
      <c r="S82" t="str">
        <f>IF(ISBLANK(Tabelle1[[#This Row],[Fragment size pool '[bp'] after indexing]]),"",Tabelle1[[#This Row],[Fragment size pool '[bp'] after indexing]])</f>
        <v/>
      </c>
    </row>
    <row r="83" spans="1:19" x14ac:dyDescent="0.2">
      <c r="A83">
        <f>IF(ISBLANK(Tabelle1[[#This Row],[Sample Number]]),"",Tabelle1[[#This Row],[Sample Number]])</f>
        <v>81</v>
      </c>
      <c r="B83" t="str">
        <f>IF(ISBLANK(Tabelle1[[#This Row],[QBiC barcode (filled by QBiC)]]),"",Tabelle1[[#This Row],[QBiC barcode (filled by QBiC)]])</f>
        <v/>
      </c>
      <c r="C83" t="str">
        <f>IF(ISBLANK(Tabelle1[[#This Row],[Lab ID]]),"",Tabelle1[[#This Row],[Lab ID]])</f>
        <v/>
      </c>
      <c r="E83" t="str">
        <f>IF(ISBLANK(Tabelle1[[#This Row],[Plate position (e.g. A1)]]),"",Tabelle1[[#This Row],[Plate position (e.g. A1)]])</f>
        <v/>
      </c>
      <c r="F83" t="str">
        <f>IF(ISBLANK(Tabelle1[[#This Row],[Plate title]]),"",Tabelle1[[#This Row],[Plate title]])</f>
        <v/>
      </c>
      <c r="G83" t="str">
        <f>IF(ISBLANK(Tabelle1[[#This Row],[Sample name]]),"",Tabelle1[[#This Row],[Sample name]])</f>
        <v/>
      </c>
      <c r="H83" t="str">
        <f>IF(ISBLANK(Tabelle1[[#This Row],[Batch to respect for sample preparation]]),"",Tabelle1[[#This Row],[Batch to respect for sample preparation]])</f>
        <v/>
      </c>
      <c r="I83" t="str">
        <f>IF(ISBLANK(Tabelle1[[#This Row],[Sample grouping]]),"",Tabelle1[[#This Row],[Sample grouping]])</f>
        <v/>
      </c>
      <c r="K83" t="str">
        <f>IF(ISBLANK(Tabelle1[[#This Row],[Elution buffer]]),"",Tabelle1[[#This Row],[Elution buffer]])</f>
        <v/>
      </c>
      <c r="L83" t="str">
        <f>IF(ISBLANK(Tabelle1[[#This Row],[Sample volume
'[µL']]]),"",Tabelle1[[#This Row],[Sample volume
'[µL']]])</f>
        <v/>
      </c>
      <c r="M83" t="str">
        <f>IF(ISBLANK(Tabelle1[[#This Row],[Purity OD 260nm/280nm]]),"",Tabelle1[[#This Row],[Purity OD 260nm/280nm]])</f>
        <v/>
      </c>
      <c r="N83" t="str">
        <f>IF(ISBLANK(Tabelle1[[#This Row],[Purity OD 260nm/230nm]]),"",Tabelle1[[#This Row],[Purity OD 260nm/230nm]])</f>
        <v/>
      </c>
      <c r="O83">
        <f>IF(ISBLANK(Tabelle1[[#This Row],[Total amount '[µg']]]),"",Tabelle1[[#This Row],[Total amount '[µg']]])</f>
        <v>0</v>
      </c>
      <c r="P83" t="str">
        <f>IF(ISBLANK(Tabelle1[[#This Row],[RIN/DIN]]),"",Tabelle1[[#This Row],[RIN/DIN]])</f>
        <v/>
      </c>
      <c r="Q83" t="str">
        <f>IF(ISBLANK(Tabelle1[[#This Row],[Pool name]]),"",Tabelle1[[#This Row],[Pool name]])</f>
        <v/>
      </c>
      <c r="R83" t="str">
        <f>IF(ISBLANK(Tabelle1[[#This Row],[Concentration single library '[ng/µl']]]),"",Tabelle1[[#This Row],[Concentration single library '[ng/µl']]])</f>
        <v/>
      </c>
      <c r="S83" t="str">
        <f>IF(ISBLANK(Tabelle1[[#This Row],[Fragment size pool '[bp'] after indexing]]),"",Tabelle1[[#This Row],[Fragment size pool '[bp'] after indexing]])</f>
        <v/>
      </c>
    </row>
    <row r="84" spans="1:19" x14ac:dyDescent="0.2">
      <c r="A84">
        <f>IF(ISBLANK(Tabelle1[[#This Row],[Sample Number]]),"",Tabelle1[[#This Row],[Sample Number]])</f>
        <v>82</v>
      </c>
      <c r="B84" t="str">
        <f>IF(ISBLANK(Tabelle1[[#This Row],[QBiC barcode (filled by QBiC)]]),"",Tabelle1[[#This Row],[QBiC barcode (filled by QBiC)]])</f>
        <v/>
      </c>
      <c r="C84" t="str">
        <f>IF(ISBLANK(Tabelle1[[#This Row],[Lab ID]]),"",Tabelle1[[#This Row],[Lab ID]])</f>
        <v/>
      </c>
      <c r="E84" t="str">
        <f>IF(ISBLANK(Tabelle1[[#This Row],[Plate position (e.g. A1)]]),"",Tabelle1[[#This Row],[Plate position (e.g. A1)]])</f>
        <v/>
      </c>
      <c r="F84" t="str">
        <f>IF(ISBLANK(Tabelle1[[#This Row],[Plate title]]),"",Tabelle1[[#This Row],[Plate title]])</f>
        <v/>
      </c>
      <c r="G84" t="str">
        <f>IF(ISBLANK(Tabelle1[[#This Row],[Sample name]]),"",Tabelle1[[#This Row],[Sample name]])</f>
        <v/>
      </c>
      <c r="H84" t="str">
        <f>IF(ISBLANK(Tabelle1[[#This Row],[Batch to respect for sample preparation]]),"",Tabelle1[[#This Row],[Batch to respect for sample preparation]])</f>
        <v/>
      </c>
      <c r="I84" t="str">
        <f>IF(ISBLANK(Tabelle1[[#This Row],[Sample grouping]]),"",Tabelle1[[#This Row],[Sample grouping]])</f>
        <v/>
      </c>
      <c r="K84" t="str">
        <f>IF(ISBLANK(Tabelle1[[#This Row],[Elution buffer]]),"",Tabelle1[[#This Row],[Elution buffer]])</f>
        <v/>
      </c>
      <c r="L84" t="str">
        <f>IF(ISBLANK(Tabelle1[[#This Row],[Sample volume
'[µL']]]),"",Tabelle1[[#This Row],[Sample volume
'[µL']]])</f>
        <v/>
      </c>
      <c r="M84" t="str">
        <f>IF(ISBLANK(Tabelle1[[#This Row],[Purity OD 260nm/280nm]]),"",Tabelle1[[#This Row],[Purity OD 260nm/280nm]])</f>
        <v/>
      </c>
      <c r="N84" t="str">
        <f>IF(ISBLANK(Tabelle1[[#This Row],[Purity OD 260nm/230nm]]),"",Tabelle1[[#This Row],[Purity OD 260nm/230nm]])</f>
        <v/>
      </c>
      <c r="O84">
        <f>IF(ISBLANK(Tabelle1[[#This Row],[Total amount '[µg']]]),"",Tabelle1[[#This Row],[Total amount '[µg']]])</f>
        <v>0</v>
      </c>
      <c r="P84" t="str">
        <f>IF(ISBLANK(Tabelle1[[#This Row],[RIN/DIN]]),"",Tabelle1[[#This Row],[RIN/DIN]])</f>
        <v/>
      </c>
      <c r="Q84" t="str">
        <f>IF(ISBLANK(Tabelle1[[#This Row],[Pool name]]),"",Tabelle1[[#This Row],[Pool name]])</f>
        <v/>
      </c>
      <c r="R84" t="str">
        <f>IF(ISBLANK(Tabelle1[[#This Row],[Concentration single library '[ng/µl']]]),"",Tabelle1[[#This Row],[Concentration single library '[ng/µl']]])</f>
        <v/>
      </c>
      <c r="S84" t="str">
        <f>IF(ISBLANK(Tabelle1[[#This Row],[Fragment size pool '[bp'] after indexing]]),"",Tabelle1[[#This Row],[Fragment size pool '[bp'] after indexing]])</f>
        <v/>
      </c>
    </row>
    <row r="85" spans="1:19" x14ac:dyDescent="0.2">
      <c r="A85">
        <f>IF(ISBLANK(Tabelle1[[#This Row],[Sample Number]]),"",Tabelle1[[#This Row],[Sample Number]])</f>
        <v>83</v>
      </c>
      <c r="B85" t="str">
        <f>IF(ISBLANK(Tabelle1[[#This Row],[QBiC barcode (filled by QBiC)]]),"",Tabelle1[[#This Row],[QBiC barcode (filled by QBiC)]])</f>
        <v/>
      </c>
      <c r="C85" t="str">
        <f>IF(ISBLANK(Tabelle1[[#This Row],[Lab ID]]),"",Tabelle1[[#This Row],[Lab ID]])</f>
        <v/>
      </c>
      <c r="E85" t="str">
        <f>IF(ISBLANK(Tabelle1[[#This Row],[Plate position (e.g. A1)]]),"",Tabelle1[[#This Row],[Plate position (e.g. A1)]])</f>
        <v/>
      </c>
      <c r="F85" t="str">
        <f>IF(ISBLANK(Tabelle1[[#This Row],[Plate title]]),"",Tabelle1[[#This Row],[Plate title]])</f>
        <v/>
      </c>
      <c r="G85" t="str">
        <f>IF(ISBLANK(Tabelle1[[#This Row],[Sample name]]),"",Tabelle1[[#This Row],[Sample name]])</f>
        <v/>
      </c>
      <c r="H85" t="str">
        <f>IF(ISBLANK(Tabelle1[[#This Row],[Batch to respect for sample preparation]]),"",Tabelle1[[#This Row],[Batch to respect for sample preparation]])</f>
        <v/>
      </c>
      <c r="I85" t="str">
        <f>IF(ISBLANK(Tabelle1[[#This Row],[Sample grouping]]),"",Tabelle1[[#This Row],[Sample grouping]])</f>
        <v/>
      </c>
      <c r="K85" t="str">
        <f>IF(ISBLANK(Tabelle1[[#This Row],[Elution buffer]]),"",Tabelle1[[#This Row],[Elution buffer]])</f>
        <v/>
      </c>
      <c r="L85" t="str">
        <f>IF(ISBLANK(Tabelle1[[#This Row],[Sample volume
'[µL']]]),"",Tabelle1[[#This Row],[Sample volume
'[µL']]])</f>
        <v/>
      </c>
      <c r="M85" t="str">
        <f>IF(ISBLANK(Tabelle1[[#This Row],[Purity OD 260nm/280nm]]),"",Tabelle1[[#This Row],[Purity OD 260nm/280nm]])</f>
        <v/>
      </c>
      <c r="N85" t="str">
        <f>IF(ISBLANK(Tabelle1[[#This Row],[Purity OD 260nm/230nm]]),"",Tabelle1[[#This Row],[Purity OD 260nm/230nm]])</f>
        <v/>
      </c>
      <c r="O85">
        <f>IF(ISBLANK(Tabelle1[[#This Row],[Total amount '[µg']]]),"",Tabelle1[[#This Row],[Total amount '[µg']]])</f>
        <v>0</v>
      </c>
      <c r="P85" t="str">
        <f>IF(ISBLANK(Tabelle1[[#This Row],[RIN/DIN]]),"",Tabelle1[[#This Row],[RIN/DIN]])</f>
        <v/>
      </c>
      <c r="Q85" t="str">
        <f>IF(ISBLANK(Tabelle1[[#This Row],[Pool name]]),"",Tabelle1[[#This Row],[Pool name]])</f>
        <v/>
      </c>
      <c r="R85" t="str">
        <f>IF(ISBLANK(Tabelle1[[#This Row],[Concentration single library '[ng/µl']]]),"",Tabelle1[[#This Row],[Concentration single library '[ng/µl']]])</f>
        <v/>
      </c>
      <c r="S85" t="str">
        <f>IF(ISBLANK(Tabelle1[[#This Row],[Fragment size pool '[bp'] after indexing]]),"",Tabelle1[[#This Row],[Fragment size pool '[bp'] after indexing]])</f>
        <v/>
      </c>
    </row>
    <row r="86" spans="1:19" x14ac:dyDescent="0.2">
      <c r="A86">
        <f>IF(ISBLANK(Tabelle1[[#This Row],[Sample Number]]),"",Tabelle1[[#This Row],[Sample Number]])</f>
        <v>84</v>
      </c>
      <c r="B86" t="str">
        <f>IF(ISBLANK(Tabelle1[[#This Row],[QBiC barcode (filled by QBiC)]]),"",Tabelle1[[#This Row],[QBiC barcode (filled by QBiC)]])</f>
        <v/>
      </c>
      <c r="C86" t="str">
        <f>IF(ISBLANK(Tabelle1[[#This Row],[Lab ID]]),"",Tabelle1[[#This Row],[Lab ID]])</f>
        <v/>
      </c>
      <c r="E86" t="str">
        <f>IF(ISBLANK(Tabelle1[[#This Row],[Plate position (e.g. A1)]]),"",Tabelle1[[#This Row],[Plate position (e.g. A1)]])</f>
        <v/>
      </c>
      <c r="F86" t="str">
        <f>IF(ISBLANK(Tabelle1[[#This Row],[Plate title]]),"",Tabelle1[[#This Row],[Plate title]])</f>
        <v/>
      </c>
      <c r="G86" t="str">
        <f>IF(ISBLANK(Tabelle1[[#This Row],[Sample name]]),"",Tabelle1[[#This Row],[Sample name]])</f>
        <v/>
      </c>
      <c r="H86" t="str">
        <f>IF(ISBLANK(Tabelle1[[#This Row],[Batch to respect for sample preparation]]),"",Tabelle1[[#This Row],[Batch to respect for sample preparation]])</f>
        <v/>
      </c>
      <c r="I86" t="str">
        <f>IF(ISBLANK(Tabelle1[[#This Row],[Sample grouping]]),"",Tabelle1[[#This Row],[Sample grouping]])</f>
        <v/>
      </c>
      <c r="K86" t="str">
        <f>IF(ISBLANK(Tabelle1[[#This Row],[Elution buffer]]),"",Tabelle1[[#This Row],[Elution buffer]])</f>
        <v/>
      </c>
      <c r="L86" t="str">
        <f>IF(ISBLANK(Tabelle1[[#This Row],[Sample volume
'[µL']]]),"",Tabelle1[[#This Row],[Sample volume
'[µL']]])</f>
        <v/>
      </c>
      <c r="M86" t="str">
        <f>IF(ISBLANK(Tabelle1[[#This Row],[Purity OD 260nm/280nm]]),"",Tabelle1[[#This Row],[Purity OD 260nm/280nm]])</f>
        <v/>
      </c>
      <c r="N86" t="str">
        <f>IF(ISBLANK(Tabelle1[[#This Row],[Purity OD 260nm/230nm]]),"",Tabelle1[[#This Row],[Purity OD 260nm/230nm]])</f>
        <v/>
      </c>
      <c r="O86">
        <f>IF(ISBLANK(Tabelle1[[#This Row],[Total amount '[µg']]]),"",Tabelle1[[#This Row],[Total amount '[µg']]])</f>
        <v>0</v>
      </c>
      <c r="P86" t="str">
        <f>IF(ISBLANK(Tabelle1[[#This Row],[RIN/DIN]]),"",Tabelle1[[#This Row],[RIN/DIN]])</f>
        <v/>
      </c>
      <c r="Q86" t="str">
        <f>IF(ISBLANK(Tabelle1[[#This Row],[Pool name]]),"",Tabelle1[[#This Row],[Pool name]])</f>
        <v/>
      </c>
      <c r="R86" t="str">
        <f>IF(ISBLANK(Tabelle1[[#This Row],[Concentration single library '[ng/µl']]]),"",Tabelle1[[#This Row],[Concentration single library '[ng/µl']]])</f>
        <v/>
      </c>
      <c r="S86" t="str">
        <f>IF(ISBLANK(Tabelle1[[#This Row],[Fragment size pool '[bp'] after indexing]]),"",Tabelle1[[#This Row],[Fragment size pool '[bp'] after indexing]])</f>
        <v/>
      </c>
    </row>
    <row r="87" spans="1:19" x14ac:dyDescent="0.2">
      <c r="A87">
        <f>IF(ISBLANK(Tabelle1[[#This Row],[Sample Number]]),"",Tabelle1[[#This Row],[Sample Number]])</f>
        <v>85</v>
      </c>
      <c r="B87" t="str">
        <f>IF(ISBLANK(Tabelle1[[#This Row],[QBiC barcode (filled by QBiC)]]),"",Tabelle1[[#This Row],[QBiC barcode (filled by QBiC)]])</f>
        <v/>
      </c>
      <c r="C87" t="str">
        <f>IF(ISBLANK(Tabelle1[[#This Row],[Lab ID]]),"",Tabelle1[[#This Row],[Lab ID]])</f>
        <v/>
      </c>
      <c r="E87" t="str">
        <f>IF(ISBLANK(Tabelle1[[#This Row],[Plate position (e.g. A1)]]),"",Tabelle1[[#This Row],[Plate position (e.g. A1)]])</f>
        <v/>
      </c>
      <c r="F87" t="str">
        <f>IF(ISBLANK(Tabelle1[[#This Row],[Plate title]]),"",Tabelle1[[#This Row],[Plate title]])</f>
        <v/>
      </c>
      <c r="G87" t="str">
        <f>IF(ISBLANK(Tabelle1[[#This Row],[Sample name]]),"",Tabelle1[[#This Row],[Sample name]])</f>
        <v/>
      </c>
      <c r="H87" t="str">
        <f>IF(ISBLANK(Tabelle1[[#This Row],[Batch to respect for sample preparation]]),"",Tabelle1[[#This Row],[Batch to respect for sample preparation]])</f>
        <v/>
      </c>
      <c r="I87" t="str">
        <f>IF(ISBLANK(Tabelle1[[#This Row],[Sample grouping]]),"",Tabelle1[[#This Row],[Sample grouping]])</f>
        <v/>
      </c>
      <c r="K87" t="str">
        <f>IF(ISBLANK(Tabelle1[[#This Row],[Elution buffer]]),"",Tabelle1[[#This Row],[Elution buffer]])</f>
        <v/>
      </c>
      <c r="L87" t="str">
        <f>IF(ISBLANK(Tabelle1[[#This Row],[Sample volume
'[µL']]]),"",Tabelle1[[#This Row],[Sample volume
'[µL']]])</f>
        <v/>
      </c>
      <c r="M87" t="str">
        <f>IF(ISBLANK(Tabelle1[[#This Row],[Purity OD 260nm/280nm]]),"",Tabelle1[[#This Row],[Purity OD 260nm/280nm]])</f>
        <v/>
      </c>
      <c r="N87" t="str">
        <f>IF(ISBLANK(Tabelle1[[#This Row],[Purity OD 260nm/230nm]]),"",Tabelle1[[#This Row],[Purity OD 260nm/230nm]])</f>
        <v/>
      </c>
      <c r="O87">
        <f>IF(ISBLANK(Tabelle1[[#This Row],[Total amount '[µg']]]),"",Tabelle1[[#This Row],[Total amount '[µg']]])</f>
        <v>0</v>
      </c>
      <c r="P87" t="str">
        <f>IF(ISBLANK(Tabelle1[[#This Row],[RIN/DIN]]),"",Tabelle1[[#This Row],[RIN/DIN]])</f>
        <v/>
      </c>
      <c r="Q87" t="str">
        <f>IF(ISBLANK(Tabelle1[[#This Row],[Pool name]]),"",Tabelle1[[#This Row],[Pool name]])</f>
        <v/>
      </c>
      <c r="R87" t="str">
        <f>IF(ISBLANK(Tabelle1[[#This Row],[Concentration single library '[ng/µl']]]),"",Tabelle1[[#This Row],[Concentration single library '[ng/µl']]])</f>
        <v/>
      </c>
      <c r="S87" t="str">
        <f>IF(ISBLANK(Tabelle1[[#This Row],[Fragment size pool '[bp'] after indexing]]),"",Tabelle1[[#This Row],[Fragment size pool '[bp'] after indexing]])</f>
        <v/>
      </c>
    </row>
    <row r="88" spans="1:19" x14ac:dyDescent="0.2">
      <c r="A88">
        <f>IF(ISBLANK(Tabelle1[[#This Row],[Sample Number]]),"",Tabelle1[[#This Row],[Sample Number]])</f>
        <v>86</v>
      </c>
      <c r="B88" t="str">
        <f>IF(ISBLANK(Tabelle1[[#This Row],[QBiC barcode (filled by QBiC)]]),"",Tabelle1[[#This Row],[QBiC barcode (filled by QBiC)]])</f>
        <v/>
      </c>
      <c r="C88" t="str">
        <f>IF(ISBLANK(Tabelle1[[#This Row],[Lab ID]]),"",Tabelle1[[#This Row],[Lab ID]])</f>
        <v/>
      </c>
      <c r="E88" t="str">
        <f>IF(ISBLANK(Tabelle1[[#This Row],[Plate position (e.g. A1)]]),"",Tabelle1[[#This Row],[Plate position (e.g. A1)]])</f>
        <v/>
      </c>
      <c r="F88" t="str">
        <f>IF(ISBLANK(Tabelle1[[#This Row],[Plate title]]),"",Tabelle1[[#This Row],[Plate title]])</f>
        <v/>
      </c>
      <c r="G88" t="str">
        <f>IF(ISBLANK(Tabelle1[[#This Row],[Sample name]]),"",Tabelle1[[#This Row],[Sample name]])</f>
        <v/>
      </c>
      <c r="H88" t="str">
        <f>IF(ISBLANK(Tabelle1[[#This Row],[Batch to respect for sample preparation]]),"",Tabelle1[[#This Row],[Batch to respect for sample preparation]])</f>
        <v/>
      </c>
      <c r="I88" t="str">
        <f>IF(ISBLANK(Tabelle1[[#This Row],[Sample grouping]]),"",Tabelle1[[#This Row],[Sample grouping]])</f>
        <v/>
      </c>
      <c r="K88" t="str">
        <f>IF(ISBLANK(Tabelle1[[#This Row],[Elution buffer]]),"",Tabelle1[[#This Row],[Elution buffer]])</f>
        <v/>
      </c>
      <c r="L88" t="str">
        <f>IF(ISBLANK(Tabelle1[[#This Row],[Sample volume
'[µL']]]),"",Tabelle1[[#This Row],[Sample volume
'[µL']]])</f>
        <v/>
      </c>
      <c r="M88" t="str">
        <f>IF(ISBLANK(Tabelle1[[#This Row],[Purity OD 260nm/280nm]]),"",Tabelle1[[#This Row],[Purity OD 260nm/280nm]])</f>
        <v/>
      </c>
      <c r="N88" t="str">
        <f>IF(ISBLANK(Tabelle1[[#This Row],[Purity OD 260nm/230nm]]),"",Tabelle1[[#This Row],[Purity OD 260nm/230nm]])</f>
        <v/>
      </c>
      <c r="O88">
        <f>IF(ISBLANK(Tabelle1[[#This Row],[Total amount '[µg']]]),"",Tabelle1[[#This Row],[Total amount '[µg']]])</f>
        <v>0</v>
      </c>
      <c r="P88" t="str">
        <f>IF(ISBLANK(Tabelle1[[#This Row],[RIN/DIN]]),"",Tabelle1[[#This Row],[RIN/DIN]])</f>
        <v/>
      </c>
      <c r="Q88" t="str">
        <f>IF(ISBLANK(Tabelle1[[#This Row],[Pool name]]),"",Tabelle1[[#This Row],[Pool name]])</f>
        <v/>
      </c>
      <c r="R88" t="str">
        <f>IF(ISBLANK(Tabelle1[[#This Row],[Concentration single library '[ng/µl']]]),"",Tabelle1[[#This Row],[Concentration single library '[ng/µl']]])</f>
        <v/>
      </c>
      <c r="S88" t="str">
        <f>IF(ISBLANK(Tabelle1[[#This Row],[Fragment size pool '[bp'] after indexing]]),"",Tabelle1[[#This Row],[Fragment size pool '[bp'] after indexing]])</f>
        <v/>
      </c>
    </row>
    <row r="89" spans="1:19" x14ac:dyDescent="0.2">
      <c r="A89">
        <f>IF(ISBLANK(Tabelle1[[#This Row],[Sample Number]]),"",Tabelle1[[#This Row],[Sample Number]])</f>
        <v>87</v>
      </c>
      <c r="B89" t="str">
        <f>IF(ISBLANK(Tabelle1[[#This Row],[QBiC barcode (filled by QBiC)]]),"",Tabelle1[[#This Row],[QBiC barcode (filled by QBiC)]])</f>
        <v/>
      </c>
      <c r="C89" t="str">
        <f>IF(ISBLANK(Tabelle1[[#This Row],[Lab ID]]),"",Tabelle1[[#This Row],[Lab ID]])</f>
        <v/>
      </c>
      <c r="E89" t="str">
        <f>IF(ISBLANK(Tabelle1[[#This Row],[Plate position (e.g. A1)]]),"",Tabelle1[[#This Row],[Plate position (e.g. A1)]])</f>
        <v/>
      </c>
      <c r="F89" t="str">
        <f>IF(ISBLANK(Tabelle1[[#This Row],[Plate title]]),"",Tabelle1[[#This Row],[Plate title]])</f>
        <v/>
      </c>
      <c r="G89" t="str">
        <f>IF(ISBLANK(Tabelle1[[#This Row],[Sample name]]),"",Tabelle1[[#This Row],[Sample name]])</f>
        <v/>
      </c>
      <c r="H89" t="str">
        <f>IF(ISBLANK(Tabelle1[[#This Row],[Batch to respect for sample preparation]]),"",Tabelle1[[#This Row],[Batch to respect for sample preparation]])</f>
        <v/>
      </c>
      <c r="I89" t="str">
        <f>IF(ISBLANK(Tabelle1[[#This Row],[Sample grouping]]),"",Tabelle1[[#This Row],[Sample grouping]])</f>
        <v/>
      </c>
      <c r="K89" t="str">
        <f>IF(ISBLANK(Tabelle1[[#This Row],[Elution buffer]]),"",Tabelle1[[#This Row],[Elution buffer]])</f>
        <v/>
      </c>
      <c r="L89" t="str">
        <f>IF(ISBLANK(Tabelle1[[#This Row],[Sample volume
'[µL']]]),"",Tabelle1[[#This Row],[Sample volume
'[µL']]])</f>
        <v/>
      </c>
      <c r="M89" t="str">
        <f>IF(ISBLANK(Tabelle1[[#This Row],[Purity OD 260nm/280nm]]),"",Tabelle1[[#This Row],[Purity OD 260nm/280nm]])</f>
        <v/>
      </c>
      <c r="N89" t="str">
        <f>IF(ISBLANK(Tabelle1[[#This Row],[Purity OD 260nm/230nm]]),"",Tabelle1[[#This Row],[Purity OD 260nm/230nm]])</f>
        <v/>
      </c>
      <c r="O89">
        <f>IF(ISBLANK(Tabelle1[[#This Row],[Total amount '[µg']]]),"",Tabelle1[[#This Row],[Total amount '[µg']]])</f>
        <v>0</v>
      </c>
      <c r="P89" t="str">
        <f>IF(ISBLANK(Tabelle1[[#This Row],[RIN/DIN]]),"",Tabelle1[[#This Row],[RIN/DIN]])</f>
        <v/>
      </c>
      <c r="Q89" t="str">
        <f>IF(ISBLANK(Tabelle1[[#This Row],[Pool name]]),"",Tabelle1[[#This Row],[Pool name]])</f>
        <v/>
      </c>
      <c r="R89" t="str">
        <f>IF(ISBLANK(Tabelle1[[#This Row],[Concentration single library '[ng/µl']]]),"",Tabelle1[[#This Row],[Concentration single library '[ng/µl']]])</f>
        <v/>
      </c>
      <c r="S89" t="str">
        <f>IF(ISBLANK(Tabelle1[[#This Row],[Fragment size pool '[bp'] after indexing]]),"",Tabelle1[[#This Row],[Fragment size pool '[bp'] after indexing]])</f>
        <v/>
      </c>
    </row>
    <row r="90" spans="1:19" x14ac:dyDescent="0.2">
      <c r="A90">
        <f>IF(ISBLANK(Tabelle1[[#This Row],[Sample Number]]),"",Tabelle1[[#This Row],[Sample Number]])</f>
        <v>88</v>
      </c>
      <c r="B90" t="str">
        <f>IF(ISBLANK(Tabelle1[[#This Row],[QBiC barcode (filled by QBiC)]]),"",Tabelle1[[#This Row],[QBiC barcode (filled by QBiC)]])</f>
        <v/>
      </c>
      <c r="C90" t="str">
        <f>IF(ISBLANK(Tabelle1[[#This Row],[Lab ID]]),"",Tabelle1[[#This Row],[Lab ID]])</f>
        <v/>
      </c>
      <c r="E90" t="str">
        <f>IF(ISBLANK(Tabelle1[[#This Row],[Plate position (e.g. A1)]]),"",Tabelle1[[#This Row],[Plate position (e.g. A1)]])</f>
        <v/>
      </c>
      <c r="F90" t="str">
        <f>IF(ISBLANK(Tabelle1[[#This Row],[Plate title]]),"",Tabelle1[[#This Row],[Plate title]])</f>
        <v/>
      </c>
      <c r="G90" t="str">
        <f>IF(ISBLANK(Tabelle1[[#This Row],[Sample name]]),"",Tabelle1[[#This Row],[Sample name]])</f>
        <v/>
      </c>
      <c r="H90" t="str">
        <f>IF(ISBLANK(Tabelle1[[#This Row],[Batch to respect for sample preparation]]),"",Tabelle1[[#This Row],[Batch to respect for sample preparation]])</f>
        <v/>
      </c>
      <c r="I90" t="str">
        <f>IF(ISBLANK(Tabelle1[[#This Row],[Sample grouping]]),"",Tabelle1[[#This Row],[Sample grouping]])</f>
        <v/>
      </c>
      <c r="K90" t="str">
        <f>IF(ISBLANK(Tabelle1[[#This Row],[Elution buffer]]),"",Tabelle1[[#This Row],[Elution buffer]])</f>
        <v/>
      </c>
      <c r="L90" t="str">
        <f>IF(ISBLANK(Tabelle1[[#This Row],[Sample volume
'[µL']]]),"",Tabelle1[[#This Row],[Sample volume
'[µL']]])</f>
        <v/>
      </c>
      <c r="M90" t="str">
        <f>IF(ISBLANK(Tabelle1[[#This Row],[Purity OD 260nm/280nm]]),"",Tabelle1[[#This Row],[Purity OD 260nm/280nm]])</f>
        <v/>
      </c>
      <c r="N90" t="str">
        <f>IF(ISBLANK(Tabelle1[[#This Row],[Purity OD 260nm/230nm]]),"",Tabelle1[[#This Row],[Purity OD 260nm/230nm]])</f>
        <v/>
      </c>
      <c r="O90">
        <f>IF(ISBLANK(Tabelle1[[#This Row],[Total amount '[µg']]]),"",Tabelle1[[#This Row],[Total amount '[µg']]])</f>
        <v>0</v>
      </c>
      <c r="P90" t="str">
        <f>IF(ISBLANK(Tabelle1[[#This Row],[RIN/DIN]]),"",Tabelle1[[#This Row],[RIN/DIN]])</f>
        <v/>
      </c>
      <c r="Q90" t="str">
        <f>IF(ISBLANK(Tabelle1[[#This Row],[Pool name]]),"",Tabelle1[[#This Row],[Pool name]])</f>
        <v/>
      </c>
      <c r="R90" t="str">
        <f>IF(ISBLANK(Tabelle1[[#This Row],[Concentration single library '[ng/µl']]]),"",Tabelle1[[#This Row],[Concentration single library '[ng/µl']]])</f>
        <v/>
      </c>
      <c r="S90" t="str">
        <f>IF(ISBLANK(Tabelle1[[#This Row],[Fragment size pool '[bp'] after indexing]]),"",Tabelle1[[#This Row],[Fragment size pool '[bp'] after indexing]])</f>
        <v/>
      </c>
    </row>
    <row r="91" spans="1:19" x14ac:dyDescent="0.2">
      <c r="A91">
        <f>IF(ISBLANK(Tabelle1[[#This Row],[Sample Number]]),"",Tabelle1[[#This Row],[Sample Number]])</f>
        <v>89</v>
      </c>
      <c r="B91" t="str">
        <f>IF(ISBLANK(Tabelle1[[#This Row],[QBiC barcode (filled by QBiC)]]),"",Tabelle1[[#This Row],[QBiC barcode (filled by QBiC)]])</f>
        <v/>
      </c>
      <c r="C91" t="str">
        <f>IF(ISBLANK(Tabelle1[[#This Row],[Lab ID]]),"",Tabelle1[[#This Row],[Lab ID]])</f>
        <v/>
      </c>
      <c r="E91" t="str">
        <f>IF(ISBLANK(Tabelle1[[#This Row],[Plate position (e.g. A1)]]),"",Tabelle1[[#This Row],[Plate position (e.g. A1)]])</f>
        <v/>
      </c>
      <c r="F91" t="str">
        <f>IF(ISBLANK(Tabelle1[[#This Row],[Plate title]]),"",Tabelle1[[#This Row],[Plate title]])</f>
        <v/>
      </c>
      <c r="G91" t="str">
        <f>IF(ISBLANK(Tabelle1[[#This Row],[Sample name]]),"",Tabelle1[[#This Row],[Sample name]])</f>
        <v/>
      </c>
      <c r="H91" t="str">
        <f>IF(ISBLANK(Tabelle1[[#This Row],[Batch to respect for sample preparation]]),"",Tabelle1[[#This Row],[Batch to respect for sample preparation]])</f>
        <v/>
      </c>
      <c r="I91" t="str">
        <f>IF(ISBLANK(Tabelle1[[#This Row],[Sample grouping]]),"",Tabelle1[[#This Row],[Sample grouping]])</f>
        <v/>
      </c>
      <c r="K91" t="str">
        <f>IF(ISBLANK(Tabelle1[[#This Row],[Elution buffer]]),"",Tabelle1[[#This Row],[Elution buffer]])</f>
        <v/>
      </c>
      <c r="L91" t="str">
        <f>IF(ISBLANK(Tabelle1[[#This Row],[Sample volume
'[µL']]]),"",Tabelle1[[#This Row],[Sample volume
'[µL']]])</f>
        <v/>
      </c>
      <c r="M91" t="str">
        <f>IF(ISBLANK(Tabelle1[[#This Row],[Purity OD 260nm/280nm]]),"",Tabelle1[[#This Row],[Purity OD 260nm/280nm]])</f>
        <v/>
      </c>
      <c r="N91" t="str">
        <f>IF(ISBLANK(Tabelle1[[#This Row],[Purity OD 260nm/230nm]]),"",Tabelle1[[#This Row],[Purity OD 260nm/230nm]])</f>
        <v/>
      </c>
      <c r="O91">
        <f>IF(ISBLANK(Tabelle1[[#This Row],[Total amount '[µg']]]),"",Tabelle1[[#This Row],[Total amount '[µg']]])</f>
        <v>0</v>
      </c>
      <c r="P91" t="str">
        <f>IF(ISBLANK(Tabelle1[[#This Row],[RIN/DIN]]),"",Tabelle1[[#This Row],[RIN/DIN]])</f>
        <v/>
      </c>
      <c r="Q91" t="str">
        <f>IF(ISBLANK(Tabelle1[[#This Row],[Pool name]]),"",Tabelle1[[#This Row],[Pool name]])</f>
        <v/>
      </c>
      <c r="R91" t="str">
        <f>IF(ISBLANK(Tabelle1[[#This Row],[Concentration single library '[ng/µl']]]),"",Tabelle1[[#This Row],[Concentration single library '[ng/µl']]])</f>
        <v/>
      </c>
      <c r="S91" t="str">
        <f>IF(ISBLANK(Tabelle1[[#This Row],[Fragment size pool '[bp'] after indexing]]),"",Tabelle1[[#This Row],[Fragment size pool '[bp'] after indexing]])</f>
        <v/>
      </c>
    </row>
    <row r="92" spans="1:19" x14ac:dyDescent="0.2">
      <c r="A92">
        <f>IF(ISBLANK(Tabelle1[[#This Row],[Sample Number]]),"",Tabelle1[[#This Row],[Sample Number]])</f>
        <v>90</v>
      </c>
      <c r="B92" t="str">
        <f>IF(ISBLANK(Tabelle1[[#This Row],[QBiC barcode (filled by QBiC)]]),"",Tabelle1[[#This Row],[QBiC barcode (filled by QBiC)]])</f>
        <v/>
      </c>
      <c r="C92" t="str">
        <f>IF(ISBLANK(Tabelle1[[#This Row],[Lab ID]]),"",Tabelle1[[#This Row],[Lab ID]])</f>
        <v/>
      </c>
      <c r="E92" t="str">
        <f>IF(ISBLANK(Tabelle1[[#This Row],[Plate position (e.g. A1)]]),"",Tabelle1[[#This Row],[Plate position (e.g. A1)]])</f>
        <v/>
      </c>
      <c r="F92" t="str">
        <f>IF(ISBLANK(Tabelle1[[#This Row],[Plate title]]),"",Tabelle1[[#This Row],[Plate title]])</f>
        <v/>
      </c>
      <c r="G92" t="str">
        <f>IF(ISBLANK(Tabelle1[[#This Row],[Sample name]]),"",Tabelle1[[#This Row],[Sample name]])</f>
        <v/>
      </c>
      <c r="H92" t="str">
        <f>IF(ISBLANK(Tabelle1[[#This Row],[Batch to respect for sample preparation]]),"",Tabelle1[[#This Row],[Batch to respect for sample preparation]])</f>
        <v/>
      </c>
      <c r="I92" t="str">
        <f>IF(ISBLANK(Tabelle1[[#This Row],[Sample grouping]]),"",Tabelle1[[#This Row],[Sample grouping]])</f>
        <v/>
      </c>
      <c r="K92" t="str">
        <f>IF(ISBLANK(Tabelle1[[#This Row],[Elution buffer]]),"",Tabelle1[[#This Row],[Elution buffer]])</f>
        <v/>
      </c>
      <c r="L92" t="str">
        <f>IF(ISBLANK(Tabelle1[[#This Row],[Sample volume
'[µL']]]),"",Tabelle1[[#This Row],[Sample volume
'[µL']]])</f>
        <v/>
      </c>
      <c r="M92" t="str">
        <f>IF(ISBLANK(Tabelle1[[#This Row],[Purity OD 260nm/280nm]]),"",Tabelle1[[#This Row],[Purity OD 260nm/280nm]])</f>
        <v/>
      </c>
      <c r="N92" t="str">
        <f>IF(ISBLANK(Tabelle1[[#This Row],[Purity OD 260nm/230nm]]),"",Tabelle1[[#This Row],[Purity OD 260nm/230nm]])</f>
        <v/>
      </c>
      <c r="O92">
        <f>IF(ISBLANK(Tabelle1[[#This Row],[Total amount '[µg']]]),"",Tabelle1[[#This Row],[Total amount '[µg']]])</f>
        <v>0</v>
      </c>
      <c r="P92" t="str">
        <f>IF(ISBLANK(Tabelle1[[#This Row],[RIN/DIN]]),"",Tabelle1[[#This Row],[RIN/DIN]])</f>
        <v/>
      </c>
      <c r="Q92" t="str">
        <f>IF(ISBLANK(Tabelle1[[#This Row],[Pool name]]),"",Tabelle1[[#This Row],[Pool name]])</f>
        <v/>
      </c>
      <c r="R92" t="str">
        <f>IF(ISBLANK(Tabelle1[[#This Row],[Concentration single library '[ng/µl']]]),"",Tabelle1[[#This Row],[Concentration single library '[ng/µl']]])</f>
        <v/>
      </c>
      <c r="S92" t="str">
        <f>IF(ISBLANK(Tabelle1[[#This Row],[Fragment size pool '[bp'] after indexing]]),"",Tabelle1[[#This Row],[Fragment size pool '[bp'] after indexing]])</f>
        <v/>
      </c>
    </row>
    <row r="93" spans="1:19" x14ac:dyDescent="0.2">
      <c r="A93">
        <f>IF(ISBLANK(Tabelle1[[#This Row],[Sample Number]]),"",Tabelle1[[#This Row],[Sample Number]])</f>
        <v>91</v>
      </c>
      <c r="B93" t="str">
        <f>IF(ISBLANK(Tabelle1[[#This Row],[QBiC barcode (filled by QBiC)]]),"",Tabelle1[[#This Row],[QBiC barcode (filled by QBiC)]])</f>
        <v/>
      </c>
      <c r="C93" t="str">
        <f>IF(ISBLANK(Tabelle1[[#This Row],[Lab ID]]),"",Tabelle1[[#This Row],[Lab ID]])</f>
        <v/>
      </c>
      <c r="E93" t="str">
        <f>IF(ISBLANK(Tabelle1[[#This Row],[Plate position (e.g. A1)]]),"",Tabelle1[[#This Row],[Plate position (e.g. A1)]])</f>
        <v/>
      </c>
      <c r="F93" t="str">
        <f>IF(ISBLANK(Tabelle1[[#This Row],[Plate title]]),"",Tabelle1[[#This Row],[Plate title]])</f>
        <v/>
      </c>
      <c r="G93" t="str">
        <f>IF(ISBLANK(Tabelle1[[#This Row],[Sample name]]),"",Tabelle1[[#This Row],[Sample name]])</f>
        <v/>
      </c>
      <c r="H93" t="str">
        <f>IF(ISBLANK(Tabelle1[[#This Row],[Batch to respect for sample preparation]]),"",Tabelle1[[#This Row],[Batch to respect for sample preparation]])</f>
        <v/>
      </c>
      <c r="I93" t="str">
        <f>IF(ISBLANK(Tabelle1[[#This Row],[Sample grouping]]),"",Tabelle1[[#This Row],[Sample grouping]])</f>
        <v/>
      </c>
      <c r="K93" t="str">
        <f>IF(ISBLANK(Tabelle1[[#This Row],[Elution buffer]]),"",Tabelle1[[#This Row],[Elution buffer]])</f>
        <v/>
      </c>
      <c r="L93" t="str">
        <f>IF(ISBLANK(Tabelle1[[#This Row],[Sample volume
'[µL']]]),"",Tabelle1[[#This Row],[Sample volume
'[µL']]])</f>
        <v/>
      </c>
      <c r="M93" t="str">
        <f>IF(ISBLANK(Tabelle1[[#This Row],[Purity OD 260nm/280nm]]),"",Tabelle1[[#This Row],[Purity OD 260nm/280nm]])</f>
        <v/>
      </c>
      <c r="N93" t="str">
        <f>IF(ISBLANK(Tabelle1[[#This Row],[Purity OD 260nm/230nm]]),"",Tabelle1[[#This Row],[Purity OD 260nm/230nm]])</f>
        <v/>
      </c>
      <c r="O93">
        <f>IF(ISBLANK(Tabelle1[[#This Row],[Total amount '[µg']]]),"",Tabelle1[[#This Row],[Total amount '[µg']]])</f>
        <v>0</v>
      </c>
      <c r="P93" t="str">
        <f>IF(ISBLANK(Tabelle1[[#This Row],[RIN/DIN]]),"",Tabelle1[[#This Row],[RIN/DIN]])</f>
        <v/>
      </c>
      <c r="Q93" t="str">
        <f>IF(ISBLANK(Tabelle1[[#This Row],[Pool name]]),"",Tabelle1[[#This Row],[Pool name]])</f>
        <v/>
      </c>
      <c r="R93" t="str">
        <f>IF(ISBLANK(Tabelle1[[#This Row],[Concentration single library '[ng/µl']]]),"",Tabelle1[[#This Row],[Concentration single library '[ng/µl']]])</f>
        <v/>
      </c>
      <c r="S93" t="str">
        <f>IF(ISBLANK(Tabelle1[[#This Row],[Fragment size pool '[bp'] after indexing]]),"",Tabelle1[[#This Row],[Fragment size pool '[bp'] after indexing]])</f>
        <v/>
      </c>
    </row>
    <row r="94" spans="1:19" x14ac:dyDescent="0.2">
      <c r="A94">
        <f>IF(ISBLANK(Tabelle1[[#This Row],[Sample Number]]),"",Tabelle1[[#This Row],[Sample Number]])</f>
        <v>92</v>
      </c>
      <c r="B94" t="str">
        <f>IF(ISBLANK(Tabelle1[[#This Row],[QBiC barcode (filled by QBiC)]]),"",Tabelle1[[#This Row],[QBiC barcode (filled by QBiC)]])</f>
        <v/>
      </c>
      <c r="C94" t="str">
        <f>IF(ISBLANK(Tabelle1[[#This Row],[Lab ID]]),"",Tabelle1[[#This Row],[Lab ID]])</f>
        <v/>
      </c>
      <c r="E94" t="str">
        <f>IF(ISBLANK(Tabelle1[[#This Row],[Plate position (e.g. A1)]]),"",Tabelle1[[#This Row],[Plate position (e.g. A1)]])</f>
        <v/>
      </c>
      <c r="F94" t="str">
        <f>IF(ISBLANK(Tabelle1[[#This Row],[Plate title]]),"",Tabelle1[[#This Row],[Plate title]])</f>
        <v/>
      </c>
      <c r="G94" t="str">
        <f>IF(ISBLANK(Tabelle1[[#This Row],[Sample name]]),"",Tabelle1[[#This Row],[Sample name]])</f>
        <v/>
      </c>
      <c r="H94" t="str">
        <f>IF(ISBLANK(Tabelle1[[#This Row],[Batch to respect for sample preparation]]),"",Tabelle1[[#This Row],[Batch to respect for sample preparation]])</f>
        <v/>
      </c>
      <c r="I94" t="str">
        <f>IF(ISBLANK(Tabelle1[[#This Row],[Sample grouping]]),"",Tabelle1[[#This Row],[Sample grouping]])</f>
        <v/>
      </c>
      <c r="K94" t="str">
        <f>IF(ISBLANK(Tabelle1[[#This Row],[Elution buffer]]),"",Tabelle1[[#This Row],[Elution buffer]])</f>
        <v/>
      </c>
      <c r="L94" t="str">
        <f>IF(ISBLANK(Tabelle1[[#This Row],[Sample volume
'[µL']]]),"",Tabelle1[[#This Row],[Sample volume
'[µL']]])</f>
        <v/>
      </c>
      <c r="M94" t="str">
        <f>IF(ISBLANK(Tabelle1[[#This Row],[Purity OD 260nm/280nm]]),"",Tabelle1[[#This Row],[Purity OD 260nm/280nm]])</f>
        <v/>
      </c>
      <c r="N94" t="str">
        <f>IF(ISBLANK(Tabelle1[[#This Row],[Purity OD 260nm/230nm]]),"",Tabelle1[[#This Row],[Purity OD 260nm/230nm]])</f>
        <v/>
      </c>
      <c r="O94">
        <f>IF(ISBLANK(Tabelle1[[#This Row],[Total amount '[µg']]]),"",Tabelle1[[#This Row],[Total amount '[µg']]])</f>
        <v>0</v>
      </c>
      <c r="P94" t="str">
        <f>IF(ISBLANK(Tabelle1[[#This Row],[RIN/DIN]]),"",Tabelle1[[#This Row],[RIN/DIN]])</f>
        <v/>
      </c>
      <c r="Q94" t="str">
        <f>IF(ISBLANK(Tabelle1[[#This Row],[Pool name]]),"",Tabelle1[[#This Row],[Pool name]])</f>
        <v/>
      </c>
      <c r="R94" t="str">
        <f>IF(ISBLANK(Tabelle1[[#This Row],[Concentration single library '[ng/µl']]]),"",Tabelle1[[#This Row],[Concentration single library '[ng/µl']]])</f>
        <v/>
      </c>
      <c r="S94" t="str">
        <f>IF(ISBLANK(Tabelle1[[#This Row],[Fragment size pool '[bp'] after indexing]]),"",Tabelle1[[#This Row],[Fragment size pool '[bp'] after indexing]])</f>
        <v/>
      </c>
    </row>
    <row r="95" spans="1:19" x14ac:dyDescent="0.2">
      <c r="A95">
        <f>IF(ISBLANK(Tabelle1[[#This Row],[Sample Number]]),"",Tabelle1[[#This Row],[Sample Number]])</f>
        <v>93</v>
      </c>
      <c r="B95" t="str">
        <f>IF(ISBLANK(Tabelle1[[#This Row],[QBiC barcode (filled by QBiC)]]),"",Tabelle1[[#This Row],[QBiC barcode (filled by QBiC)]])</f>
        <v/>
      </c>
      <c r="C95" t="str">
        <f>IF(ISBLANK(Tabelle1[[#This Row],[Lab ID]]),"",Tabelle1[[#This Row],[Lab ID]])</f>
        <v/>
      </c>
      <c r="E95" t="str">
        <f>IF(ISBLANK(Tabelle1[[#This Row],[Plate position (e.g. A1)]]),"",Tabelle1[[#This Row],[Plate position (e.g. A1)]])</f>
        <v/>
      </c>
      <c r="F95" t="str">
        <f>IF(ISBLANK(Tabelle1[[#This Row],[Plate title]]),"",Tabelle1[[#This Row],[Plate title]])</f>
        <v/>
      </c>
      <c r="G95" t="str">
        <f>IF(ISBLANK(Tabelle1[[#This Row],[Sample name]]),"",Tabelle1[[#This Row],[Sample name]])</f>
        <v/>
      </c>
      <c r="H95" t="str">
        <f>IF(ISBLANK(Tabelle1[[#This Row],[Batch to respect for sample preparation]]),"",Tabelle1[[#This Row],[Batch to respect for sample preparation]])</f>
        <v/>
      </c>
      <c r="I95" t="str">
        <f>IF(ISBLANK(Tabelle1[[#This Row],[Sample grouping]]),"",Tabelle1[[#This Row],[Sample grouping]])</f>
        <v/>
      </c>
      <c r="K95" t="str">
        <f>IF(ISBLANK(Tabelle1[[#This Row],[Elution buffer]]),"",Tabelle1[[#This Row],[Elution buffer]])</f>
        <v/>
      </c>
      <c r="L95" t="str">
        <f>IF(ISBLANK(Tabelle1[[#This Row],[Sample volume
'[µL']]]),"",Tabelle1[[#This Row],[Sample volume
'[µL']]])</f>
        <v/>
      </c>
      <c r="M95" t="str">
        <f>IF(ISBLANK(Tabelle1[[#This Row],[Purity OD 260nm/280nm]]),"",Tabelle1[[#This Row],[Purity OD 260nm/280nm]])</f>
        <v/>
      </c>
      <c r="N95" t="str">
        <f>IF(ISBLANK(Tabelle1[[#This Row],[Purity OD 260nm/230nm]]),"",Tabelle1[[#This Row],[Purity OD 260nm/230nm]])</f>
        <v/>
      </c>
      <c r="O95">
        <f>IF(ISBLANK(Tabelle1[[#This Row],[Total amount '[µg']]]),"",Tabelle1[[#This Row],[Total amount '[µg']]])</f>
        <v>0</v>
      </c>
      <c r="P95" t="str">
        <f>IF(ISBLANK(Tabelle1[[#This Row],[RIN/DIN]]),"",Tabelle1[[#This Row],[RIN/DIN]])</f>
        <v/>
      </c>
      <c r="Q95" t="str">
        <f>IF(ISBLANK(Tabelle1[[#This Row],[Pool name]]),"",Tabelle1[[#This Row],[Pool name]])</f>
        <v/>
      </c>
      <c r="R95" t="str">
        <f>IF(ISBLANK(Tabelle1[[#This Row],[Concentration single library '[ng/µl']]]),"",Tabelle1[[#This Row],[Concentration single library '[ng/µl']]])</f>
        <v/>
      </c>
      <c r="S95" t="str">
        <f>IF(ISBLANK(Tabelle1[[#This Row],[Fragment size pool '[bp'] after indexing]]),"",Tabelle1[[#This Row],[Fragment size pool '[bp'] after indexing]])</f>
        <v/>
      </c>
    </row>
    <row r="96" spans="1:19" x14ac:dyDescent="0.2">
      <c r="A96">
        <f>IF(ISBLANK(Tabelle1[[#This Row],[Sample Number]]),"",Tabelle1[[#This Row],[Sample Number]])</f>
        <v>94</v>
      </c>
      <c r="B96" t="str">
        <f>IF(ISBLANK(Tabelle1[[#This Row],[QBiC barcode (filled by QBiC)]]),"",Tabelle1[[#This Row],[QBiC barcode (filled by QBiC)]])</f>
        <v/>
      </c>
      <c r="C96" t="str">
        <f>IF(ISBLANK(Tabelle1[[#This Row],[Lab ID]]),"",Tabelle1[[#This Row],[Lab ID]])</f>
        <v/>
      </c>
      <c r="E96" t="str">
        <f>IF(ISBLANK(Tabelle1[[#This Row],[Plate position (e.g. A1)]]),"",Tabelle1[[#This Row],[Plate position (e.g. A1)]])</f>
        <v/>
      </c>
      <c r="F96" t="str">
        <f>IF(ISBLANK(Tabelle1[[#This Row],[Plate title]]),"",Tabelle1[[#This Row],[Plate title]])</f>
        <v/>
      </c>
      <c r="G96" t="str">
        <f>IF(ISBLANK(Tabelle1[[#This Row],[Sample name]]),"",Tabelle1[[#This Row],[Sample name]])</f>
        <v/>
      </c>
      <c r="H96" t="str">
        <f>IF(ISBLANK(Tabelle1[[#This Row],[Batch to respect for sample preparation]]),"",Tabelle1[[#This Row],[Batch to respect for sample preparation]])</f>
        <v/>
      </c>
      <c r="I96" t="str">
        <f>IF(ISBLANK(Tabelle1[[#This Row],[Sample grouping]]),"",Tabelle1[[#This Row],[Sample grouping]])</f>
        <v/>
      </c>
      <c r="K96" t="str">
        <f>IF(ISBLANK(Tabelle1[[#This Row],[Elution buffer]]),"",Tabelle1[[#This Row],[Elution buffer]])</f>
        <v/>
      </c>
      <c r="L96" t="str">
        <f>IF(ISBLANK(Tabelle1[[#This Row],[Sample volume
'[µL']]]),"",Tabelle1[[#This Row],[Sample volume
'[µL']]])</f>
        <v/>
      </c>
      <c r="M96" t="str">
        <f>IF(ISBLANK(Tabelle1[[#This Row],[Purity OD 260nm/280nm]]),"",Tabelle1[[#This Row],[Purity OD 260nm/280nm]])</f>
        <v/>
      </c>
      <c r="N96" t="str">
        <f>IF(ISBLANK(Tabelle1[[#This Row],[Purity OD 260nm/230nm]]),"",Tabelle1[[#This Row],[Purity OD 260nm/230nm]])</f>
        <v/>
      </c>
      <c r="O96">
        <f>IF(ISBLANK(Tabelle1[[#This Row],[Total amount '[µg']]]),"",Tabelle1[[#This Row],[Total amount '[µg']]])</f>
        <v>0</v>
      </c>
      <c r="P96" t="str">
        <f>IF(ISBLANK(Tabelle1[[#This Row],[RIN/DIN]]),"",Tabelle1[[#This Row],[RIN/DIN]])</f>
        <v/>
      </c>
      <c r="Q96" t="str">
        <f>IF(ISBLANK(Tabelle1[[#This Row],[Pool name]]),"",Tabelle1[[#This Row],[Pool name]])</f>
        <v/>
      </c>
      <c r="R96" t="str">
        <f>IF(ISBLANK(Tabelle1[[#This Row],[Concentration single library '[ng/µl']]]),"",Tabelle1[[#This Row],[Concentration single library '[ng/µl']]])</f>
        <v/>
      </c>
      <c r="S96" t="str">
        <f>IF(ISBLANK(Tabelle1[[#This Row],[Fragment size pool '[bp'] after indexing]]),"",Tabelle1[[#This Row],[Fragment size pool '[bp'] after indexing]])</f>
        <v/>
      </c>
    </row>
    <row r="97" spans="1:19" x14ac:dyDescent="0.2">
      <c r="A97">
        <f>IF(ISBLANK(Tabelle1[[#This Row],[Sample Number]]),"",Tabelle1[[#This Row],[Sample Number]])</f>
        <v>95</v>
      </c>
      <c r="B97" t="str">
        <f>IF(ISBLANK(Tabelle1[[#This Row],[QBiC barcode (filled by QBiC)]]),"",Tabelle1[[#This Row],[QBiC barcode (filled by QBiC)]])</f>
        <v/>
      </c>
      <c r="C97" t="str">
        <f>IF(ISBLANK(Tabelle1[[#This Row],[Lab ID]]),"",Tabelle1[[#This Row],[Lab ID]])</f>
        <v/>
      </c>
      <c r="E97" t="str">
        <f>IF(ISBLANK(Tabelle1[[#This Row],[Plate position (e.g. A1)]]),"",Tabelle1[[#This Row],[Plate position (e.g. A1)]])</f>
        <v/>
      </c>
      <c r="F97" t="str">
        <f>IF(ISBLANK(Tabelle1[[#This Row],[Plate title]]),"",Tabelle1[[#This Row],[Plate title]])</f>
        <v/>
      </c>
      <c r="G97" t="str">
        <f>IF(ISBLANK(Tabelle1[[#This Row],[Sample name]]),"",Tabelle1[[#This Row],[Sample name]])</f>
        <v/>
      </c>
      <c r="H97" t="str">
        <f>IF(ISBLANK(Tabelle1[[#This Row],[Batch to respect for sample preparation]]),"",Tabelle1[[#This Row],[Batch to respect for sample preparation]])</f>
        <v/>
      </c>
      <c r="I97" t="str">
        <f>IF(ISBLANK(Tabelle1[[#This Row],[Sample grouping]]),"",Tabelle1[[#This Row],[Sample grouping]])</f>
        <v/>
      </c>
      <c r="K97" t="str">
        <f>IF(ISBLANK(Tabelle1[[#This Row],[Elution buffer]]),"",Tabelle1[[#This Row],[Elution buffer]])</f>
        <v/>
      </c>
      <c r="L97" t="str">
        <f>IF(ISBLANK(Tabelle1[[#This Row],[Sample volume
'[µL']]]),"",Tabelle1[[#This Row],[Sample volume
'[µL']]])</f>
        <v/>
      </c>
      <c r="M97" t="str">
        <f>IF(ISBLANK(Tabelle1[[#This Row],[Purity OD 260nm/280nm]]),"",Tabelle1[[#This Row],[Purity OD 260nm/280nm]])</f>
        <v/>
      </c>
      <c r="N97" t="str">
        <f>IF(ISBLANK(Tabelle1[[#This Row],[Purity OD 260nm/230nm]]),"",Tabelle1[[#This Row],[Purity OD 260nm/230nm]])</f>
        <v/>
      </c>
      <c r="O97">
        <f>IF(ISBLANK(Tabelle1[[#This Row],[Total amount '[µg']]]),"",Tabelle1[[#This Row],[Total amount '[µg']]])</f>
        <v>0</v>
      </c>
      <c r="P97" t="str">
        <f>IF(ISBLANK(Tabelle1[[#This Row],[RIN/DIN]]),"",Tabelle1[[#This Row],[RIN/DIN]])</f>
        <v/>
      </c>
      <c r="Q97" t="str">
        <f>IF(ISBLANK(Tabelle1[[#This Row],[Pool name]]),"",Tabelle1[[#This Row],[Pool name]])</f>
        <v/>
      </c>
      <c r="R97" t="str">
        <f>IF(ISBLANK(Tabelle1[[#This Row],[Concentration single library '[ng/µl']]]),"",Tabelle1[[#This Row],[Concentration single library '[ng/µl']]])</f>
        <v/>
      </c>
      <c r="S97" t="str">
        <f>IF(ISBLANK(Tabelle1[[#This Row],[Fragment size pool '[bp'] after indexing]]),"",Tabelle1[[#This Row],[Fragment size pool '[bp'] after indexing]])</f>
        <v/>
      </c>
    </row>
    <row r="98" spans="1:19" x14ac:dyDescent="0.2">
      <c r="A98">
        <f>IF(ISBLANK(Tabelle1[[#This Row],[Sample Number]]),"",Tabelle1[[#This Row],[Sample Number]])</f>
        <v>96</v>
      </c>
      <c r="B98" t="str">
        <f>IF(ISBLANK(Tabelle1[[#This Row],[QBiC barcode (filled by QBiC)]]),"",Tabelle1[[#This Row],[QBiC barcode (filled by QBiC)]])</f>
        <v/>
      </c>
      <c r="C98" t="str">
        <f>IF(ISBLANK(Tabelle1[[#This Row],[Lab ID]]),"",Tabelle1[[#This Row],[Lab ID]])</f>
        <v/>
      </c>
      <c r="E98" t="str">
        <f>IF(ISBLANK(Tabelle1[[#This Row],[Plate position (e.g. A1)]]),"",Tabelle1[[#This Row],[Plate position (e.g. A1)]])</f>
        <v/>
      </c>
      <c r="F98" t="str">
        <f>IF(ISBLANK(Tabelle1[[#This Row],[Plate title]]),"",Tabelle1[[#This Row],[Plate title]])</f>
        <v/>
      </c>
      <c r="G98" t="str">
        <f>IF(ISBLANK(Tabelle1[[#This Row],[Sample name]]),"",Tabelle1[[#This Row],[Sample name]])</f>
        <v/>
      </c>
      <c r="H98" t="str">
        <f>IF(ISBLANK(Tabelle1[[#This Row],[Batch to respect for sample preparation]]),"",Tabelle1[[#This Row],[Batch to respect for sample preparation]])</f>
        <v/>
      </c>
      <c r="I98" t="str">
        <f>IF(ISBLANK(Tabelle1[[#This Row],[Sample grouping]]),"",Tabelle1[[#This Row],[Sample grouping]])</f>
        <v/>
      </c>
      <c r="K98" t="str">
        <f>IF(ISBLANK(Tabelle1[[#This Row],[Elution buffer]]),"",Tabelle1[[#This Row],[Elution buffer]])</f>
        <v/>
      </c>
      <c r="L98" t="str">
        <f>IF(ISBLANK(Tabelle1[[#This Row],[Sample volume
'[µL']]]),"",Tabelle1[[#This Row],[Sample volume
'[µL']]])</f>
        <v/>
      </c>
      <c r="M98" t="str">
        <f>IF(ISBLANK(Tabelle1[[#This Row],[Purity OD 260nm/280nm]]),"",Tabelle1[[#This Row],[Purity OD 260nm/280nm]])</f>
        <v/>
      </c>
      <c r="N98" t="str">
        <f>IF(ISBLANK(Tabelle1[[#This Row],[Purity OD 260nm/230nm]]),"",Tabelle1[[#This Row],[Purity OD 260nm/230nm]])</f>
        <v/>
      </c>
      <c r="O98">
        <f>IF(ISBLANK(Tabelle1[[#This Row],[Total amount '[µg']]]),"",Tabelle1[[#This Row],[Total amount '[µg']]])</f>
        <v>0</v>
      </c>
      <c r="P98" t="str">
        <f>IF(ISBLANK(Tabelle1[[#This Row],[RIN/DIN]]),"",Tabelle1[[#This Row],[RIN/DIN]])</f>
        <v/>
      </c>
      <c r="Q98" t="str">
        <f>IF(ISBLANK(Tabelle1[[#This Row],[Pool name]]),"",Tabelle1[[#This Row],[Pool name]])</f>
        <v/>
      </c>
      <c r="R98" t="str">
        <f>IF(ISBLANK(Tabelle1[[#This Row],[Concentration single library '[ng/µl']]]),"",Tabelle1[[#This Row],[Concentration single library '[ng/µl']]])</f>
        <v/>
      </c>
      <c r="S98" t="str">
        <f>IF(ISBLANK(Tabelle1[[#This Row],[Fragment size pool '[bp'] after indexing]]),"",Tabelle1[[#This Row],[Fragment size pool '[bp'] after indexing]])</f>
        <v/>
      </c>
    </row>
    <row r="99" spans="1:19" x14ac:dyDescent="0.2">
      <c r="A99">
        <f>IF(ISBLANK(Tabelle1[[#This Row],[Sample Number]]),"",Tabelle1[[#This Row],[Sample Number]])</f>
        <v>97</v>
      </c>
      <c r="B99" t="str">
        <f>IF(ISBLANK(Tabelle1[[#This Row],[QBiC barcode (filled by QBiC)]]),"",Tabelle1[[#This Row],[QBiC barcode (filled by QBiC)]])</f>
        <v/>
      </c>
      <c r="C99" t="str">
        <f>IF(ISBLANK(Tabelle1[[#This Row],[Lab ID]]),"",Tabelle1[[#This Row],[Lab ID]])</f>
        <v/>
      </c>
      <c r="E99" t="str">
        <f>IF(ISBLANK(Tabelle1[[#This Row],[Plate position (e.g. A1)]]),"",Tabelle1[[#This Row],[Plate position (e.g. A1)]])</f>
        <v/>
      </c>
      <c r="F99" t="str">
        <f>IF(ISBLANK(Tabelle1[[#This Row],[Plate title]]),"",Tabelle1[[#This Row],[Plate title]])</f>
        <v/>
      </c>
      <c r="G99" t="str">
        <f>IF(ISBLANK(Tabelle1[[#This Row],[Sample name]]),"",Tabelle1[[#This Row],[Sample name]])</f>
        <v/>
      </c>
      <c r="H99" t="str">
        <f>IF(ISBLANK(Tabelle1[[#This Row],[Batch to respect for sample preparation]]),"",Tabelle1[[#This Row],[Batch to respect for sample preparation]])</f>
        <v/>
      </c>
      <c r="I99" t="str">
        <f>IF(ISBLANK(Tabelle1[[#This Row],[Sample grouping]]),"",Tabelle1[[#This Row],[Sample grouping]])</f>
        <v/>
      </c>
      <c r="K99" t="str">
        <f>IF(ISBLANK(Tabelle1[[#This Row],[Elution buffer]]),"",Tabelle1[[#This Row],[Elution buffer]])</f>
        <v/>
      </c>
      <c r="L99" t="str">
        <f>IF(ISBLANK(Tabelle1[[#This Row],[Sample volume
'[µL']]]),"",Tabelle1[[#This Row],[Sample volume
'[µL']]])</f>
        <v/>
      </c>
      <c r="M99" t="str">
        <f>IF(ISBLANK(Tabelle1[[#This Row],[Purity OD 260nm/280nm]]),"",Tabelle1[[#This Row],[Purity OD 260nm/280nm]])</f>
        <v/>
      </c>
      <c r="N99" t="str">
        <f>IF(ISBLANK(Tabelle1[[#This Row],[Purity OD 260nm/230nm]]),"",Tabelle1[[#This Row],[Purity OD 260nm/230nm]])</f>
        <v/>
      </c>
      <c r="O99">
        <f>IF(ISBLANK(Tabelle1[[#This Row],[Total amount '[µg']]]),"",Tabelle1[[#This Row],[Total amount '[µg']]])</f>
        <v>0</v>
      </c>
      <c r="P99" t="str">
        <f>IF(ISBLANK(Tabelle1[[#This Row],[RIN/DIN]]),"",Tabelle1[[#This Row],[RIN/DIN]])</f>
        <v/>
      </c>
      <c r="Q99" t="str">
        <f>IF(ISBLANK(Tabelle1[[#This Row],[Pool name]]),"",Tabelle1[[#This Row],[Pool name]])</f>
        <v/>
      </c>
      <c r="R99" t="str">
        <f>IF(ISBLANK(Tabelle1[[#This Row],[Concentration single library '[ng/µl']]]),"",Tabelle1[[#This Row],[Concentration single library '[ng/µl']]])</f>
        <v/>
      </c>
      <c r="S99" t="str">
        <f>IF(ISBLANK(Tabelle1[[#This Row],[Fragment size pool '[bp'] after indexing]]),"",Tabelle1[[#This Row],[Fragment size pool '[bp'] after indexing]])</f>
        <v/>
      </c>
    </row>
    <row r="100" spans="1:19" x14ac:dyDescent="0.2">
      <c r="A100">
        <f>IF(ISBLANK(Tabelle1[[#This Row],[Sample Number]]),"",Tabelle1[[#This Row],[Sample Number]])</f>
        <v>98</v>
      </c>
      <c r="B100" t="str">
        <f>IF(ISBLANK(Tabelle1[[#This Row],[QBiC barcode (filled by QBiC)]]),"",Tabelle1[[#This Row],[QBiC barcode (filled by QBiC)]])</f>
        <v/>
      </c>
      <c r="C100" t="str">
        <f>IF(ISBLANK(Tabelle1[[#This Row],[Lab ID]]),"",Tabelle1[[#This Row],[Lab ID]])</f>
        <v/>
      </c>
      <c r="E100" t="str">
        <f>IF(ISBLANK(Tabelle1[[#This Row],[Plate position (e.g. A1)]]),"",Tabelle1[[#This Row],[Plate position (e.g. A1)]])</f>
        <v/>
      </c>
      <c r="F100" t="str">
        <f>IF(ISBLANK(Tabelle1[[#This Row],[Plate title]]),"",Tabelle1[[#This Row],[Plate title]])</f>
        <v/>
      </c>
      <c r="G100" t="str">
        <f>IF(ISBLANK(Tabelle1[[#This Row],[Sample name]]),"",Tabelle1[[#This Row],[Sample name]])</f>
        <v/>
      </c>
      <c r="H100" t="str">
        <f>IF(ISBLANK(Tabelle1[[#This Row],[Batch to respect for sample preparation]]),"",Tabelle1[[#This Row],[Batch to respect for sample preparation]])</f>
        <v/>
      </c>
      <c r="I100" t="str">
        <f>IF(ISBLANK(Tabelle1[[#This Row],[Sample grouping]]),"",Tabelle1[[#This Row],[Sample grouping]])</f>
        <v/>
      </c>
      <c r="K100" t="str">
        <f>IF(ISBLANK(Tabelle1[[#This Row],[Elution buffer]]),"",Tabelle1[[#This Row],[Elution buffer]])</f>
        <v/>
      </c>
      <c r="L100" t="str">
        <f>IF(ISBLANK(Tabelle1[[#This Row],[Sample volume
'[µL']]]),"",Tabelle1[[#This Row],[Sample volume
'[µL']]])</f>
        <v/>
      </c>
      <c r="M100" t="str">
        <f>IF(ISBLANK(Tabelle1[[#This Row],[Purity OD 260nm/280nm]]),"",Tabelle1[[#This Row],[Purity OD 260nm/280nm]])</f>
        <v/>
      </c>
      <c r="N100" t="str">
        <f>IF(ISBLANK(Tabelle1[[#This Row],[Purity OD 260nm/230nm]]),"",Tabelle1[[#This Row],[Purity OD 260nm/230nm]])</f>
        <v/>
      </c>
      <c r="O100">
        <f>IF(ISBLANK(Tabelle1[[#This Row],[Total amount '[µg']]]),"",Tabelle1[[#This Row],[Total amount '[µg']]])</f>
        <v>0</v>
      </c>
      <c r="P100" t="str">
        <f>IF(ISBLANK(Tabelle1[[#This Row],[RIN/DIN]]),"",Tabelle1[[#This Row],[RIN/DIN]])</f>
        <v/>
      </c>
      <c r="Q100" t="str">
        <f>IF(ISBLANK(Tabelle1[[#This Row],[Pool name]]),"",Tabelle1[[#This Row],[Pool name]])</f>
        <v/>
      </c>
      <c r="R100" t="str">
        <f>IF(ISBLANK(Tabelle1[[#This Row],[Concentration single library '[ng/µl']]]),"",Tabelle1[[#This Row],[Concentration single library '[ng/µl']]])</f>
        <v/>
      </c>
      <c r="S100" t="str">
        <f>IF(ISBLANK(Tabelle1[[#This Row],[Fragment size pool '[bp'] after indexing]]),"",Tabelle1[[#This Row],[Fragment size pool '[bp'] after indexing]])</f>
        <v/>
      </c>
    </row>
    <row r="101" spans="1:19" x14ac:dyDescent="0.2">
      <c r="A101">
        <f>IF(ISBLANK(Tabelle1[[#This Row],[Sample Number]]),"",Tabelle1[[#This Row],[Sample Number]])</f>
        <v>99</v>
      </c>
      <c r="B101" t="str">
        <f>IF(ISBLANK(Tabelle1[[#This Row],[QBiC barcode (filled by QBiC)]]),"",Tabelle1[[#This Row],[QBiC barcode (filled by QBiC)]])</f>
        <v/>
      </c>
      <c r="C101" t="str">
        <f>IF(ISBLANK(Tabelle1[[#This Row],[Lab ID]]),"",Tabelle1[[#This Row],[Lab ID]])</f>
        <v/>
      </c>
      <c r="E101" t="str">
        <f>IF(ISBLANK(Tabelle1[[#This Row],[Plate position (e.g. A1)]]),"",Tabelle1[[#This Row],[Plate position (e.g. A1)]])</f>
        <v/>
      </c>
      <c r="F101" t="str">
        <f>IF(ISBLANK(Tabelle1[[#This Row],[Plate title]]),"",Tabelle1[[#This Row],[Plate title]])</f>
        <v/>
      </c>
      <c r="G101" t="str">
        <f>IF(ISBLANK(Tabelle1[[#This Row],[Sample name]]),"",Tabelle1[[#This Row],[Sample name]])</f>
        <v/>
      </c>
      <c r="H101" t="str">
        <f>IF(ISBLANK(Tabelle1[[#This Row],[Batch to respect for sample preparation]]),"",Tabelle1[[#This Row],[Batch to respect for sample preparation]])</f>
        <v/>
      </c>
      <c r="I101" t="str">
        <f>IF(ISBLANK(Tabelle1[[#This Row],[Sample grouping]]),"",Tabelle1[[#This Row],[Sample grouping]])</f>
        <v/>
      </c>
      <c r="K101" t="str">
        <f>IF(ISBLANK(Tabelle1[[#This Row],[Elution buffer]]),"",Tabelle1[[#This Row],[Elution buffer]])</f>
        <v/>
      </c>
      <c r="L101" t="str">
        <f>IF(ISBLANK(Tabelle1[[#This Row],[Sample volume
'[µL']]]),"",Tabelle1[[#This Row],[Sample volume
'[µL']]])</f>
        <v/>
      </c>
      <c r="M101" t="str">
        <f>IF(ISBLANK(Tabelle1[[#This Row],[Purity OD 260nm/280nm]]),"",Tabelle1[[#This Row],[Purity OD 260nm/280nm]])</f>
        <v/>
      </c>
      <c r="N101" t="str">
        <f>IF(ISBLANK(Tabelle1[[#This Row],[Purity OD 260nm/230nm]]),"",Tabelle1[[#This Row],[Purity OD 260nm/230nm]])</f>
        <v/>
      </c>
      <c r="O101">
        <f>IF(ISBLANK(Tabelle1[[#This Row],[Total amount '[µg']]]),"",Tabelle1[[#This Row],[Total amount '[µg']]])</f>
        <v>0</v>
      </c>
      <c r="P101" t="str">
        <f>IF(ISBLANK(Tabelle1[[#This Row],[RIN/DIN]]),"",Tabelle1[[#This Row],[RIN/DIN]])</f>
        <v/>
      </c>
      <c r="Q101" t="str">
        <f>IF(ISBLANK(Tabelle1[[#This Row],[Pool name]]),"",Tabelle1[[#This Row],[Pool name]])</f>
        <v/>
      </c>
      <c r="R101" t="str">
        <f>IF(ISBLANK(Tabelle1[[#This Row],[Concentration single library '[ng/µl']]]),"",Tabelle1[[#This Row],[Concentration single library '[ng/µl']]])</f>
        <v/>
      </c>
      <c r="S101" t="str">
        <f>IF(ISBLANK(Tabelle1[[#This Row],[Fragment size pool '[bp'] after indexing]]),"",Tabelle1[[#This Row],[Fragment size pool '[bp'] after indexing]])</f>
        <v/>
      </c>
    </row>
    <row r="102" spans="1:19" x14ac:dyDescent="0.2">
      <c r="A102">
        <f>IF(ISBLANK(Tabelle1[[#This Row],[Sample Number]]),"",Tabelle1[[#This Row],[Sample Number]])</f>
        <v>100</v>
      </c>
      <c r="B102" t="str">
        <f>IF(ISBLANK(Tabelle1[[#This Row],[QBiC barcode (filled by QBiC)]]),"",Tabelle1[[#This Row],[QBiC barcode (filled by QBiC)]])</f>
        <v/>
      </c>
      <c r="C102" t="str">
        <f>IF(ISBLANK(Tabelle1[[#This Row],[Lab ID]]),"",Tabelle1[[#This Row],[Lab ID]])</f>
        <v/>
      </c>
      <c r="E102" t="str">
        <f>IF(ISBLANK(Tabelle1[[#This Row],[Plate position (e.g. A1)]]),"",Tabelle1[[#This Row],[Plate position (e.g. A1)]])</f>
        <v/>
      </c>
      <c r="F102" t="str">
        <f>IF(ISBLANK(Tabelle1[[#This Row],[Plate title]]),"",Tabelle1[[#This Row],[Plate title]])</f>
        <v/>
      </c>
      <c r="G102" t="str">
        <f>IF(ISBLANK(Tabelle1[[#This Row],[Sample name]]),"",Tabelle1[[#This Row],[Sample name]])</f>
        <v/>
      </c>
      <c r="H102" t="str">
        <f>IF(ISBLANK(Tabelle1[[#This Row],[Batch to respect for sample preparation]]),"",Tabelle1[[#This Row],[Batch to respect for sample preparation]])</f>
        <v/>
      </c>
      <c r="I102" t="str">
        <f>IF(ISBLANK(Tabelle1[[#This Row],[Sample grouping]]),"",Tabelle1[[#This Row],[Sample grouping]])</f>
        <v/>
      </c>
      <c r="K102" t="str">
        <f>IF(ISBLANK(Tabelle1[[#This Row],[Elution buffer]]),"",Tabelle1[[#This Row],[Elution buffer]])</f>
        <v/>
      </c>
      <c r="L102" t="str">
        <f>IF(ISBLANK(Tabelle1[[#This Row],[Sample volume
'[µL']]]),"",Tabelle1[[#This Row],[Sample volume
'[µL']]])</f>
        <v/>
      </c>
      <c r="M102" t="str">
        <f>IF(ISBLANK(Tabelle1[[#This Row],[Purity OD 260nm/280nm]]),"",Tabelle1[[#This Row],[Purity OD 260nm/280nm]])</f>
        <v/>
      </c>
      <c r="N102" t="str">
        <f>IF(ISBLANK(Tabelle1[[#This Row],[Purity OD 260nm/230nm]]),"",Tabelle1[[#This Row],[Purity OD 260nm/230nm]])</f>
        <v/>
      </c>
      <c r="O102">
        <f>IF(ISBLANK(Tabelle1[[#This Row],[Total amount '[µg']]]),"",Tabelle1[[#This Row],[Total amount '[µg']]])</f>
        <v>0</v>
      </c>
      <c r="P102" t="str">
        <f>IF(ISBLANK(Tabelle1[[#This Row],[RIN/DIN]]),"",Tabelle1[[#This Row],[RIN/DIN]])</f>
        <v/>
      </c>
      <c r="Q102" t="str">
        <f>IF(ISBLANK(Tabelle1[[#This Row],[Pool name]]),"",Tabelle1[[#This Row],[Pool name]])</f>
        <v/>
      </c>
      <c r="R102" t="str">
        <f>IF(ISBLANK(Tabelle1[[#This Row],[Concentration single library '[ng/µl']]]),"",Tabelle1[[#This Row],[Concentration single library '[ng/µl']]])</f>
        <v/>
      </c>
      <c r="S102" t="str">
        <f>IF(ISBLANK(Tabelle1[[#This Row],[Fragment size pool '[bp'] after indexing]]),"",Tabelle1[[#This Row],[Fragment size pool '[bp'] after indexing]])</f>
        <v/>
      </c>
    </row>
  </sheetData>
  <pageMargins left="0.7" right="0.7" top="0.78740157499999996" bottom="0.78740157499999996" header="0.3" footer="0.3"/>
  <ignoredErrors>
    <ignoredError sqref="D3 D29:D75 D76:D104 D4:D28 J3:J101" calculatedColumn="1"/>
  </ignoredErrors>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8690A591-41D8-BA4E-AB78-953E4E0BBABD}">
          <x14:formula1>
            <xm:f>INFO!$K$2:$K$7</xm:f>
          </x14:formula1>
          <xm:sqref>D3:D102</xm:sqref>
        </x14:dataValidation>
        <x14:dataValidation type="list" allowBlank="1" showInputMessage="1" showErrorMessage="1" xr:uid="{E35FE103-3455-C64D-B536-53E52A91E09D}">
          <x14:formula1>
            <xm:f>INFO!$L$2:$L$8</xm:f>
          </x14:formula1>
          <xm:sqref>J3:J102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14D2-E571-416B-A31D-96F46BDF13BC}">
  <sheetPr>
    <tabColor rgb="FFFFC000"/>
  </sheetPr>
  <dimension ref="A1:M48"/>
  <sheetViews>
    <sheetView workbookViewId="0">
      <selection activeCell="C6" sqref="C6"/>
    </sheetView>
  </sheetViews>
  <sheetFormatPr baseColWidth="10" defaultRowHeight="15" x14ac:dyDescent="0.2"/>
  <cols>
    <col min="1" max="1" width="32.33203125" bestFit="1" customWidth="1"/>
    <col min="5" max="5" width="45.83203125" bestFit="1" customWidth="1"/>
    <col min="7" max="7" width="15.5" customWidth="1"/>
    <col min="8" max="8" width="12.33203125" customWidth="1"/>
    <col min="11" max="11" width="34.5" customWidth="1"/>
    <col min="12" max="12" width="20" customWidth="1"/>
  </cols>
  <sheetData>
    <row r="1" spans="1:13" x14ac:dyDescent="0.2">
      <c r="A1" s="45" t="s">
        <v>97</v>
      </c>
      <c r="C1" s="52" t="s">
        <v>23</v>
      </c>
      <c r="E1" s="52" t="s">
        <v>145</v>
      </c>
      <c r="G1" t="s">
        <v>199</v>
      </c>
      <c r="I1" t="s">
        <v>216</v>
      </c>
      <c r="K1" s="70" t="s">
        <v>245</v>
      </c>
      <c r="L1" s="70" t="s">
        <v>251</v>
      </c>
    </row>
    <row r="2" spans="1:13" x14ac:dyDescent="0.2">
      <c r="A2" s="46" t="s">
        <v>98</v>
      </c>
      <c r="C2" s="50" t="s">
        <v>143</v>
      </c>
      <c r="E2" s="50" t="s">
        <v>146</v>
      </c>
      <c r="G2" t="s">
        <v>200</v>
      </c>
      <c r="I2" t="s">
        <v>214</v>
      </c>
      <c r="K2" s="68" t="s">
        <v>246</v>
      </c>
      <c r="L2" s="68" t="s">
        <v>252</v>
      </c>
    </row>
    <row r="3" spans="1:13" x14ac:dyDescent="0.2">
      <c r="A3" s="46" t="s">
        <v>99</v>
      </c>
      <c r="C3" s="53" t="s">
        <v>144</v>
      </c>
      <c r="E3" s="51" t="s">
        <v>147</v>
      </c>
      <c r="G3" t="s">
        <v>201</v>
      </c>
      <c r="I3" t="s">
        <v>215</v>
      </c>
      <c r="K3" s="67" t="s">
        <v>247</v>
      </c>
      <c r="L3" s="67" t="s">
        <v>143</v>
      </c>
    </row>
    <row r="4" spans="1:13" x14ac:dyDescent="0.2">
      <c r="A4" s="46" t="s">
        <v>100</v>
      </c>
      <c r="C4" s="62" t="s">
        <v>218</v>
      </c>
      <c r="E4" s="50" t="s">
        <v>148</v>
      </c>
      <c r="G4" t="s">
        <v>174</v>
      </c>
      <c r="I4" t="s">
        <v>174</v>
      </c>
      <c r="K4" s="68" t="s">
        <v>248</v>
      </c>
      <c r="L4" s="68" t="s">
        <v>253</v>
      </c>
    </row>
    <row r="5" spans="1:13" ht="18" x14ac:dyDescent="0.2">
      <c r="A5" s="46" t="s">
        <v>101</v>
      </c>
      <c r="C5" t="s">
        <v>174</v>
      </c>
      <c r="E5" s="51" t="s">
        <v>149</v>
      </c>
      <c r="K5" s="67" t="s">
        <v>249</v>
      </c>
      <c r="L5" s="67" t="s">
        <v>254</v>
      </c>
      <c r="M5" s="69"/>
    </row>
    <row r="6" spans="1:13" ht="18" x14ac:dyDescent="0.2">
      <c r="A6" s="46" t="s">
        <v>102</v>
      </c>
      <c r="E6" s="50" t="s">
        <v>150</v>
      </c>
      <c r="K6" s="68" t="s">
        <v>250</v>
      </c>
      <c r="L6" s="68" t="s">
        <v>144</v>
      </c>
      <c r="M6" s="69"/>
    </row>
    <row r="7" spans="1:13" ht="18" x14ac:dyDescent="0.2">
      <c r="A7" s="47" t="s">
        <v>103</v>
      </c>
      <c r="E7" s="51" t="s">
        <v>151</v>
      </c>
      <c r="K7" s="67" t="s">
        <v>203</v>
      </c>
      <c r="L7" s="67" t="s">
        <v>255</v>
      </c>
      <c r="M7" s="69"/>
    </row>
    <row r="8" spans="1:13" ht="18" x14ac:dyDescent="0.2">
      <c r="A8" s="46" t="s">
        <v>104</v>
      </c>
      <c r="E8" s="50" t="s">
        <v>152</v>
      </c>
      <c r="L8" s="68" t="s">
        <v>256</v>
      </c>
      <c r="M8" s="69"/>
    </row>
    <row r="9" spans="1:13" ht="18" x14ac:dyDescent="0.2">
      <c r="A9" s="46" t="s">
        <v>105</v>
      </c>
      <c r="E9" s="51" t="s">
        <v>153</v>
      </c>
      <c r="M9" s="69"/>
    </row>
    <row r="10" spans="1:13" ht="18" x14ac:dyDescent="0.2">
      <c r="A10" s="46" t="s">
        <v>106</v>
      </c>
      <c r="E10" s="50" t="s">
        <v>154</v>
      </c>
      <c r="M10" s="69"/>
    </row>
    <row r="11" spans="1:13" x14ac:dyDescent="0.2">
      <c r="A11" s="46" t="s">
        <v>107</v>
      </c>
      <c r="E11" s="51" t="s">
        <v>155</v>
      </c>
    </row>
    <row r="12" spans="1:13" x14ac:dyDescent="0.2">
      <c r="A12" s="46" t="s">
        <v>108</v>
      </c>
      <c r="E12" s="50" t="s">
        <v>156</v>
      </c>
    </row>
    <row r="13" spans="1:13" x14ac:dyDescent="0.2">
      <c r="A13" s="46" t="s">
        <v>109</v>
      </c>
      <c r="E13" s="51" t="s">
        <v>157</v>
      </c>
    </row>
    <row r="14" spans="1:13" x14ac:dyDescent="0.2">
      <c r="A14" s="46" t="s">
        <v>110</v>
      </c>
      <c r="E14" s="50" t="s">
        <v>158</v>
      </c>
    </row>
    <row r="15" spans="1:13" x14ac:dyDescent="0.2">
      <c r="A15" s="46" t="s">
        <v>111</v>
      </c>
      <c r="E15" s="51" t="s">
        <v>159</v>
      </c>
    </row>
    <row r="16" spans="1:13" x14ac:dyDescent="0.2">
      <c r="A16" s="46" t="s">
        <v>112</v>
      </c>
      <c r="E16" s="50" t="s">
        <v>160</v>
      </c>
    </row>
    <row r="17" spans="1:5" x14ac:dyDescent="0.2">
      <c r="A17" s="46" t="s">
        <v>113</v>
      </c>
      <c r="E17" s="51" t="s">
        <v>161</v>
      </c>
    </row>
    <row r="18" spans="1:5" x14ac:dyDescent="0.2">
      <c r="A18" s="46" t="s">
        <v>114</v>
      </c>
      <c r="E18" s="50" t="s">
        <v>162</v>
      </c>
    </row>
    <row r="19" spans="1:5" x14ac:dyDescent="0.2">
      <c r="A19" s="46" t="s">
        <v>115</v>
      </c>
      <c r="E19" s="51" t="s">
        <v>163</v>
      </c>
    </row>
    <row r="20" spans="1:5" x14ac:dyDescent="0.2">
      <c r="A20" s="46" t="s">
        <v>116</v>
      </c>
      <c r="E20" s="50" t="s">
        <v>164</v>
      </c>
    </row>
    <row r="21" spans="1:5" x14ac:dyDescent="0.2">
      <c r="A21" s="46" t="s">
        <v>117</v>
      </c>
      <c r="E21" s="51" t="s">
        <v>165</v>
      </c>
    </row>
    <row r="22" spans="1:5" x14ac:dyDescent="0.2">
      <c r="A22" s="46" t="s">
        <v>118</v>
      </c>
      <c r="E22" s="50" t="s">
        <v>166</v>
      </c>
    </row>
    <row r="23" spans="1:5" x14ac:dyDescent="0.2">
      <c r="A23" s="46" t="s">
        <v>119</v>
      </c>
      <c r="E23" s="51" t="s">
        <v>167</v>
      </c>
    </row>
    <row r="24" spans="1:5" x14ac:dyDescent="0.2">
      <c r="A24" s="46" t="s">
        <v>120</v>
      </c>
      <c r="E24" s="50" t="s">
        <v>168</v>
      </c>
    </row>
    <row r="25" spans="1:5" x14ac:dyDescent="0.2">
      <c r="A25" s="46" t="s">
        <v>121</v>
      </c>
      <c r="E25" s="51" t="s">
        <v>169</v>
      </c>
    </row>
    <row r="26" spans="1:5" x14ac:dyDescent="0.2">
      <c r="A26" s="46" t="s">
        <v>122</v>
      </c>
      <c r="E26" s="50" t="s">
        <v>170</v>
      </c>
    </row>
    <row r="27" spans="1:5" x14ac:dyDescent="0.2">
      <c r="A27" s="46" t="s">
        <v>123</v>
      </c>
      <c r="E27" s="51" t="s">
        <v>171</v>
      </c>
    </row>
    <row r="28" spans="1:5" x14ac:dyDescent="0.2">
      <c r="A28" s="46" t="s">
        <v>124</v>
      </c>
      <c r="E28" s="50" t="s">
        <v>172</v>
      </c>
    </row>
    <row r="29" spans="1:5" x14ac:dyDescent="0.2">
      <c r="A29" s="46" t="s">
        <v>125</v>
      </c>
      <c r="E29" s="51" t="s">
        <v>173</v>
      </c>
    </row>
    <row r="30" spans="1:5" x14ac:dyDescent="0.2">
      <c r="A30" s="46" t="s">
        <v>126</v>
      </c>
      <c r="E30" s="54" t="s">
        <v>257</v>
      </c>
    </row>
    <row r="31" spans="1:5" x14ac:dyDescent="0.2">
      <c r="A31" s="46" t="s">
        <v>128</v>
      </c>
      <c r="E31" s="87" t="s">
        <v>258</v>
      </c>
    </row>
    <row r="32" spans="1:5" x14ac:dyDescent="0.2">
      <c r="A32" s="46" t="s">
        <v>129</v>
      </c>
      <c r="E32" s="50" t="s">
        <v>259</v>
      </c>
    </row>
    <row r="33" spans="1:5" x14ac:dyDescent="0.2">
      <c r="A33" s="46" t="s">
        <v>130</v>
      </c>
      <c r="E33" s="87" t="s">
        <v>260</v>
      </c>
    </row>
    <row r="34" spans="1:5" x14ac:dyDescent="0.2">
      <c r="A34" s="46" t="s">
        <v>131</v>
      </c>
      <c r="E34" s="54" t="s">
        <v>174</v>
      </c>
    </row>
    <row r="35" spans="1:5" x14ac:dyDescent="0.2">
      <c r="A35" s="46" t="s">
        <v>132</v>
      </c>
    </row>
    <row r="36" spans="1:5" x14ac:dyDescent="0.2">
      <c r="A36" s="46" t="s">
        <v>133</v>
      </c>
    </row>
    <row r="37" spans="1:5" x14ac:dyDescent="0.2">
      <c r="A37" s="46" t="s">
        <v>134</v>
      </c>
    </row>
    <row r="38" spans="1:5" x14ac:dyDescent="0.2">
      <c r="A38" s="46" t="s">
        <v>135</v>
      </c>
    </row>
    <row r="39" spans="1:5" x14ac:dyDescent="0.2">
      <c r="A39" s="46" t="s">
        <v>136</v>
      </c>
    </row>
    <row r="40" spans="1:5" x14ac:dyDescent="0.2">
      <c r="A40" s="46" t="s">
        <v>137</v>
      </c>
    </row>
    <row r="41" spans="1:5" x14ac:dyDescent="0.2">
      <c r="A41" s="46" t="s">
        <v>138</v>
      </c>
    </row>
    <row r="42" spans="1:5" x14ac:dyDescent="0.2">
      <c r="A42" s="46" t="s">
        <v>139</v>
      </c>
    </row>
    <row r="43" spans="1:5" x14ac:dyDescent="0.2">
      <c r="A43" s="46" t="s">
        <v>140</v>
      </c>
    </row>
    <row r="44" spans="1:5" x14ac:dyDescent="0.2">
      <c r="A44" s="46" t="s">
        <v>141</v>
      </c>
    </row>
    <row r="45" spans="1:5" x14ac:dyDescent="0.2">
      <c r="A45" s="46" t="s">
        <v>142</v>
      </c>
    </row>
    <row r="46" spans="1:5" x14ac:dyDescent="0.2">
      <c r="A46" s="47" t="s">
        <v>127</v>
      </c>
    </row>
    <row r="47" spans="1:5" x14ac:dyDescent="0.2">
      <c r="A47" s="47"/>
    </row>
    <row r="48" spans="1:5" x14ac:dyDescent="0.2">
      <c r="A48" s="47"/>
    </row>
  </sheetData>
  <pageMargins left="0.7" right="0.7" top="0.78740157499999996" bottom="0.78740157499999996"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B11"/>
  <sheetViews>
    <sheetView zoomScale="171" zoomScaleNormal="171" workbookViewId="0">
      <selection activeCell="C11" sqref="C11"/>
    </sheetView>
  </sheetViews>
  <sheetFormatPr baseColWidth="10" defaultColWidth="11" defaultRowHeight="15" x14ac:dyDescent="0.2"/>
  <cols>
    <col min="1" max="1" width="17" bestFit="1" customWidth="1"/>
    <col min="2" max="2" width="14.5" customWidth="1"/>
  </cols>
  <sheetData>
    <row r="1" spans="1:2" x14ac:dyDescent="0.2">
      <c r="A1" s="71" t="s">
        <v>27</v>
      </c>
      <c r="B1" s="71" t="s">
        <v>28</v>
      </c>
    </row>
    <row r="2" spans="1:2" x14ac:dyDescent="0.2">
      <c r="A2" s="71" t="s">
        <v>29</v>
      </c>
      <c r="B2" s="71" t="s">
        <v>201</v>
      </c>
    </row>
    <row r="3" spans="1:2" x14ac:dyDescent="0.2">
      <c r="A3" s="71" t="s">
        <v>30</v>
      </c>
      <c r="B3" s="71" t="s">
        <v>31</v>
      </c>
    </row>
    <row r="4" spans="1:2" x14ac:dyDescent="0.2">
      <c r="A4" s="71" t="s">
        <v>32</v>
      </c>
      <c r="B4" s="71" t="s">
        <v>33</v>
      </c>
    </row>
    <row r="5" spans="1:2" x14ac:dyDescent="0.2">
      <c r="A5" s="71" t="s">
        <v>34</v>
      </c>
    </row>
    <row r="6" spans="1:2" x14ac:dyDescent="0.2">
      <c r="A6" s="71" t="s">
        <v>0</v>
      </c>
    </row>
    <row r="7" spans="1:2" x14ac:dyDescent="0.2">
      <c r="A7" s="71" t="s">
        <v>35</v>
      </c>
    </row>
    <row r="8" spans="1:2" x14ac:dyDescent="0.2">
      <c r="A8" s="71" t="s">
        <v>36</v>
      </c>
    </row>
    <row r="9" spans="1:2" x14ac:dyDescent="0.2">
      <c r="A9" s="71" t="s">
        <v>37</v>
      </c>
    </row>
    <row r="10" spans="1:2" x14ac:dyDescent="0.2">
      <c r="A10" s="71" t="s">
        <v>38</v>
      </c>
    </row>
    <row r="11" spans="1:2" x14ac:dyDescent="0.2">
      <c r="A11" s="71" t="s">
        <v>39</v>
      </c>
    </row>
  </sheetData>
  <pageMargins left="0.7" right="0.7"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65E1C-F0C2-4A33-ACE5-C00286C91A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Fogli di lavoro</vt:lpstr>
      </vt:variant>
      <vt:variant>
        <vt:i4>7</vt:i4>
      </vt:variant>
      <vt:variant>
        <vt:lpstr>Intervalli denominati</vt:lpstr>
      </vt:variant>
      <vt:variant>
        <vt:i4>6</vt:i4>
      </vt:variant>
    </vt:vector>
  </HeadingPairs>
  <TitlesOfParts>
    <vt:vector size="13" baseType="lpstr">
      <vt:lpstr>Customer Info</vt:lpstr>
      <vt:lpstr>Samples</vt:lpstr>
      <vt:lpstr>Samples (Template)</vt:lpstr>
      <vt:lpstr>IMGAG</vt:lpstr>
      <vt:lpstr>MIBI</vt:lpstr>
      <vt:lpstr>INFO</vt:lpstr>
      <vt:lpstr>Zellen</vt:lpstr>
      <vt:lpstr>Analyte</vt:lpstr>
      <vt:lpstr>Concen</vt:lpstr>
      <vt:lpstr>FFPE</vt:lpstr>
      <vt:lpstr>Species</vt:lpstr>
      <vt:lpstr>Table6</vt:lpstr>
      <vt:lpstr>Technologie</vt:lpstr>
    </vt:vector>
  </TitlesOfParts>
  <Company>Universitätsklinikum Tübingen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Poths</dc:creator>
  <cp:lastModifiedBy>Microsoft Office User</cp:lastModifiedBy>
  <cp:revision>21</cp:revision>
  <cp:lastPrinted>2019-07-23T07:54:06Z</cp:lastPrinted>
  <dcterms:created xsi:type="dcterms:W3CDTF">2019-07-22T13:57:25Z</dcterms:created>
  <dcterms:modified xsi:type="dcterms:W3CDTF">2024-03-05T12:15:31Z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Universitätsklinikum Tübingen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