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github\TFA\tfa-package\inst\extdata\"/>
    </mc:Choice>
  </mc:AlternateContent>
  <bookViews>
    <workbookView xWindow="360" yWindow="315" windowWidth="14895" windowHeight="8595" activeTab="5"/>
  </bookViews>
  <sheets>
    <sheet name="seats" sheetId="3" r:id="rId1"/>
    <sheet name="distances" sheetId="4" r:id="rId2"/>
    <sheet name="deaths" sheetId="5" r:id="rId3"/>
    <sheet name="jobs" sheetId="6" r:id="rId4"/>
    <sheet name="container" sheetId="7" r:id="rId5"/>
    <sheet name="Emdrup Data" sheetId="8" r:id="rId6"/>
  </sheets>
  <externalReferences>
    <externalReference r:id="rId7"/>
    <externalReference r:id="rId8"/>
  </externalReferences>
  <definedNames>
    <definedName name="CONST">#REF!</definedName>
    <definedName name="CovDist">#REF!</definedName>
    <definedName name="DistCoef">#REF!</definedName>
    <definedName name="FixedCoef">#REF!</definedName>
    <definedName name="home">#REF!</definedName>
    <definedName name="LabelOther">#REF!</definedName>
    <definedName name="LabelSites">#REF!</definedName>
    <definedName name="PctCov">#REF!</definedName>
    <definedName name="RADIUS">#REF!</definedName>
    <definedName name="solver_adj" localSheetId="5" hidden="1">#REF!</definedName>
    <definedName name="solver_cvg" localSheetId="5" hidden="1">0.0001</definedName>
    <definedName name="solver_drv" localSheetId="5" hidden="1">1</definedName>
    <definedName name="solver_est" localSheetId="5" hidden="1">1</definedName>
    <definedName name="solver_itr" localSheetId="5" hidden="1">1000</definedName>
    <definedName name="solver_lhs1" localSheetId="5" hidden="1">#REF!</definedName>
    <definedName name="solver_lhs2" localSheetId="5" hidden="1">#REF!</definedName>
    <definedName name="solver_lhs3" localSheetId="5" hidden="1">#REF!</definedName>
    <definedName name="solver_lin" localSheetId="5" hidden="1">1</definedName>
    <definedName name="solver_neg" localSheetId="5" hidden="1">1</definedName>
    <definedName name="solver_num" localSheetId="5" hidden="1">3</definedName>
    <definedName name="solver_nwt" localSheetId="5" hidden="1">1</definedName>
    <definedName name="solver_opt" localSheetId="5" hidden="1">#REF!</definedName>
    <definedName name="solver_pre" localSheetId="5" hidden="1">0.0000000001</definedName>
    <definedName name="solver_rel1" localSheetId="5" hidden="1">2</definedName>
    <definedName name="solver_rel2" localSheetId="5" hidden="1">5</definedName>
    <definedName name="solver_rel3" localSheetId="5" hidden="1">3</definedName>
    <definedName name="solver_rhs1" localSheetId="5" hidden="1">#REF!</definedName>
    <definedName name="solver_rhs2" localSheetId="5" hidden="1">binary</definedName>
    <definedName name="solver_rhs3" localSheetId="5" hidden="1">0</definedName>
    <definedName name="solver_scl" localSheetId="5" hidden="1">2</definedName>
    <definedName name="solver_sho" localSheetId="5" hidden="1">2</definedName>
    <definedName name="solver_tim" localSheetId="5" hidden="1">100</definedName>
    <definedName name="solver_tol" localSheetId="5" hidden="1">0.01</definedName>
    <definedName name="solver_typ" localSheetId="1" hidden="1">2</definedName>
    <definedName name="solver_typ" localSheetId="5" hidden="1">2</definedName>
    <definedName name="solver_val" localSheetId="5" hidden="1">0</definedName>
    <definedName name="solver_ver" localSheetId="1" hidden="1">11</definedName>
    <definedName name="totaldemandwtd">#REF!</definedName>
    <definedName name="totalfixed">#REF!</definedName>
  </definedNames>
  <calcPr calcId="162913"/>
</workbook>
</file>

<file path=xl/calcChain.xml><?xml version="1.0" encoding="utf-8"?>
<calcChain xmlns="http://schemas.openxmlformats.org/spreadsheetml/2006/main">
  <c r="E44" i="8" l="1"/>
  <c r="H43" i="8"/>
  <c r="D43" i="8"/>
  <c r="G42" i="8"/>
  <c r="C42" i="8"/>
  <c r="E40" i="8"/>
  <c r="H39" i="8"/>
  <c r="D39" i="8"/>
  <c r="G38" i="8"/>
  <c r="C38" i="8"/>
  <c r="E36" i="8"/>
  <c r="H35" i="8"/>
  <c r="D35" i="8"/>
  <c r="G34" i="8"/>
  <c r="C34" i="8"/>
  <c r="E32" i="8"/>
  <c r="H31" i="8"/>
  <c r="D31" i="8"/>
  <c r="G30" i="8"/>
  <c r="C30" i="8"/>
  <c r="H26" i="8"/>
  <c r="H44" i="8" s="1"/>
  <c r="G26" i="8"/>
  <c r="G43" i="8" s="1"/>
  <c r="F26" i="8"/>
  <c r="F42" i="8" s="1"/>
  <c r="E26" i="8"/>
  <c r="E41" i="8" s="1"/>
  <c r="D26" i="8"/>
  <c r="D44" i="8" s="1"/>
  <c r="C26" i="8"/>
  <c r="C43" i="8" s="1"/>
  <c r="B26" i="8"/>
  <c r="B42" i="8" s="1"/>
  <c r="D30" i="8" l="1"/>
  <c r="H30" i="8"/>
  <c r="E31" i="8"/>
  <c r="B32" i="8"/>
  <c r="F32" i="8"/>
  <c r="C33" i="8"/>
  <c r="G33" i="8"/>
  <c r="D34" i="8"/>
  <c r="H34" i="8"/>
  <c r="E35" i="8"/>
  <c r="B36" i="8"/>
  <c r="F36" i="8"/>
  <c r="C37" i="8"/>
  <c r="G37" i="8"/>
  <c r="D38" i="8"/>
  <c r="H38" i="8"/>
  <c r="E39" i="8"/>
  <c r="B40" i="8"/>
  <c r="F40" i="8"/>
  <c r="C41" i="8"/>
  <c r="G41" i="8"/>
  <c r="D42" i="8"/>
  <c r="H42" i="8"/>
  <c r="E43" i="8"/>
  <c r="B44" i="8"/>
  <c r="F44" i="8"/>
  <c r="B37" i="8"/>
  <c r="F37" i="8"/>
  <c r="E30" i="8"/>
  <c r="B31" i="8"/>
  <c r="F31" i="8"/>
  <c r="C32" i="8"/>
  <c r="G32" i="8"/>
  <c r="D33" i="8"/>
  <c r="H33" i="8"/>
  <c r="E34" i="8"/>
  <c r="B35" i="8"/>
  <c r="F35" i="8"/>
  <c r="C36" i="8"/>
  <c r="G36" i="8"/>
  <c r="D37" i="8"/>
  <c r="H37" i="8"/>
  <c r="E38" i="8"/>
  <c r="B39" i="8"/>
  <c r="F39" i="8"/>
  <c r="C40" i="8"/>
  <c r="G40" i="8"/>
  <c r="D41" i="8"/>
  <c r="H41" i="8"/>
  <c r="E42" i="8"/>
  <c r="B43" i="8"/>
  <c r="F43" i="8"/>
  <c r="C44" i="8"/>
  <c r="G44" i="8"/>
  <c r="B33" i="8"/>
  <c r="F33" i="8"/>
  <c r="B41" i="8"/>
  <c r="F41" i="8"/>
  <c r="B30" i="8"/>
  <c r="F30" i="8"/>
  <c r="C31" i="8"/>
  <c r="G31" i="8"/>
  <c r="D32" i="8"/>
  <c r="H32" i="8"/>
  <c r="E33" i="8"/>
  <c r="B34" i="8"/>
  <c r="F34" i="8"/>
  <c r="C35" i="8"/>
  <c r="G35" i="8"/>
  <c r="D36" i="8"/>
  <c r="H36" i="8"/>
  <c r="E37" i="8"/>
  <c r="B38" i="8"/>
  <c r="F38" i="8"/>
  <c r="C39" i="8"/>
  <c r="G39" i="8"/>
  <c r="D40" i="8"/>
  <c r="H40" i="8"/>
  <c r="K12" i="7" l="1"/>
  <c r="L12" i="7" s="1"/>
  <c r="K11" i="7"/>
  <c r="L11" i="7" s="1"/>
  <c r="K10" i="7"/>
  <c r="L10" i="7" s="1"/>
  <c r="K9" i="7"/>
  <c r="L9" i="7" s="1"/>
  <c r="K8" i="7"/>
  <c r="L8" i="7" s="1"/>
  <c r="K7" i="7"/>
  <c r="L7" i="7" s="1"/>
  <c r="K6" i="7"/>
  <c r="L6" i="7" s="1"/>
  <c r="K5" i="7"/>
  <c r="L5" i="7" s="1"/>
  <c r="K4" i="7"/>
  <c r="L4" i="7" s="1"/>
  <c r="K3" i="7"/>
  <c r="L3" i="7" s="1"/>
</calcChain>
</file>

<file path=xl/sharedStrings.xml><?xml version="1.0" encoding="utf-8"?>
<sst xmlns="http://schemas.openxmlformats.org/spreadsheetml/2006/main" count="118" uniqueCount="98">
  <si>
    <t>Number of stations - including first and last</t>
  </si>
  <si>
    <t>Number of seats</t>
  </si>
  <si>
    <t>Number of reservations</t>
  </si>
  <si>
    <t>Passenger No.</t>
  </si>
  <si>
    <t>From</t>
  </si>
  <si>
    <t>To</t>
  </si>
  <si>
    <t>Data set 1</t>
  </si>
  <si>
    <t>Data set 2</t>
  </si>
  <si>
    <t>INPUT</t>
  </si>
  <si>
    <t xml:space="preserve">Problem størrelse </t>
  </si>
  <si>
    <t>Fra job\Til job</t>
  </si>
  <si>
    <t>Lots of people</t>
  </si>
  <si>
    <t>simply cannot resist writing</t>
  </si>
  <si>
    <t>some notes</t>
  </si>
  <si>
    <t>at</t>
  </si>
  <si>
    <t>the</t>
  </si>
  <si>
    <t>top</t>
  </si>
  <si>
    <t>of</t>
  </si>
  <si>
    <t>their spreadsheets</t>
  </si>
  <si>
    <t>or</t>
  </si>
  <si>
    <t>merging</t>
  </si>
  <si>
    <t>cells</t>
  </si>
  <si>
    <t>Name</t>
  </si>
  <si>
    <t>Profession</t>
  </si>
  <si>
    <t>Age</t>
  </si>
  <si>
    <t>Has kids</t>
  </si>
  <si>
    <t>Date of birth</t>
  </si>
  <si>
    <t>Date of death</t>
  </si>
  <si>
    <t>David Bowie</t>
  </si>
  <si>
    <t>musician</t>
  </si>
  <si>
    <t>Carrie Fisher</t>
  </si>
  <si>
    <t>actor</t>
  </si>
  <si>
    <t>Chuck Berry</t>
  </si>
  <si>
    <t>Bill Paxton</t>
  </si>
  <si>
    <t>Prince</t>
  </si>
  <si>
    <t>Alan Rickman</t>
  </si>
  <si>
    <t>Florence Henderson</t>
  </si>
  <si>
    <t>Harper Lee</t>
  </si>
  <si>
    <t>author</t>
  </si>
  <si>
    <t>Zsa Zsa Gábor</t>
  </si>
  <si>
    <t>George Michael</t>
  </si>
  <si>
    <t>Some</t>
  </si>
  <si>
    <t>also like to write stuff</t>
  </si>
  <si>
    <t>at the</t>
  </si>
  <si>
    <t>bottom,</t>
  </si>
  <si>
    <t>too!</t>
  </si>
  <si>
    <t>Number of jobs</t>
  </si>
  <si>
    <t>Number of iterations</t>
  </si>
  <si>
    <t>Job, j</t>
  </si>
  <si>
    <t>Due time</t>
  </si>
  <si>
    <t>Processing Time</t>
  </si>
  <si>
    <t>j</t>
  </si>
  <si>
    <r>
      <t>D</t>
    </r>
    <r>
      <rPr>
        <vertAlign val="subscript"/>
        <sz val="11"/>
        <color theme="1"/>
        <rFont val="Calibri"/>
        <family val="2"/>
        <scheme val="minor"/>
      </rPr>
      <t>j</t>
    </r>
  </si>
  <si>
    <r>
      <t>M</t>
    </r>
    <r>
      <rPr>
        <vertAlign val="subscript"/>
        <sz val="11"/>
        <color theme="1"/>
        <rFont val="Calibri"/>
        <family val="2"/>
        <scheme val="minor"/>
      </rPr>
      <t>j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</si>
  <si>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scheme val="minor"/>
      </rPr>
      <t>j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</si>
  <si>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j</t>
    </r>
    <r>
      <rPr>
        <vertAlign val="superscript"/>
        <sz val="11"/>
        <color theme="1"/>
        <rFont val="Calibri"/>
        <family val="2"/>
        <scheme val="minor"/>
      </rPr>
      <t>3</t>
    </r>
  </si>
  <si>
    <t>Port of Origin</t>
  </si>
  <si>
    <t>Price</t>
  </si>
  <si>
    <t>High Season Demand</t>
  </si>
  <si>
    <t xml:space="preserve">High Season Available 20' </t>
  </si>
  <si>
    <t xml:space="preserve">High Season Available 40' </t>
  </si>
  <si>
    <t>Low Season Demand</t>
  </si>
  <si>
    <t xml:space="preserve">Low Season Available 20' </t>
  </si>
  <si>
    <t xml:space="preserve">Low Season Available 40' </t>
  </si>
  <si>
    <t>Weight of 20- foot Container</t>
  </si>
  <si>
    <t>Weight of 40- foot Container</t>
  </si>
  <si>
    <t>High Season slope</t>
  </si>
  <si>
    <t>High Season intercept</t>
  </si>
  <si>
    <t>Unit</t>
  </si>
  <si>
    <t>($/TEU)</t>
  </si>
  <si>
    <t>(TEU)</t>
  </si>
  <si>
    <t>(Cont.)</t>
  </si>
  <si>
    <t>(Tons)</t>
  </si>
  <si>
    <t>Japan</t>
  </si>
  <si>
    <t>China</t>
  </si>
  <si>
    <t>Hong Kong</t>
  </si>
  <si>
    <t>Indonesia</t>
  </si>
  <si>
    <t>India</t>
  </si>
  <si>
    <t>Korea</t>
  </si>
  <si>
    <t>Malaysia</t>
  </si>
  <si>
    <t>Singapore</t>
  </si>
  <si>
    <t>Taiwan</t>
  </si>
  <si>
    <t>Thailand</t>
  </si>
  <si>
    <t>Max loading factor</t>
  </si>
  <si>
    <t>Max Capacity Ship</t>
  </si>
  <si>
    <t>TEU</t>
  </si>
  <si>
    <t>Ton</t>
  </si>
  <si>
    <t>Data for Emdrup A/S</t>
  </si>
  <si>
    <t>Mulig placeringer af anlægget (L set, |L|=n)</t>
  </si>
  <si>
    <t>Placering</t>
  </si>
  <si>
    <t>x</t>
  </si>
  <si>
    <t>y</t>
  </si>
  <si>
    <t>Faciliter er skal serviceres (U set, |U|=m)</t>
  </si>
  <si>
    <t>Gård</t>
  </si>
  <si>
    <t>rørtykkelse</t>
  </si>
  <si>
    <t>kr/m</t>
  </si>
  <si>
    <t>Omkostningsmatrice</t>
  </si>
  <si>
    <t>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</si>
</sst>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3" fillId="0" borderId="0"/>
    <xf numFmtId="0" fontId="5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2" borderId="1" applyNumberFormat="0" applyAlignment="0" applyProtection="0"/>
    <xf numFmtId="0" fontId="3" fillId="5" borderId="0" applyNumberFormat="0" applyBorder="0" applyAlignment="0" applyProtection="0"/>
    <xf numFmtId="0" fontId="2" fillId="0" borderId="0"/>
    <xf numFmtId="0" fontId="9" fillId="2" borderId="1" applyNumberFormat="0" applyFont="0" applyFill="0" applyAlignment="0" applyProtection="0"/>
    <xf numFmtId="0" fontId="3" fillId="6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4" fillId="0" borderId="0" xfId="1" applyFont="1"/>
    <xf numFmtId="0" fontId="3" fillId="0" borderId="0" xfId="1" applyFont="1"/>
    <xf numFmtId="0" fontId="5" fillId="0" borderId="0" xfId="2"/>
    <xf numFmtId="14" fontId="5" fillId="0" borderId="0" xfId="2" applyNumberFormat="1"/>
    <xf numFmtId="0" fontId="5" fillId="0" borderId="0" xfId="2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3" borderId="0" xfId="3" applyBorder="1" applyAlignment="1">
      <alignment horizontal="left" wrapText="1"/>
    </xf>
    <xf numFmtId="0" fontId="8" fillId="3" borderId="0" xfId="3" applyBorder="1" applyAlignment="1">
      <alignment horizontal="center" wrapText="1"/>
    </xf>
    <xf numFmtId="0" fontId="8" fillId="4" borderId="0" xfId="4" applyBorder="1" applyAlignment="1">
      <alignment horizontal="left" vertical="center" wrapText="1"/>
    </xf>
    <xf numFmtId="0" fontId="8" fillId="4" borderId="0" xfId="4" applyBorder="1" applyAlignment="1">
      <alignment horizontal="center" vertical="center" wrapText="1"/>
    </xf>
    <xf numFmtId="0" fontId="9" fillId="2" borderId="1" xfId="5" applyAlignment="1">
      <alignment horizontal="left" vertical="center" wrapText="1"/>
    </xf>
    <xf numFmtId="1" fontId="9" fillId="2" borderId="1" xfId="5" applyNumberFormat="1" applyAlignment="1">
      <alignment horizontal="center" vertical="center"/>
    </xf>
    <xf numFmtId="1" fontId="9" fillId="2" borderId="1" xfId="5" applyNumberFormat="1" applyAlignment="1">
      <alignment horizontal="center" vertical="center" wrapText="1"/>
    </xf>
    <xf numFmtId="1" fontId="9" fillId="2" borderId="1" xfId="5" applyNumberFormat="1" applyAlignment="1">
      <alignment horizontal="center"/>
    </xf>
    <xf numFmtId="169" fontId="9" fillId="2" borderId="1" xfId="5" applyNumberFormat="1"/>
    <xf numFmtId="0" fontId="3" fillId="5" borderId="1" xfId="6" applyBorder="1" applyAlignment="1">
      <alignment horizontal="left"/>
    </xf>
    <xf numFmtId="0" fontId="3" fillId="5" borderId="1" xfId="6" applyBorder="1"/>
    <xf numFmtId="2" fontId="3" fillId="5" borderId="1" xfId="6" applyNumberFormat="1" applyBorder="1" applyAlignment="1">
      <alignment horizontal="center" vertical="center" wrapText="1"/>
    </xf>
    <xf numFmtId="0" fontId="3" fillId="5" borderId="1" xfId="6" applyBorder="1" applyAlignment="1">
      <alignment horizontal="center"/>
    </xf>
    <xf numFmtId="0" fontId="8" fillId="3" borderId="0" xfId="3" applyAlignment="1">
      <alignment horizontal="left"/>
    </xf>
    <xf numFmtId="0" fontId="8" fillId="3" borderId="0" xfId="3"/>
    <xf numFmtId="1" fontId="3" fillId="0" borderId="0" xfId="1" applyNumberFormat="1"/>
    <xf numFmtId="0" fontId="9" fillId="2" borderId="1" xfId="5" applyAlignment="1">
      <alignment horizontal="center"/>
    </xf>
    <xf numFmtId="0" fontId="3" fillId="0" borderId="0" xfId="1" applyAlignment="1">
      <alignment horizontal="left"/>
    </xf>
    <xf numFmtId="0" fontId="10" fillId="0" borderId="0" xfId="7" applyFont="1"/>
    <xf numFmtId="0" fontId="2" fillId="0" borderId="0" xfId="7"/>
    <xf numFmtId="0" fontId="2" fillId="0" borderId="0" xfId="7" applyFont="1"/>
    <xf numFmtId="0" fontId="2" fillId="0" borderId="0" xfId="7" applyFont="1" applyAlignment="1">
      <alignment horizontal="left"/>
    </xf>
    <xf numFmtId="0" fontId="9" fillId="2" borderId="1" xfId="5"/>
    <xf numFmtId="0" fontId="2" fillId="0" borderId="0" xfId="7" applyFont="1" applyAlignment="1"/>
    <xf numFmtId="0" fontId="2" fillId="0" borderId="1" xfId="8" applyFont="1" applyFill="1"/>
    <xf numFmtId="0" fontId="0" fillId="0" borderId="1" xfId="8" applyFont="1" applyFill="1"/>
    <xf numFmtId="0" fontId="2" fillId="0" borderId="0" xfId="7" applyBorder="1"/>
    <xf numFmtId="0" fontId="3" fillId="6" borderId="1" xfId="9" applyBorder="1"/>
    <xf numFmtId="1" fontId="2" fillId="0" borderId="0" xfId="7" applyNumberFormat="1" applyFont="1"/>
  </cellXfs>
  <cellStyles count="10">
    <cellStyle name="20% - Accent5 2" xfId="6"/>
    <cellStyle name="40% - Accent5 2" xfId="9"/>
    <cellStyle name="60% - Accent1 2" xfId="4"/>
    <cellStyle name="Accent1 2" xfId="3"/>
    <cellStyle name="Frame" xfId="8"/>
    <cellStyle name="Input 2" xfId="5"/>
    <cellStyle name="Normal" xfId="0" builtinId="0"/>
    <cellStyle name="Normal 2" xfId="1"/>
    <cellStyle name="Normal 3" xfId="2"/>
    <cellStyle name="Normal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Anlæg (mulig)</c:v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'Emdrup Data'!$B$5:$B$19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</c:numCache>
            </c:numRef>
          </c:xVal>
          <c:yVal>
            <c:numRef>
              <c:f>'Emdrup Data'!$C$5:$C$19</c:f>
              <c:numCache>
                <c:formatCode>General</c:formatCode>
                <c:ptCount val="15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10</c:v>
                </c:pt>
                <c:pt idx="4">
                  <c:v>7</c:v>
                </c:pt>
                <c:pt idx="5">
                  <c:v>3</c:v>
                </c:pt>
                <c:pt idx="6">
                  <c:v>2</c:v>
                </c:pt>
                <c:pt idx="7">
                  <c:v>10</c:v>
                </c:pt>
                <c:pt idx="8">
                  <c:v>6</c:v>
                </c:pt>
                <c:pt idx="9">
                  <c:v>4</c:v>
                </c:pt>
                <c:pt idx="10">
                  <c:v>8</c:v>
                </c:pt>
                <c:pt idx="11">
                  <c:v>4</c:v>
                </c:pt>
                <c:pt idx="12">
                  <c:v>5</c:v>
                </c:pt>
                <c:pt idx="13">
                  <c:v>8</c:v>
                </c:pt>
                <c:pt idx="14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7-494A-BFE9-FCD183ADD439}"/>
            </c:ext>
          </c:extLst>
        </c:ser>
        <c:ser>
          <c:idx val="1"/>
          <c:order val="1"/>
          <c:tx>
            <c:v>Gårde</c:v>
          </c:tx>
          <c:spPr>
            <a:ln w="28575">
              <a:noFill/>
            </a:ln>
          </c:spPr>
          <c:marker>
            <c:symbol val="star"/>
            <c:size val="8"/>
            <c:spPr>
              <a:noFill/>
            </c:spPr>
          </c:marker>
          <c:xVal>
            <c:numRef>
              <c:f>'Emdrup Data'!$B$23:$H$23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</c:numCache>
            </c:numRef>
          </c:xVal>
          <c:yVal>
            <c:numRef>
              <c:f>'Emdrup Data'!$B$24:$H$24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87-494A-BFE9-FCD183ADD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27200"/>
        <c:axId val="198721536"/>
      </c:scatterChart>
      <c:valAx>
        <c:axId val="19222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721536"/>
        <c:crosses val="autoZero"/>
        <c:crossBetween val="midCat"/>
      </c:valAx>
      <c:valAx>
        <c:axId val="19872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227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3</xdr:row>
      <xdr:rowOff>152400</xdr:rowOff>
    </xdr:from>
    <xdr:to>
      <xdr:col>17</xdr:col>
      <xdr:colOff>95250</xdr:colOff>
      <xdr:row>20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15463/Dropbox/work_private/undervisning/2018-08_adv_excel/advanced_excel_student/book_material/case_files/Case3_Dat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15463/Dropbox/work_private/undervisning/2017-10_log_opt_3102/cases/emdrup/source/EmdrupAS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definedNames>
      <definedName name="GenerateData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drup Data + Cost"/>
    </sheetNames>
    <sheetDataSet>
      <sheetData sheetId="0">
        <row r="5">
          <cell r="B5">
            <v>2</v>
          </cell>
          <cell r="C5">
            <v>8</v>
          </cell>
        </row>
        <row r="6">
          <cell r="B6">
            <v>2</v>
          </cell>
          <cell r="C6">
            <v>4</v>
          </cell>
        </row>
        <row r="7">
          <cell r="B7">
            <v>1</v>
          </cell>
          <cell r="C7">
            <v>2</v>
          </cell>
        </row>
        <row r="8">
          <cell r="B8">
            <v>3</v>
          </cell>
          <cell r="C8">
            <v>10</v>
          </cell>
        </row>
        <row r="9">
          <cell r="B9">
            <v>2</v>
          </cell>
          <cell r="C9">
            <v>7</v>
          </cell>
        </row>
        <row r="10">
          <cell r="B10">
            <v>3</v>
          </cell>
          <cell r="C10">
            <v>3</v>
          </cell>
        </row>
        <row r="11">
          <cell r="B11">
            <v>5</v>
          </cell>
          <cell r="C11">
            <v>2</v>
          </cell>
        </row>
        <row r="12">
          <cell r="B12">
            <v>5</v>
          </cell>
          <cell r="C12">
            <v>10</v>
          </cell>
        </row>
        <row r="13">
          <cell r="B13">
            <v>3</v>
          </cell>
          <cell r="C13">
            <v>6</v>
          </cell>
        </row>
        <row r="14">
          <cell r="B14">
            <v>1</v>
          </cell>
          <cell r="C14">
            <v>4</v>
          </cell>
        </row>
        <row r="15">
          <cell r="B15">
            <v>1</v>
          </cell>
          <cell r="C15">
            <v>8</v>
          </cell>
        </row>
        <row r="16">
          <cell r="B16">
            <v>4</v>
          </cell>
          <cell r="C16">
            <v>4</v>
          </cell>
        </row>
        <row r="17">
          <cell r="B17">
            <v>4</v>
          </cell>
          <cell r="C17">
            <v>5</v>
          </cell>
        </row>
        <row r="18">
          <cell r="B18">
            <v>5</v>
          </cell>
          <cell r="C18">
            <v>8</v>
          </cell>
        </row>
        <row r="19">
          <cell r="B19">
            <v>4</v>
          </cell>
          <cell r="C19">
            <v>7</v>
          </cell>
        </row>
        <row r="23">
          <cell r="B23">
            <v>0</v>
          </cell>
          <cell r="C23">
            <v>3</v>
          </cell>
          <cell r="D23">
            <v>1</v>
          </cell>
          <cell r="E23">
            <v>4</v>
          </cell>
          <cell r="F23">
            <v>5</v>
          </cell>
          <cell r="G23">
            <v>0</v>
          </cell>
          <cell r="H23">
            <v>3</v>
          </cell>
        </row>
        <row r="24">
          <cell r="B24">
            <v>10</v>
          </cell>
          <cell r="C24">
            <v>10</v>
          </cell>
          <cell r="D24">
            <v>4</v>
          </cell>
          <cell r="E24">
            <v>5</v>
          </cell>
          <cell r="F24">
            <v>8</v>
          </cell>
          <cell r="G24">
            <v>0</v>
          </cell>
          <cell r="H2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8"/>
  <sheetViews>
    <sheetView workbookViewId="0">
      <selection activeCell="E18" sqref="E18"/>
    </sheetView>
  </sheetViews>
  <sheetFormatPr defaultRowHeight="12.75" x14ac:dyDescent="0.2"/>
  <cols>
    <col min="1" max="1" width="17.28515625" customWidth="1"/>
    <col min="6" max="6" width="18.140625" customWidth="1"/>
  </cols>
  <sheetData>
    <row r="1" spans="1:8" x14ac:dyDescent="0.2">
      <c r="A1" s="2" t="s">
        <v>6</v>
      </c>
      <c r="F1" s="2" t="s">
        <v>7</v>
      </c>
    </row>
    <row r="3" spans="1:8" x14ac:dyDescent="0.2">
      <c r="A3" s="2" t="s">
        <v>0</v>
      </c>
      <c r="B3">
        <v>16</v>
      </c>
      <c r="F3" s="2" t="s">
        <v>0</v>
      </c>
      <c r="G3">
        <v>16</v>
      </c>
    </row>
    <row r="4" spans="1:8" x14ac:dyDescent="0.2">
      <c r="A4" s="2" t="s">
        <v>1</v>
      </c>
      <c r="B4">
        <v>3</v>
      </c>
      <c r="F4" s="2" t="s">
        <v>1</v>
      </c>
      <c r="G4">
        <v>3</v>
      </c>
    </row>
    <row r="5" spans="1:8" x14ac:dyDescent="0.2">
      <c r="A5" s="2" t="s">
        <v>2</v>
      </c>
      <c r="B5">
        <v>10</v>
      </c>
      <c r="F5" s="2" t="s">
        <v>2</v>
      </c>
      <c r="G5">
        <v>10</v>
      </c>
    </row>
    <row r="6" spans="1:8" x14ac:dyDescent="0.2">
      <c r="A6" s="2"/>
    </row>
    <row r="8" spans="1:8" x14ac:dyDescent="0.2">
      <c r="A8" s="2" t="s">
        <v>3</v>
      </c>
      <c r="B8" s="3" t="s">
        <v>4</v>
      </c>
      <c r="C8" s="3" t="s">
        <v>5</v>
      </c>
      <c r="F8" s="2" t="s">
        <v>3</v>
      </c>
      <c r="G8" s="3" t="s">
        <v>4</v>
      </c>
      <c r="H8" s="3" t="s">
        <v>5</v>
      </c>
    </row>
    <row r="9" spans="1:8" x14ac:dyDescent="0.2">
      <c r="A9" s="1">
        <v>1</v>
      </c>
      <c r="B9" s="1">
        <v>1</v>
      </c>
      <c r="C9" s="1">
        <v>4</v>
      </c>
      <c r="D9" s="1"/>
      <c r="E9" s="1"/>
      <c r="F9" s="1">
        <v>1</v>
      </c>
      <c r="G9" s="1">
        <v>1</v>
      </c>
      <c r="H9" s="1">
        <v>4</v>
      </c>
    </row>
    <row r="10" spans="1:8" x14ac:dyDescent="0.2">
      <c r="A10" s="1">
        <v>2</v>
      </c>
      <c r="B10" s="1">
        <v>1</v>
      </c>
      <c r="C10" s="1">
        <v>5</v>
      </c>
      <c r="D10" s="1"/>
      <c r="E10" s="1"/>
      <c r="F10" s="1">
        <v>2</v>
      </c>
      <c r="G10" s="1">
        <v>1</v>
      </c>
      <c r="H10" s="1">
        <v>5</v>
      </c>
    </row>
    <row r="11" spans="1:8" x14ac:dyDescent="0.2">
      <c r="A11" s="1">
        <v>3</v>
      </c>
      <c r="B11" s="1">
        <v>1</v>
      </c>
      <c r="C11" s="1">
        <v>6</v>
      </c>
      <c r="D11" s="1"/>
      <c r="E11" s="1"/>
      <c r="F11" s="1">
        <v>3</v>
      </c>
      <c r="G11" s="1">
        <v>1</v>
      </c>
      <c r="H11" s="1">
        <v>6</v>
      </c>
    </row>
    <row r="12" spans="1:8" x14ac:dyDescent="0.2">
      <c r="A12" s="1">
        <v>4</v>
      </c>
      <c r="B12" s="1">
        <v>1</v>
      </c>
      <c r="C12" s="1">
        <v>7</v>
      </c>
      <c r="D12" s="1"/>
      <c r="E12" s="1"/>
      <c r="F12" s="1">
        <v>4</v>
      </c>
      <c r="G12" s="1">
        <v>1</v>
      </c>
      <c r="H12" s="1">
        <v>7</v>
      </c>
    </row>
    <row r="13" spans="1:8" x14ac:dyDescent="0.2">
      <c r="A13" s="1">
        <v>5</v>
      </c>
      <c r="B13" s="1">
        <v>2</v>
      </c>
      <c r="C13" s="1">
        <v>8</v>
      </c>
      <c r="D13" s="1"/>
      <c r="E13" s="1"/>
      <c r="F13" s="1">
        <v>5</v>
      </c>
      <c r="G13" s="1">
        <v>2</v>
      </c>
      <c r="H13" s="1">
        <v>8</v>
      </c>
    </row>
    <row r="14" spans="1:8" x14ac:dyDescent="0.2">
      <c r="A14" s="1">
        <v>6</v>
      </c>
      <c r="B14" s="1">
        <v>2</v>
      </c>
      <c r="C14" s="1">
        <v>9</v>
      </c>
      <c r="D14" s="1"/>
      <c r="E14" s="1"/>
      <c r="F14" s="1">
        <v>6</v>
      </c>
      <c r="G14" s="1">
        <v>2</v>
      </c>
      <c r="H14" s="1">
        <v>9</v>
      </c>
    </row>
    <row r="15" spans="1:8" x14ac:dyDescent="0.2">
      <c r="A15" s="1">
        <v>7</v>
      </c>
      <c r="B15" s="1">
        <v>3</v>
      </c>
      <c r="C15" s="1">
        <v>10</v>
      </c>
      <c r="D15" s="1"/>
      <c r="E15" s="1"/>
      <c r="F15" s="1">
        <v>7</v>
      </c>
      <c r="G15" s="1">
        <v>3</v>
      </c>
      <c r="H15" s="1">
        <v>10</v>
      </c>
    </row>
    <row r="16" spans="1:8" x14ac:dyDescent="0.2">
      <c r="A16" s="1">
        <v>8</v>
      </c>
      <c r="B16" s="1">
        <v>3</v>
      </c>
      <c r="C16" s="1">
        <v>11</v>
      </c>
      <c r="D16" s="1"/>
      <c r="E16" s="1"/>
      <c r="F16" s="1">
        <v>8</v>
      </c>
      <c r="G16" s="1">
        <v>3</v>
      </c>
      <c r="H16" s="1">
        <v>11</v>
      </c>
    </row>
    <row r="17" spans="1:8" x14ac:dyDescent="0.2">
      <c r="A17" s="1">
        <v>9</v>
      </c>
      <c r="B17" s="1">
        <v>12</v>
      </c>
      <c r="C17" s="1">
        <v>18</v>
      </c>
      <c r="D17" s="1"/>
      <c r="E17" s="1"/>
      <c r="F17" s="1">
        <v>9</v>
      </c>
      <c r="G17" s="1">
        <v>12</v>
      </c>
      <c r="H17" s="1">
        <v>18</v>
      </c>
    </row>
    <row r="18" spans="1:8" x14ac:dyDescent="0.2">
      <c r="A18" s="1">
        <v>10</v>
      </c>
      <c r="B18" s="1">
        <v>13</v>
      </c>
      <c r="C18" s="1">
        <v>19</v>
      </c>
      <c r="D18" s="1"/>
      <c r="E18" s="1"/>
      <c r="F18" s="1">
        <v>10</v>
      </c>
      <c r="G18" s="1">
        <v>13</v>
      </c>
      <c r="H18" s="1">
        <v>19</v>
      </c>
    </row>
    <row r="19" spans="1:8" x14ac:dyDescent="0.2">
      <c r="A19" s="1">
        <v>11</v>
      </c>
      <c r="B19" s="1">
        <v>14</v>
      </c>
      <c r="C19" s="1">
        <v>20</v>
      </c>
      <c r="D19" s="1"/>
      <c r="E19" s="1"/>
      <c r="F19" s="1">
        <v>11</v>
      </c>
      <c r="G19" s="1">
        <v>14</v>
      </c>
      <c r="H19" s="1">
        <v>20</v>
      </c>
    </row>
    <row r="20" spans="1:8" x14ac:dyDescent="0.2">
      <c r="A20" s="1">
        <v>12</v>
      </c>
      <c r="B20" s="1">
        <v>15</v>
      </c>
      <c r="C20" s="1">
        <v>21</v>
      </c>
      <c r="D20" s="1"/>
      <c r="E20" s="1"/>
      <c r="F20" s="1">
        <v>12</v>
      </c>
      <c r="G20" s="1">
        <v>15</v>
      </c>
      <c r="H20" s="1">
        <v>21</v>
      </c>
    </row>
    <row r="21" spans="1:8" x14ac:dyDescent="0.2">
      <c r="A21" s="1">
        <v>13</v>
      </c>
      <c r="B21" s="1">
        <v>16</v>
      </c>
      <c r="C21" s="1">
        <v>22</v>
      </c>
      <c r="D21" s="1"/>
      <c r="E21" s="1"/>
      <c r="F21" s="1">
        <v>13</v>
      </c>
      <c r="G21" s="1">
        <v>16</v>
      </c>
      <c r="H21" s="1">
        <v>22</v>
      </c>
    </row>
    <row r="22" spans="1:8" x14ac:dyDescent="0.2">
      <c r="A22" s="1">
        <v>14</v>
      </c>
      <c r="B22" s="1">
        <v>17</v>
      </c>
      <c r="C22" s="1">
        <v>23</v>
      </c>
      <c r="D22" s="1"/>
      <c r="E22" s="1"/>
      <c r="F22" s="1">
        <v>14</v>
      </c>
      <c r="G22" s="1">
        <v>17</v>
      </c>
      <c r="H22" s="1">
        <v>23</v>
      </c>
    </row>
    <row r="23" spans="1:8" x14ac:dyDescent="0.2">
      <c r="A23" s="1">
        <v>15</v>
      </c>
      <c r="B23" s="1">
        <v>17</v>
      </c>
      <c r="C23" s="1">
        <v>24</v>
      </c>
      <c r="D23" s="1"/>
      <c r="E23" s="1"/>
      <c r="F23" s="1">
        <v>15</v>
      </c>
      <c r="G23" s="1">
        <v>17</v>
      </c>
      <c r="H23" s="1">
        <v>24</v>
      </c>
    </row>
    <row r="24" spans="1:8" x14ac:dyDescent="0.2">
      <c r="A24" s="1">
        <v>16</v>
      </c>
      <c r="B24" s="1">
        <v>17</v>
      </c>
      <c r="C24" s="1">
        <v>25</v>
      </c>
      <c r="D24" s="1"/>
      <c r="E24" s="1"/>
      <c r="F24" s="1">
        <v>16</v>
      </c>
      <c r="G24" s="1">
        <v>17</v>
      </c>
      <c r="H24" s="1">
        <v>25</v>
      </c>
    </row>
    <row r="25" spans="1:8" x14ac:dyDescent="0.2">
      <c r="A25" s="1">
        <v>17</v>
      </c>
      <c r="B25" s="1">
        <v>8</v>
      </c>
      <c r="C25" s="1">
        <v>17</v>
      </c>
      <c r="D25" s="1"/>
      <c r="E25" s="1"/>
      <c r="F25" s="1">
        <v>17</v>
      </c>
      <c r="G25" s="1">
        <v>4</v>
      </c>
      <c r="H25" s="1">
        <v>12</v>
      </c>
    </row>
    <row r="26" spans="1:8" x14ac:dyDescent="0.2">
      <c r="A26" s="1">
        <v>18</v>
      </c>
      <c r="B26" s="1">
        <v>8</v>
      </c>
      <c r="C26" s="1">
        <v>17</v>
      </c>
      <c r="D26" s="1"/>
      <c r="E26" s="1"/>
      <c r="F26" s="1">
        <v>18</v>
      </c>
      <c r="G26" s="1">
        <v>5</v>
      </c>
      <c r="H26" s="1">
        <v>13</v>
      </c>
    </row>
    <row r="27" spans="1:8" x14ac:dyDescent="0.2">
      <c r="A27" s="1">
        <v>19</v>
      </c>
      <c r="B27" s="1">
        <v>8</v>
      </c>
      <c r="C27" s="1">
        <v>17</v>
      </c>
      <c r="D27" s="1"/>
      <c r="E27" s="1"/>
      <c r="F27" s="1">
        <v>19</v>
      </c>
      <c r="G27" s="1">
        <v>6</v>
      </c>
      <c r="H27" s="1">
        <v>14</v>
      </c>
    </row>
    <row r="28" spans="1:8" x14ac:dyDescent="0.2">
      <c r="A28" s="1">
        <v>20</v>
      </c>
      <c r="B28" s="1">
        <v>7</v>
      </c>
      <c r="C28" s="1">
        <v>11</v>
      </c>
      <c r="D28" s="1"/>
      <c r="E28" s="1"/>
      <c r="F28" s="1">
        <v>20</v>
      </c>
      <c r="G28" s="1">
        <v>7</v>
      </c>
      <c r="H28" s="1">
        <v>15</v>
      </c>
    </row>
    <row r="29" spans="1:8" x14ac:dyDescent="0.2">
      <c r="A29" s="1">
        <v>21</v>
      </c>
      <c r="B29" s="1">
        <v>25</v>
      </c>
      <c r="C29" s="1">
        <v>26</v>
      </c>
      <c r="D29" s="1"/>
      <c r="E29" s="1"/>
      <c r="F29" s="1">
        <v>21</v>
      </c>
      <c r="G29" s="1">
        <v>8</v>
      </c>
      <c r="H29" s="1">
        <v>16</v>
      </c>
    </row>
    <row r="30" spans="1:8" x14ac:dyDescent="0.2">
      <c r="A30" s="1">
        <v>22</v>
      </c>
      <c r="B30" s="1">
        <v>25</v>
      </c>
      <c r="C30" s="1">
        <v>27</v>
      </c>
      <c r="D30" s="1"/>
      <c r="E30" s="1"/>
      <c r="F30" s="1">
        <v>22</v>
      </c>
      <c r="G30" s="1">
        <v>9</v>
      </c>
      <c r="H30" s="1">
        <v>17</v>
      </c>
    </row>
    <row r="31" spans="1:8" x14ac:dyDescent="0.2">
      <c r="A31" s="1">
        <v>23</v>
      </c>
      <c r="B31" s="1">
        <v>24</v>
      </c>
      <c r="C31" s="1">
        <v>26</v>
      </c>
      <c r="D31" s="1"/>
      <c r="E31" s="1"/>
      <c r="F31" s="1">
        <v>23</v>
      </c>
      <c r="G31" s="1">
        <v>10</v>
      </c>
      <c r="H31" s="1">
        <v>17</v>
      </c>
    </row>
    <row r="32" spans="1:8" x14ac:dyDescent="0.2">
      <c r="A32" s="1">
        <v>24</v>
      </c>
      <c r="B32" s="1">
        <v>18</v>
      </c>
      <c r="C32" s="1">
        <v>31</v>
      </c>
      <c r="D32" s="1"/>
      <c r="E32" s="1"/>
      <c r="F32" s="1">
        <v>24</v>
      </c>
      <c r="G32" s="1">
        <v>11</v>
      </c>
      <c r="H32" s="1">
        <v>17</v>
      </c>
    </row>
    <row r="33" spans="1:8" x14ac:dyDescent="0.2">
      <c r="A33" s="1">
        <v>25</v>
      </c>
      <c r="B33" s="1">
        <v>20</v>
      </c>
      <c r="C33" s="1">
        <v>30</v>
      </c>
      <c r="D33" s="1"/>
      <c r="E33" s="1"/>
      <c r="F33" s="1">
        <v>25</v>
      </c>
      <c r="G33" s="1">
        <v>24</v>
      </c>
      <c r="H33" s="1">
        <v>27</v>
      </c>
    </row>
    <row r="34" spans="1:8" x14ac:dyDescent="0.2">
      <c r="A34" s="1">
        <v>26</v>
      </c>
      <c r="B34" s="1">
        <v>20</v>
      </c>
      <c r="C34" s="1">
        <v>30</v>
      </c>
      <c r="D34" s="1"/>
      <c r="E34" s="1"/>
      <c r="F34" s="1">
        <v>26</v>
      </c>
      <c r="G34" s="1">
        <v>18</v>
      </c>
      <c r="H34" s="1">
        <v>31</v>
      </c>
    </row>
    <row r="35" spans="1:8" x14ac:dyDescent="0.2">
      <c r="A35" s="1">
        <v>27</v>
      </c>
      <c r="B35" s="1">
        <v>24</v>
      </c>
      <c r="C35" s="1">
        <v>27</v>
      </c>
      <c r="D35" s="1"/>
      <c r="E35" s="1"/>
      <c r="F35" s="1">
        <v>27</v>
      </c>
      <c r="G35" s="1">
        <v>21</v>
      </c>
      <c r="H35" s="1">
        <v>30</v>
      </c>
    </row>
    <row r="36" spans="1:8" x14ac:dyDescent="0.2">
      <c r="A36" s="1">
        <v>28</v>
      </c>
      <c r="B36" s="1">
        <v>7</v>
      </c>
      <c r="C36" s="1">
        <v>21</v>
      </c>
      <c r="D36" s="1"/>
      <c r="E36" s="1"/>
      <c r="F36" s="1">
        <v>28</v>
      </c>
      <c r="G36" s="1">
        <v>3</v>
      </c>
      <c r="H36" s="1">
        <v>18</v>
      </c>
    </row>
    <row r="37" spans="1:8" x14ac:dyDescent="0.2">
      <c r="A37" s="1">
        <v>29</v>
      </c>
      <c r="B37" s="1">
        <v>21</v>
      </c>
      <c r="C37" s="1">
        <v>30</v>
      </c>
      <c r="F37" s="1">
        <v>29</v>
      </c>
      <c r="G37" s="1">
        <v>20</v>
      </c>
      <c r="H37" s="1">
        <v>30</v>
      </c>
    </row>
    <row r="38" spans="1:8" x14ac:dyDescent="0.2">
      <c r="A38" s="1">
        <v>30</v>
      </c>
      <c r="B38" s="1">
        <v>3</v>
      </c>
      <c r="C38" s="1">
        <v>18</v>
      </c>
      <c r="F38" s="1">
        <v>30</v>
      </c>
      <c r="G38" s="1">
        <v>20</v>
      </c>
      <c r="H38" s="1">
        <v>30</v>
      </c>
    </row>
  </sheetData>
  <phoneticPr fontId="1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E23" sqref="E23"/>
    </sheetView>
  </sheetViews>
  <sheetFormatPr defaultRowHeight="15" x14ac:dyDescent="0.25"/>
  <cols>
    <col min="1" max="1" width="22.28515625" style="4" customWidth="1"/>
    <col min="2" max="16384" width="9.140625" style="4"/>
  </cols>
  <sheetData>
    <row r="1" spans="1:6" x14ac:dyDescent="0.25">
      <c r="A1" s="5" t="s">
        <v>8</v>
      </c>
    </row>
    <row r="2" spans="1:6" x14ac:dyDescent="0.25">
      <c r="A2" s="4" t="s">
        <v>9</v>
      </c>
      <c r="B2" s="4">
        <v>5</v>
      </c>
    </row>
    <row r="6" spans="1:6" x14ac:dyDescent="0.25">
      <c r="A6" s="4" t="s">
        <v>10</v>
      </c>
      <c r="B6" s="4">
        <v>1</v>
      </c>
      <c r="C6" s="4">
        <v>2</v>
      </c>
      <c r="D6" s="4">
        <v>3</v>
      </c>
      <c r="E6" s="4">
        <v>4</v>
      </c>
      <c r="F6" s="4">
        <v>5</v>
      </c>
    </row>
    <row r="7" spans="1:6" x14ac:dyDescent="0.25">
      <c r="A7" s="4">
        <v>0</v>
      </c>
      <c r="B7" s="4">
        <v>27</v>
      </c>
      <c r="C7" s="6">
        <v>21</v>
      </c>
      <c r="D7" s="4">
        <v>32</v>
      </c>
      <c r="E7" s="4">
        <v>24</v>
      </c>
      <c r="F7" s="4">
        <v>32</v>
      </c>
    </row>
    <row r="8" spans="1:6" x14ac:dyDescent="0.25">
      <c r="A8" s="4">
        <v>1</v>
      </c>
      <c r="B8" s="4">
        <v>1000000</v>
      </c>
      <c r="C8" s="4">
        <v>35</v>
      </c>
      <c r="D8" s="6">
        <v>22</v>
      </c>
      <c r="E8" s="4">
        <v>21</v>
      </c>
      <c r="F8" s="4">
        <v>27</v>
      </c>
    </row>
    <row r="9" spans="1:6" x14ac:dyDescent="0.25">
      <c r="A9" s="4">
        <v>2</v>
      </c>
      <c r="B9" s="4">
        <v>49</v>
      </c>
      <c r="C9" s="4">
        <v>100000</v>
      </c>
      <c r="D9" s="4">
        <v>46</v>
      </c>
      <c r="E9" s="4">
        <v>23</v>
      </c>
      <c r="F9" s="6">
        <v>19</v>
      </c>
    </row>
    <row r="10" spans="1:6" x14ac:dyDescent="0.25">
      <c r="A10" s="4">
        <v>3</v>
      </c>
      <c r="B10" s="6">
        <v>46</v>
      </c>
      <c r="C10" s="4">
        <v>12</v>
      </c>
      <c r="D10" s="4">
        <v>100000</v>
      </c>
      <c r="E10" s="4">
        <v>31</v>
      </c>
      <c r="F10" s="4">
        <v>41</v>
      </c>
    </row>
    <row r="11" spans="1:6" x14ac:dyDescent="0.25">
      <c r="A11" s="4">
        <v>4</v>
      </c>
      <c r="B11" s="6">
        <v>15</v>
      </c>
      <c r="C11" s="4">
        <v>35</v>
      </c>
      <c r="D11" s="4">
        <v>24</v>
      </c>
      <c r="E11" s="4">
        <v>100000</v>
      </c>
      <c r="F11" s="4">
        <v>35</v>
      </c>
    </row>
    <row r="12" spans="1:6" x14ac:dyDescent="0.25">
      <c r="A12" s="4">
        <v>5</v>
      </c>
      <c r="B12" s="4">
        <v>19</v>
      </c>
      <c r="C12" s="4">
        <v>26</v>
      </c>
      <c r="D12" s="4">
        <v>41</v>
      </c>
      <c r="E12" s="6">
        <v>17</v>
      </c>
      <c r="F12" s="4">
        <v>100000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1" sqref="D21"/>
    </sheetView>
  </sheetViews>
  <sheetFormatPr defaultRowHeight="12.75" x14ac:dyDescent="0.2"/>
  <cols>
    <col min="1" max="1" width="21.28515625" customWidth="1"/>
    <col min="2" max="2" width="21.7109375" bestFit="1" customWidth="1"/>
    <col min="5" max="5" width="12.7109375" bestFit="1" customWidth="1"/>
    <col min="6" max="6" width="18.5703125" bestFit="1" customWidth="1"/>
  </cols>
  <sheetData>
    <row r="1" spans="1:6" ht="15.75" x14ac:dyDescent="0.25">
      <c r="A1" s="7" t="s">
        <v>11</v>
      </c>
      <c r="B1" s="7"/>
      <c r="C1" s="7"/>
      <c r="D1" s="7"/>
      <c r="E1" s="7"/>
      <c r="F1" s="7"/>
    </row>
    <row r="2" spans="1:6" ht="15.75" x14ac:dyDescent="0.25">
      <c r="A2" s="7" t="s">
        <v>12</v>
      </c>
      <c r="B2" s="7"/>
      <c r="C2" s="7"/>
      <c r="D2" s="7"/>
      <c r="E2" s="7"/>
      <c r="F2" s="7" t="s">
        <v>13</v>
      </c>
    </row>
    <row r="3" spans="1:6" ht="15.75" x14ac:dyDescent="0.25">
      <c r="A3" s="7" t="s">
        <v>14</v>
      </c>
      <c r="B3" s="7" t="s">
        <v>15</v>
      </c>
      <c r="C3" s="7" t="s">
        <v>16</v>
      </c>
      <c r="D3" s="7"/>
      <c r="E3" s="7" t="s">
        <v>17</v>
      </c>
      <c r="F3" s="7" t="s">
        <v>18</v>
      </c>
    </row>
    <row r="4" spans="1:6" ht="15.75" x14ac:dyDescent="0.25">
      <c r="A4" s="7" t="s">
        <v>19</v>
      </c>
      <c r="B4" s="9" t="s">
        <v>20</v>
      </c>
      <c r="C4" s="9"/>
      <c r="D4" s="9"/>
      <c r="E4" s="9"/>
      <c r="F4" s="7" t="s">
        <v>21</v>
      </c>
    </row>
    <row r="5" spans="1:6" ht="15.75" x14ac:dyDescent="0.25">
      <c r="A5" s="7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</row>
    <row r="6" spans="1:6" ht="15.75" x14ac:dyDescent="0.25">
      <c r="A6" s="7" t="s">
        <v>28</v>
      </c>
      <c r="B6" s="7" t="s">
        <v>29</v>
      </c>
      <c r="C6" s="7">
        <v>69</v>
      </c>
      <c r="D6" s="7" t="b">
        <v>1</v>
      </c>
      <c r="E6" s="8">
        <v>17175</v>
      </c>
      <c r="F6" s="8">
        <v>42379</v>
      </c>
    </row>
    <row r="7" spans="1:6" ht="15.75" x14ac:dyDescent="0.25">
      <c r="A7" s="7" t="s">
        <v>30</v>
      </c>
      <c r="B7" s="7" t="s">
        <v>31</v>
      </c>
      <c r="C7" s="7">
        <v>60</v>
      </c>
      <c r="D7" s="7" t="b">
        <v>1</v>
      </c>
      <c r="E7" s="8">
        <v>20749</v>
      </c>
      <c r="F7" s="8">
        <v>42731</v>
      </c>
    </row>
    <row r="8" spans="1:6" ht="15.75" x14ac:dyDescent="0.25">
      <c r="A8" s="7" t="s">
        <v>32</v>
      </c>
      <c r="B8" s="7" t="s">
        <v>29</v>
      </c>
      <c r="C8" s="7">
        <v>90</v>
      </c>
      <c r="D8" s="7" t="b">
        <v>1</v>
      </c>
      <c r="E8" s="8">
        <v>9788</v>
      </c>
      <c r="F8" s="8">
        <v>42812</v>
      </c>
    </row>
    <row r="9" spans="1:6" ht="15.75" x14ac:dyDescent="0.25">
      <c r="A9" s="7" t="s">
        <v>33</v>
      </c>
      <c r="B9" s="7" t="s">
        <v>31</v>
      </c>
      <c r="C9" s="7">
        <v>61</v>
      </c>
      <c r="D9" s="7" t="b">
        <v>1</v>
      </c>
      <c r="E9" s="8">
        <v>20226</v>
      </c>
      <c r="F9" s="8">
        <v>42791</v>
      </c>
    </row>
    <row r="10" spans="1:6" ht="15.75" x14ac:dyDescent="0.25">
      <c r="A10" s="7" t="s">
        <v>34</v>
      </c>
      <c r="B10" s="7" t="s">
        <v>29</v>
      </c>
      <c r="C10" s="7">
        <v>57</v>
      </c>
      <c r="D10" s="7" t="b">
        <v>1</v>
      </c>
      <c r="E10" s="8">
        <v>21343</v>
      </c>
      <c r="F10" s="8">
        <v>42481</v>
      </c>
    </row>
    <row r="11" spans="1:6" ht="15.75" x14ac:dyDescent="0.25">
      <c r="A11" s="7" t="s">
        <v>35</v>
      </c>
      <c r="B11" s="7" t="s">
        <v>31</v>
      </c>
      <c r="C11" s="7">
        <v>69</v>
      </c>
      <c r="D11" s="7" t="b">
        <v>0</v>
      </c>
      <c r="E11" s="8">
        <v>16854</v>
      </c>
      <c r="F11" s="8">
        <v>42383</v>
      </c>
    </row>
    <row r="12" spans="1:6" ht="15.75" x14ac:dyDescent="0.25">
      <c r="A12" s="7" t="s">
        <v>36</v>
      </c>
      <c r="B12" s="7" t="s">
        <v>31</v>
      </c>
      <c r="C12" s="7">
        <v>82</v>
      </c>
      <c r="D12" s="7" t="b">
        <v>1</v>
      </c>
      <c r="E12" s="8">
        <v>12464</v>
      </c>
      <c r="F12" s="8">
        <v>42698</v>
      </c>
    </row>
    <row r="13" spans="1:6" ht="15.75" x14ac:dyDescent="0.25">
      <c r="A13" s="7" t="s">
        <v>37</v>
      </c>
      <c r="B13" s="7" t="s">
        <v>38</v>
      </c>
      <c r="C13" s="7">
        <v>89</v>
      </c>
      <c r="D13" s="7" t="b">
        <v>0</v>
      </c>
      <c r="E13" s="8">
        <v>9615</v>
      </c>
      <c r="F13" s="8">
        <v>42419</v>
      </c>
    </row>
    <row r="14" spans="1:6" ht="15.75" x14ac:dyDescent="0.25">
      <c r="A14" s="7" t="s">
        <v>39</v>
      </c>
      <c r="B14" s="7" t="s">
        <v>31</v>
      </c>
      <c r="C14" s="7">
        <v>99</v>
      </c>
      <c r="D14" s="7" t="b">
        <v>1</v>
      </c>
      <c r="E14" s="8">
        <v>6247</v>
      </c>
      <c r="F14" s="8">
        <v>42722</v>
      </c>
    </row>
    <row r="15" spans="1:6" ht="15.75" x14ac:dyDescent="0.25">
      <c r="A15" s="7" t="s">
        <v>40</v>
      </c>
      <c r="B15" s="7" t="s">
        <v>29</v>
      </c>
      <c r="C15" s="7">
        <v>53</v>
      </c>
      <c r="D15" s="7" t="b">
        <v>0</v>
      </c>
      <c r="E15" s="8">
        <v>23187</v>
      </c>
      <c r="F15" s="8">
        <v>42729</v>
      </c>
    </row>
    <row r="16" spans="1:6" ht="15.75" x14ac:dyDescent="0.25">
      <c r="A16" s="7" t="s">
        <v>41</v>
      </c>
      <c r="B16" s="7"/>
      <c r="C16" s="7"/>
      <c r="D16" s="7"/>
      <c r="E16" s="7"/>
      <c r="F16" s="7"/>
    </row>
    <row r="17" spans="2:6" ht="15.75" x14ac:dyDescent="0.25">
      <c r="B17" s="7" t="s">
        <v>42</v>
      </c>
      <c r="C17" s="7"/>
      <c r="D17" s="7"/>
      <c r="E17" s="7"/>
      <c r="F17" s="7"/>
    </row>
    <row r="18" spans="2:6" ht="15.75" x14ac:dyDescent="0.25">
      <c r="B18" s="7"/>
      <c r="C18" s="7" t="s">
        <v>43</v>
      </c>
      <c r="D18" s="7" t="s">
        <v>44</v>
      </c>
      <c r="E18" s="7"/>
      <c r="F18" s="7"/>
    </row>
    <row r="19" spans="2:6" ht="15.75" x14ac:dyDescent="0.25">
      <c r="B19" s="7"/>
      <c r="C19" s="7"/>
      <c r="D19" s="7"/>
      <c r="E19" s="7"/>
      <c r="F19" s="7" t="s">
        <v>45</v>
      </c>
    </row>
  </sheetData>
  <mergeCells count="1">
    <mergeCell ref="B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3" sqref="E13"/>
    </sheetView>
  </sheetViews>
  <sheetFormatPr defaultRowHeight="12.75" x14ac:dyDescent="0.2"/>
  <sheetData>
    <row r="1" spans="1:5" x14ac:dyDescent="0.2">
      <c r="A1" s="10" t="s">
        <v>46</v>
      </c>
      <c r="B1" s="10"/>
      <c r="C1" s="1">
        <v>20</v>
      </c>
      <c r="D1" s="1"/>
      <c r="E1" s="1"/>
    </row>
    <row r="2" spans="1:5" x14ac:dyDescent="0.2">
      <c r="A2" s="11"/>
      <c r="B2" s="11"/>
      <c r="C2" s="1"/>
      <c r="D2" s="1"/>
      <c r="E2" s="1"/>
    </row>
    <row r="3" spans="1:5" x14ac:dyDescent="0.2">
      <c r="A3" s="10" t="s">
        <v>47</v>
      </c>
      <c r="B3" s="10"/>
      <c r="C3" s="1">
        <v>50</v>
      </c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48</v>
      </c>
      <c r="B5" s="1" t="s">
        <v>49</v>
      </c>
      <c r="C5" s="12" t="s">
        <v>50</v>
      </c>
      <c r="D5" s="12"/>
      <c r="E5" s="12"/>
    </row>
    <row r="6" spans="1:5" ht="18.75" x14ac:dyDescent="0.35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</row>
    <row r="7" spans="1:5" x14ac:dyDescent="0.2">
      <c r="A7">
        <v>1</v>
      </c>
      <c r="B7">
        <v>331</v>
      </c>
      <c r="C7">
        <v>20</v>
      </c>
      <c r="D7">
        <v>8</v>
      </c>
      <c r="E7">
        <v>4</v>
      </c>
    </row>
    <row r="8" spans="1:5" x14ac:dyDescent="0.2">
      <c r="A8">
        <v>2</v>
      </c>
      <c r="B8">
        <v>276</v>
      </c>
      <c r="C8">
        <v>9</v>
      </c>
      <c r="D8">
        <v>17</v>
      </c>
      <c r="E8">
        <v>6</v>
      </c>
    </row>
    <row r="9" spans="1:5" x14ac:dyDescent="0.2">
      <c r="A9">
        <v>3</v>
      </c>
      <c r="B9">
        <v>49</v>
      </c>
      <c r="C9">
        <v>3</v>
      </c>
      <c r="D9">
        <v>15</v>
      </c>
      <c r="E9">
        <v>12</v>
      </c>
    </row>
    <row r="10" spans="1:5" x14ac:dyDescent="0.2">
      <c r="A10">
        <v>4</v>
      </c>
      <c r="B10">
        <v>58</v>
      </c>
      <c r="C10">
        <v>20</v>
      </c>
      <c r="D10">
        <v>10</v>
      </c>
      <c r="E10">
        <v>10</v>
      </c>
    </row>
    <row r="11" spans="1:5" x14ac:dyDescent="0.2">
      <c r="A11">
        <v>5</v>
      </c>
      <c r="B11">
        <v>303</v>
      </c>
      <c r="C11">
        <v>4</v>
      </c>
      <c r="D11">
        <v>9</v>
      </c>
      <c r="E11">
        <v>4</v>
      </c>
    </row>
    <row r="12" spans="1:5" x14ac:dyDescent="0.2">
      <c r="A12">
        <v>6</v>
      </c>
      <c r="B12">
        <v>295</v>
      </c>
      <c r="C12">
        <v>18</v>
      </c>
      <c r="D12">
        <v>11</v>
      </c>
      <c r="E12">
        <v>9</v>
      </c>
    </row>
    <row r="13" spans="1:5" x14ac:dyDescent="0.2">
      <c r="A13">
        <v>7</v>
      </c>
      <c r="B13">
        <v>126</v>
      </c>
      <c r="C13">
        <v>5</v>
      </c>
      <c r="D13">
        <v>13</v>
      </c>
      <c r="E13">
        <v>6</v>
      </c>
    </row>
    <row r="14" spans="1:5" x14ac:dyDescent="0.2">
      <c r="A14">
        <v>8</v>
      </c>
      <c r="B14">
        <v>47</v>
      </c>
      <c r="C14">
        <v>14</v>
      </c>
      <c r="D14">
        <v>17</v>
      </c>
      <c r="E14">
        <v>8</v>
      </c>
    </row>
    <row r="15" spans="1:5" x14ac:dyDescent="0.2">
      <c r="A15">
        <v>9</v>
      </c>
      <c r="B15">
        <v>100</v>
      </c>
      <c r="C15">
        <v>13</v>
      </c>
      <c r="D15">
        <v>16</v>
      </c>
      <c r="E15">
        <v>6</v>
      </c>
    </row>
    <row r="16" spans="1:5" x14ac:dyDescent="0.2">
      <c r="A16">
        <v>10</v>
      </c>
      <c r="B16">
        <v>33</v>
      </c>
      <c r="C16">
        <v>6</v>
      </c>
      <c r="D16">
        <v>9</v>
      </c>
      <c r="E16">
        <v>9</v>
      </c>
    </row>
    <row r="17" spans="1:5" x14ac:dyDescent="0.2">
      <c r="A17">
        <v>11</v>
      </c>
      <c r="B17">
        <v>55</v>
      </c>
      <c r="C17">
        <v>10</v>
      </c>
      <c r="D17">
        <v>11</v>
      </c>
      <c r="E17">
        <v>9</v>
      </c>
    </row>
    <row r="18" spans="1:5" x14ac:dyDescent="0.2">
      <c r="A18">
        <v>12</v>
      </c>
      <c r="B18">
        <v>250</v>
      </c>
      <c r="C18">
        <v>16</v>
      </c>
      <c r="D18">
        <v>10</v>
      </c>
      <c r="E18">
        <v>18</v>
      </c>
    </row>
    <row r="19" spans="1:5" x14ac:dyDescent="0.2">
      <c r="A19">
        <v>13</v>
      </c>
      <c r="B19">
        <v>247</v>
      </c>
      <c r="C19">
        <v>16</v>
      </c>
      <c r="D19">
        <v>10</v>
      </c>
      <c r="E19">
        <v>18</v>
      </c>
    </row>
    <row r="20" spans="1:5" x14ac:dyDescent="0.2">
      <c r="A20">
        <v>14</v>
      </c>
      <c r="B20">
        <v>191</v>
      </c>
      <c r="C20">
        <v>19</v>
      </c>
      <c r="D20">
        <v>16</v>
      </c>
      <c r="E20">
        <v>12</v>
      </c>
    </row>
    <row r="21" spans="1:5" x14ac:dyDescent="0.2">
      <c r="A21">
        <v>15</v>
      </c>
      <c r="B21">
        <v>39</v>
      </c>
      <c r="C21">
        <v>8</v>
      </c>
      <c r="D21">
        <v>15</v>
      </c>
      <c r="E21">
        <v>8</v>
      </c>
    </row>
    <row r="22" spans="1:5" x14ac:dyDescent="0.2">
      <c r="A22">
        <v>16</v>
      </c>
      <c r="B22">
        <v>296</v>
      </c>
      <c r="C22">
        <v>22</v>
      </c>
      <c r="D22">
        <v>13</v>
      </c>
      <c r="E22">
        <v>17</v>
      </c>
    </row>
    <row r="23" spans="1:5" x14ac:dyDescent="0.2">
      <c r="A23">
        <v>17</v>
      </c>
      <c r="B23">
        <v>50</v>
      </c>
      <c r="C23">
        <v>7</v>
      </c>
      <c r="D23">
        <v>14</v>
      </c>
      <c r="E23">
        <v>16</v>
      </c>
    </row>
    <row r="24" spans="1:5" x14ac:dyDescent="0.2">
      <c r="A24">
        <v>18</v>
      </c>
      <c r="B24">
        <v>61</v>
      </c>
      <c r="C24">
        <v>10</v>
      </c>
      <c r="D24">
        <v>13</v>
      </c>
      <c r="E24">
        <v>13</v>
      </c>
    </row>
    <row r="25" spans="1:5" x14ac:dyDescent="0.2">
      <c r="A25">
        <v>19</v>
      </c>
      <c r="B25">
        <v>232</v>
      </c>
      <c r="C25">
        <v>18</v>
      </c>
      <c r="D25">
        <v>10</v>
      </c>
      <c r="E25">
        <v>3</v>
      </c>
    </row>
    <row r="26" spans="1:5" x14ac:dyDescent="0.2">
      <c r="A26">
        <v>20</v>
      </c>
      <c r="B26">
        <v>181</v>
      </c>
      <c r="C26">
        <v>17</v>
      </c>
      <c r="D26">
        <v>9</v>
      </c>
      <c r="E26">
        <v>20</v>
      </c>
    </row>
  </sheetData>
  <mergeCells count="3">
    <mergeCell ref="A1:B1"/>
    <mergeCell ref="A3:B3"/>
    <mergeCell ref="C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33" sqref="B33"/>
    </sheetView>
  </sheetViews>
  <sheetFormatPr defaultRowHeight="15" x14ac:dyDescent="0.25"/>
  <cols>
    <col min="1" max="1" width="10.7109375" style="30" customWidth="1"/>
    <col min="2" max="7" width="10.7109375" style="4" customWidth="1"/>
    <col min="8" max="16384" width="9.140625" style="4"/>
  </cols>
  <sheetData>
    <row r="1" spans="1:12" ht="75" x14ac:dyDescent="0.25">
      <c r="A1" s="13" t="s">
        <v>56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  <c r="J1" s="14" t="s">
        <v>65</v>
      </c>
      <c r="K1" s="14" t="s">
        <v>66</v>
      </c>
      <c r="L1" s="14" t="s">
        <v>67</v>
      </c>
    </row>
    <row r="2" spans="1:12" ht="15" customHeight="1" x14ac:dyDescent="0.25">
      <c r="A2" s="15" t="s">
        <v>68</v>
      </c>
      <c r="B2" s="16" t="s">
        <v>69</v>
      </c>
      <c r="C2" s="16" t="s">
        <v>70</v>
      </c>
      <c r="D2" s="16" t="s">
        <v>71</v>
      </c>
      <c r="E2" s="16" t="s">
        <v>71</v>
      </c>
      <c r="F2" s="16" t="s">
        <v>70</v>
      </c>
      <c r="G2" s="16" t="s">
        <v>71</v>
      </c>
      <c r="H2" s="16" t="s">
        <v>71</v>
      </c>
      <c r="I2" s="16" t="s">
        <v>72</v>
      </c>
      <c r="J2" s="16" t="s">
        <v>72</v>
      </c>
      <c r="K2" s="16"/>
      <c r="L2" s="16"/>
    </row>
    <row r="3" spans="1:12" x14ac:dyDescent="0.25">
      <c r="A3" s="17" t="s">
        <v>73</v>
      </c>
      <c r="B3" s="18">
        <v>940</v>
      </c>
      <c r="C3" s="19">
        <v>320</v>
      </c>
      <c r="D3" s="20">
        <v>58</v>
      </c>
      <c r="E3" s="20">
        <v>140</v>
      </c>
      <c r="F3" s="19">
        <v>233</v>
      </c>
      <c r="G3" s="20">
        <v>53</v>
      </c>
      <c r="H3" s="20">
        <v>127</v>
      </c>
      <c r="I3" s="18">
        <v>20</v>
      </c>
      <c r="J3" s="18">
        <v>24</v>
      </c>
      <c r="K3" s="21">
        <f>(0.05*C3)/(-0.03*B3)</f>
        <v>-0.56737588652482274</v>
      </c>
      <c r="L3" s="21">
        <f>C3-K3*B3</f>
        <v>853.33333333333337</v>
      </c>
    </row>
    <row r="4" spans="1:12" x14ac:dyDescent="0.25">
      <c r="A4" s="17" t="s">
        <v>74</v>
      </c>
      <c r="B4" s="18">
        <v>878</v>
      </c>
      <c r="C4" s="19">
        <v>68</v>
      </c>
      <c r="D4" s="20">
        <v>21</v>
      </c>
      <c r="E4" s="20">
        <v>27</v>
      </c>
      <c r="F4" s="19">
        <v>61</v>
      </c>
      <c r="G4" s="20">
        <v>20</v>
      </c>
      <c r="H4" s="20">
        <v>24</v>
      </c>
      <c r="I4" s="18">
        <v>18</v>
      </c>
      <c r="J4" s="18">
        <v>23</v>
      </c>
      <c r="K4" s="21">
        <f t="shared" ref="K4:K12" si="0">(0.05*C4)/(-0.03*B4)</f>
        <v>-0.12908124525436598</v>
      </c>
      <c r="L4" s="21">
        <f t="shared" ref="L4:L12" si="1">C4-K4*B4</f>
        <v>181.33333333333331</v>
      </c>
    </row>
    <row r="5" spans="1:12" x14ac:dyDescent="0.25">
      <c r="A5" s="17" t="s">
        <v>75</v>
      </c>
      <c r="B5" s="18">
        <v>766</v>
      </c>
      <c r="C5" s="19">
        <v>737</v>
      </c>
      <c r="D5" s="20">
        <v>197</v>
      </c>
      <c r="E5" s="20">
        <v>285</v>
      </c>
      <c r="F5" s="19">
        <v>612</v>
      </c>
      <c r="G5" s="20">
        <v>181</v>
      </c>
      <c r="H5" s="20">
        <v>263</v>
      </c>
      <c r="I5" s="18">
        <v>19</v>
      </c>
      <c r="J5" s="18">
        <v>22</v>
      </c>
      <c r="K5" s="21">
        <f t="shared" si="0"/>
        <v>-1.6035683202785032</v>
      </c>
      <c r="L5" s="21">
        <f t="shared" si="1"/>
        <v>1965.3333333333335</v>
      </c>
    </row>
    <row r="6" spans="1:12" x14ac:dyDescent="0.25">
      <c r="A6" s="17" t="s">
        <v>76</v>
      </c>
      <c r="B6" s="18">
        <v>840</v>
      </c>
      <c r="C6" s="19">
        <v>68</v>
      </c>
      <c r="D6" s="20">
        <v>20</v>
      </c>
      <c r="E6" s="20">
        <v>28</v>
      </c>
      <c r="F6" s="19">
        <v>61</v>
      </c>
      <c r="G6" s="20">
        <v>15</v>
      </c>
      <c r="H6" s="20">
        <v>23</v>
      </c>
      <c r="I6" s="18">
        <v>21</v>
      </c>
      <c r="J6" s="18">
        <v>25</v>
      </c>
      <c r="K6" s="21">
        <f t="shared" si="0"/>
        <v>-0.13492063492063494</v>
      </c>
      <c r="L6" s="21">
        <f t="shared" si="1"/>
        <v>181.33333333333337</v>
      </c>
    </row>
    <row r="7" spans="1:12" x14ac:dyDescent="0.25">
      <c r="A7" s="17" t="s">
        <v>77</v>
      </c>
      <c r="B7" s="18">
        <v>790</v>
      </c>
      <c r="C7" s="19">
        <v>340</v>
      </c>
      <c r="D7" s="20">
        <v>86</v>
      </c>
      <c r="E7" s="20">
        <v>136</v>
      </c>
      <c r="F7" s="19">
        <v>304</v>
      </c>
      <c r="G7" s="20">
        <v>76</v>
      </c>
      <c r="H7" s="20">
        <v>117</v>
      </c>
      <c r="I7" s="18">
        <v>22</v>
      </c>
      <c r="J7" s="18">
        <v>22</v>
      </c>
      <c r="K7" s="21">
        <f t="shared" si="0"/>
        <v>-0.71729957805907174</v>
      </c>
      <c r="L7" s="21">
        <f t="shared" si="1"/>
        <v>906.66666666666663</v>
      </c>
    </row>
    <row r="8" spans="1:12" x14ac:dyDescent="0.25">
      <c r="A8" s="17" t="s">
        <v>78</v>
      </c>
      <c r="B8" s="18">
        <v>710</v>
      </c>
      <c r="C8" s="19">
        <v>35</v>
      </c>
      <c r="D8" s="20">
        <v>13</v>
      </c>
      <c r="E8" s="20">
        <v>14</v>
      </c>
      <c r="F8" s="19">
        <v>31</v>
      </c>
      <c r="G8" s="20">
        <v>15</v>
      </c>
      <c r="H8" s="20">
        <v>11</v>
      </c>
      <c r="I8" s="18">
        <v>21</v>
      </c>
      <c r="J8" s="18">
        <v>25</v>
      </c>
      <c r="K8" s="21">
        <f t="shared" si="0"/>
        <v>-8.2159624413145532E-2</v>
      </c>
      <c r="L8" s="21">
        <f t="shared" si="1"/>
        <v>93.333333333333329</v>
      </c>
    </row>
    <row r="9" spans="1:12" x14ac:dyDescent="0.25">
      <c r="A9" s="17" t="s">
        <v>79</v>
      </c>
      <c r="B9" s="18">
        <v>643</v>
      </c>
      <c r="C9" s="19">
        <v>138</v>
      </c>
      <c r="D9" s="20">
        <v>51</v>
      </c>
      <c r="E9" s="20">
        <v>46</v>
      </c>
      <c r="F9" s="19">
        <v>102</v>
      </c>
      <c r="G9" s="20">
        <v>50</v>
      </c>
      <c r="H9" s="20">
        <v>42</v>
      </c>
      <c r="I9" s="18">
        <v>20</v>
      </c>
      <c r="J9" s="18">
        <v>22</v>
      </c>
      <c r="K9" s="21">
        <f t="shared" si="0"/>
        <v>-0.35769828926905134</v>
      </c>
      <c r="L9" s="21">
        <f t="shared" si="1"/>
        <v>368</v>
      </c>
    </row>
    <row r="10" spans="1:12" x14ac:dyDescent="0.25">
      <c r="A10" s="17" t="s">
        <v>80</v>
      </c>
      <c r="B10" s="18">
        <v>649</v>
      </c>
      <c r="C10" s="19">
        <v>43</v>
      </c>
      <c r="D10" s="20">
        <v>16</v>
      </c>
      <c r="E10" s="20">
        <v>17</v>
      </c>
      <c r="F10" s="19">
        <v>38</v>
      </c>
      <c r="G10" s="20">
        <v>11</v>
      </c>
      <c r="H10" s="20">
        <v>16</v>
      </c>
      <c r="I10" s="18">
        <v>19</v>
      </c>
      <c r="J10" s="18">
        <v>25</v>
      </c>
      <c r="K10" s="21">
        <f t="shared" si="0"/>
        <v>-0.11042629686697483</v>
      </c>
      <c r="L10" s="21">
        <f t="shared" si="1"/>
        <v>114.66666666666667</v>
      </c>
    </row>
    <row r="11" spans="1:12" x14ac:dyDescent="0.25">
      <c r="A11" s="17" t="s">
        <v>81</v>
      </c>
      <c r="B11" s="18">
        <v>702</v>
      </c>
      <c r="C11" s="19">
        <v>41</v>
      </c>
      <c r="D11" s="20">
        <v>13</v>
      </c>
      <c r="E11" s="20">
        <v>16</v>
      </c>
      <c r="F11" s="19">
        <v>37</v>
      </c>
      <c r="G11" s="20">
        <v>14</v>
      </c>
      <c r="H11" s="20">
        <v>15</v>
      </c>
      <c r="I11" s="18">
        <v>19</v>
      </c>
      <c r="J11" s="18">
        <v>19</v>
      </c>
      <c r="K11" s="21">
        <f t="shared" si="0"/>
        <v>-9.7340930674264026E-2</v>
      </c>
      <c r="L11" s="21">
        <f t="shared" si="1"/>
        <v>109.33333333333334</v>
      </c>
    </row>
    <row r="12" spans="1:12" x14ac:dyDescent="0.25">
      <c r="A12" s="17" t="s">
        <v>82</v>
      </c>
      <c r="B12" s="18">
        <v>663</v>
      </c>
      <c r="C12" s="19">
        <v>9</v>
      </c>
      <c r="D12" s="20">
        <v>1</v>
      </c>
      <c r="E12" s="20">
        <v>4</v>
      </c>
      <c r="F12" s="19">
        <v>8</v>
      </c>
      <c r="G12" s="20">
        <v>3</v>
      </c>
      <c r="H12" s="20">
        <v>4</v>
      </c>
      <c r="I12" s="18">
        <v>23</v>
      </c>
      <c r="J12" s="18">
        <v>26</v>
      </c>
      <c r="K12" s="21">
        <f t="shared" si="0"/>
        <v>-2.2624434389140271E-2</v>
      </c>
      <c r="L12" s="21">
        <f t="shared" si="1"/>
        <v>24</v>
      </c>
    </row>
    <row r="13" spans="1:12" x14ac:dyDescent="0.25">
      <c r="A13" s="22" t="s">
        <v>83</v>
      </c>
      <c r="B13" s="23"/>
      <c r="C13" s="24">
        <v>0.95</v>
      </c>
      <c r="D13" s="25">
        <v>0.9</v>
      </c>
    </row>
    <row r="16" spans="1:12" x14ac:dyDescent="0.25">
      <c r="A16" s="26" t="s">
        <v>84</v>
      </c>
      <c r="B16" s="27"/>
      <c r="F16" s="28"/>
    </row>
    <row r="17" spans="1:2" x14ac:dyDescent="0.25">
      <c r="A17" s="29" t="s">
        <v>85</v>
      </c>
      <c r="B17" s="29" t="s">
        <v>86</v>
      </c>
    </row>
    <row r="18" spans="1:2" x14ac:dyDescent="0.25">
      <c r="A18" s="29">
        <v>2000</v>
      </c>
      <c r="B18" s="29">
        <v>24000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topLeftCell="A10" workbookViewId="0">
      <selection activeCell="N45" sqref="N45"/>
    </sheetView>
  </sheetViews>
  <sheetFormatPr defaultRowHeight="12.75" x14ac:dyDescent="0.2"/>
  <cols>
    <col min="1" max="1" width="10.140625" style="32" customWidth="1"/>
    <col min="2" max="4" width="4" style="32" customWidth="1"/>
    <col min="5" max="5" width="3.7109375" style="32" customWidth="1"/>
    <col min="6" max="8" width="4" style="32" customWidth="1"/>
    <col min="9" max="9" width="4.42578125" style="32" customWidth="1"/>
    <col min="10" max="16384" width="9.140625" style="32"/>
  </cols>
  <sheetData>
    <row r="1" spans="1:6" x14ac:dyDescent="0.2">
      <c r="A1" s="31" t="s">
        <v>87</v>
      </c>
    </row>
    <row r="2" spans="1:6" x14ac:dyDescent="0.2">
      <c r="A2" s="33"/>
    </row>
    <row r="3" spans="1:6" ht="17.25" customHeight="1" x14ac:dyDescent="0.2">
      <c r="A3" s="34" t="s">
        <v>88</v>
      </c>
      <c r="B3" s="34"/>
      <c r="C3" s="34"/>
    </row>
    <row r="4" spans="1:6" ht="15" x14ac:dyDescent="0.25">
      <c r="A4" s="35" t="s">
        <v>89</v>
      </c>
      <c r="B4" s="35" t="s">
        <v>90</v>
      </c>
      <c r="C4" s="35" t="s">
        <v>91</v>
      </c>
    </row>
    <row r="5" spans="1:6" ht="15" x14ac:dyDescent="0.25">
      <c r="A5" s="35">
        <v>1</v>
      </c>
      <c r="B5" s="35">
        <v>2</v>
      </c>
      <c r="C5" s="35">
        <v>8</v>
      </c>
      <c r="E5" s="33"/>
      <c r="F5" s="33"/>
    </row>
    <row r="6" spans="1:6" ht="15" x14ac:dyDescent="0.25">
      <c r="A6" s="35">
        <v>2</v>
      </c>
      <c r="B6" s="35">
        <v>2</v>
      </c>
      <c r="C6" s="35">
        <v>4</v>
      </c>
      <c r="E6" s="33"/>
    </row>
    <row r="7" spans="1:6" ht="15" x14ac:dyDescent="0.25">
      <c r="A7" s="35">
        <v>3</v>
      </c>
      <c r="B7" s="35">
        <v>1</v>
      </c>
      <c r="C7" s="35">
        <v>2</v>
      </c>
      <c r="E7" s="33"/>
    </row>
    <row r="8" spans="1:6" ht="15" x14ac:dyDescent="0.25">
      <c r="A8" s="35">
        <v>4</v>
      </c>
      <c r="B8" s="35">
        <v>3</v>
      </c>
      <c r="C8" s="35">
        <v>10</v>
      </c>
      <c r="E8" s="33"/>
    </row>
    <row r="9" spans="1:6" ht="15" x14ac:dyDescent="0.25">
      <c r="A9" s="35">
        <v>5</v>
      </c>
      <c r="B9" s="35">
        <v>2</v>
      </c>
      <c r="C9" s="35">
        <v>7</v>
      </c>
      <c r="E9" s="33"/>
    </row>
    <row r="10" spans="1:6" ht="15" x14ac:dyDescent="0.25">
      <c r="A10" s="35">
        <v>6</v>
      </c>
      <c r="B10" s="35">
        <v>3</v>
      </c>
      <c r="C10" s="35">
        <v>3</v>
      </c>
    </row>
    <row r="11" spans="1:6" ht="15" x14ac:dyDescent="0.25">
      <c r="A11" s="35">
        <v>7</v>
      </c>
      <c r="B11" s="35">
        <v>5</v>
      </c>
      <c r="C11" s="35">
        <v>2</v>
      </c>
    </row>
    <row r="12" spans="1:6" ht="15" x14ac:dyDescent="0.25">
      <c r="A12" s="35">
        <v>8</v>
      </c>
      <c r="B12" s="35">
        <v>5</v>
      </c>
      <c r="C12" s="35">
        <v>10</v>
      </c>
    </row>
    <row r="13" spans="1:6" ht="15" x14ac:dyDescent="0.25">
      <c r="A13" s="35">
        <v>9</v>
      </c>
      <c r="B13" s="35">
        <v>3</v>
      </c>
      <c r="C13" s="35">
        <v>6</v>
      </c>
    </row>
    <row r="14" spans="1:6" ht="15" x14ac:dyDescent="0.25">
      <c r="A14" s="35">
        <v>10</v>
      </c>
      <c r="B14" s="35">
        <v>1</v>
      </c>
      <c r="C14" s="35">
        <v>4</v>
      </c>
    </row>
    <row r="15" spans="1:6" ht="15" x14ac:dyDescent="0.25">
      <c r="A15" s="35">
        <v>11</v>
      </c>
      <c r="B15" s="35">
        <v>1</v>
      </c>
      <c r="C15" s="35">
        <v>8</v>
      </c>
    </row>
    <row r="16" spans="1:6" ht="15" x14ac:dyDescent="0.25">
      <c r="A16" s="35">
        <v>12</v>
      </c>
      <c r="B16" s="35">
        <v>4</v>
      </c>
      <c r="C16" s="35">
        <v>4</v>
      </c>
    </row>
    <row r="17" spans="1:29" ht="15" x14ac:dyDescent="0.25">
      <c r="A17" s="35">
        <v>13</v>
      </c>
      <c r="B17" s="35">
        <v>4</v>
      </c>
      <c r="C17" s="35">
        <v>5</v>
      </c>
    </row>
    <row r="18" spans="1:29" ht="15" x14ac:dyDescent="0.25">
      <c r="A18" s="35">
        <v>14</v>
      </c>
      <c r="B18" s="35">
        <v>5</v>
      </c>
      <c r="C18" s="35">
        <v>8</v>
      </c>
    </row>
    <row r="19" spans="1:29" ht="15" x14ac:dyDescent="0.25">
      <c r="A19" s="35">
        <v>15</v>
      </c>
      <c r="B19" s="35">
        <v>4</v>
      </c>
      <c r="C19" s="35">
        <v>7</v>
      </c>
    </row>
    <row r="21" spans="1:29" x14ac:dyDescent="0.2">
      <c r="A21" s="36" t="s">
        <v>92</v>
      </c>
      <c r="B21" s="36"/>
      <c r="C21" s="36"/>
      <c r="D21" s="36"/>
    </row>
    <row r="22" spans="1:29" x14ac:dyDescent="0.2">
      <c r="A22" s="37" t="s">
        <v>93</v>
      </c>
      <c r="B22" s="38">
        <v>1</v>
      </c>
      <c r="C22" s="38">
        <v>2</v>
      </c>
      <c r="D22" s="38">
        <v>3</v>
      </c>
      <c r="E22" s="38">
        <v>4</v>
      </c>
      <c r="F22" s="38">
        <v>5</v>
      </c>
      <c r="G22" s="38">
        <v>6</v>
      </c>
      <c r="H22" s="38">
        <v>7</v>
      </c>
      <c r="I22" s="39"/>
    </row>
    <row r="23" spans="1:29" ht="15" x14ac:dyDescent="0.25">
      <c r="A23" s="37" t="s">
        <v>90</v>
      </c>
      <c r="B23" s="35">
        <v>0</v>
      </c>
      <c r="C23" s="35">
        <v>3</v>
      </c>
      <c r="D23" s="35">
        <v>1</v>
      </c>
      <c r="E23" s="35">
        <v>4</v>
      </c>
      <c r="F23" s="35">
        <v>5</v>
      </c>
      <c r="G23" s="35">
        <v>0</v>
      </c>
      <c r="H23" s="35">
        <v>3</v>
      </c>
      <c r="I23" s="39"/>
    </row>
    <row r="24" spans="1:29" ht="15" x14ac:dyDescent="0.25">
      <c r="A24" s="37" t="s">
        <v>91</v>
      </c>
      <c r="B24" s="35">
        <v>10</v>
      </c>
      <c r="C24" s="35">
        <v>10</v>
      </c>
      <c r="D24" s="35">
        <v>4</v>
      </c>
      <c r="E24" s="35">
        <v>5</v>
      </c>
      <c r="F24" s="35">
        <v>8</v>
      </c>
      <c r="G24" s="35">
        <v>0</v>
      </c>
      <c r="H24" s="35">
        <v>0</v>
      </c>
      <c r="I24" s="39"/>
    </row>
    <row r="25" spans="1:29" ht="15" x14ac:dyDescent="0.25">
      <c r="A25" s="37" t="s">
        <v>94</v>
      </c>
      <c r="B25" s="40">
        <v>35</v>
      </c>
      <c r="C25" s="40">
        <v>45</v>
      </c>
      <c r="D25" s="40">
        <v>35</v>
      </c>
      <c r="E25" s="40">
        <v>30</v>
      </c>
      <c r="F25" s="40">
        <v>35</v>
      </c>
      <c r="G25" s="40">
        <v>45</v>
      </c>
      <c r="H25" s="40">
        <v>35</v>
      </c>
      <c r="I25" s="39"/>
    </row>
    <row r="26" spans="1:29" ht="15" x14ac:dyDescent="0.25">
      <c r="A26" s="37" t="s">
        <v>95</v>
      </c>
      <c r="B26" s="40">
        <f>6+18</f>
        <v>24</v>
      </c>
      <c r="C26" s="40">
        <f>6+25</f>
        <v>31</v>
      </c>
      <c r="D26" s="40">
        <f>6+18</f>
        <v>24</v>
      </c>
      <c r="E26" s="40">
        <f>6+14</f>
        <v>20</v>
      </c>
      <c r="F26" s="40">
        <f>6+18</f>
        <v>24</v>
      </c>
      <c r="G26" s="40">
        <f>6+25</f>
        <v>31</v>
      </c>
      <c r="H26" s="40">
        <f>6+18</f>
        <v>24</v>
      </c>
    </row>
    <row r="27" spans="1:29" x14ac:dyDescent="0.2">
      <c r="M27" s="33"/>
      <c r="AC27" s="39"/>
    </row>
    <row r="28" spans="1:29" x14ac:dyDescent="0.2">
      <c r="A28" s="33" t="s">
        <v>96</v>
      </c>
      <c r="M28" s="33"/>
      <c r="AC28" s="39"/>
    </row>
    <row r="29" spans="1:29" x14ac:dyDescent="0.2">
      <c r="A29" s="38" t="s">
        <v>97</v>
      </c>
      <c r="B29" s="38">
        <v>1</v>
      </c>
      <c r="C29" s="38">
        <v>2</v>
      </c>
      <c r="D29" s="38">
        <v>3</v>
      </c>
      <c r="E29" s="38">
        <v>4</v>
      </c>
      <c r="F29" s="38">
        <v>5</v>
      </c>
      <c r="G29" s="38">
        <v>6</v>
      </c>
      <c r="H29" s="38">
        <v>7</v>
      </c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pans="1:29" ht="15" x14ac:dyDescent="0.25">
      <c r="A30" s="38">
        <v>1</v>
      </c>
      <c r="B30" s="35">
        <f t="shared" ref="B30:H44" si="0">SQRT((B$23-$B5)^2+(B$24-$C5)^2)*B$26</f>
        <v>67.882250993908571</v>
      </c>
      <c r="C30" s="35">
        <f t="shared" si="0"/>
        <v>69.318107302493488</v>
      </c>
      <c r="D30" s="35">
        <f t="shared" si="0"/>
        <v>98.954535014823847</v>
      </c>
      <c r="E30" s="35">
        <f t="shared" si="0"/>
        <v>72.111025509279784</v>
      </c>
      <c r="F30" s="35">
        <f t="shared" si="0"/>
        <v>72</v>
      </c>
      <c r="G30" s="35">
        <f t="shared" si="0"/>
        <v>255.63254878829497</v>
      </c>
      <c r="H30" s="35">
        <f t="shared" si="0"/>
        <v>193.49418595916518</v>
      </c>
    </row>
    <row r="31" spans="1:29" ht="15" x14ac:dyDescent="0.25">
      <c r="A31" s="38">
        <v>2</v>
      </c>
      <c r="B31" s="35">
        <f t="shared" si="0"/>
        <v>151.78932768808221</v>
      </c>
      <c r="C31" s="35">
        <f t="shared" si="0"/>
        <v>188.56563843924479</v>
      </c>
      <c r="D31" s="35">
        <f t="shared" si="0"/>
        <v>24</v>
      </c>
      <c r="E31" s="35">
        <f t="shared" si="0"/>
        <v>44.721359549995796</v>
      </c>
      <c r="F31" s="35">
        <f t="shared" si="0"/>
        <v>120</v>
      </c>
      <c r="G31" s="35">
        <f t="shared" si="0"/>
        <v>138.63621460498698</v>
      </c>
      <c r="H31" s="35">
        <f t="shared" si="0"/>
        <v>98.954535014823847</v>
      </c>
    </row>
    <row r="32" spans="1:29" ht="15" x14ac:dyDescent="0.25">
      <c r="A32" s="38">
        <v>3</v>
      </c>
      <c r="B32" s="35">
        <f t="shared" si="0"/>
        <v>193.49418595916518</v>
      </c>
      <c r="C32" s="35">
        <f t="shared" si="0"/>
        <v>255.63254878829497</v>
      </c>
      <c r="D32" s="35">
        <f t="shared" si="0"/>
        <v>48</v>
      </c>
      <c r="E32" s="35">
        <f t="shared" si="0"/>
        <v>84.852813742385692</v>
      </c>
      <c r="F32" s="35">
        <f t="shared" si="0"/>
        <v>173.06646122227147</v>
      </c>
      <c r="G32" s="35">
        <f t="shared" si="0"/>
        <v>69.318107302493488</v>
      </c>
      <c r="H32" s="35">
        <f t="shared" si="0"/>
        <v>67.882250993908571</v>
      </c>
    </row>
    <row r="33" spans="1:9" ht="15" x14ac:dyDescent="0.25">
      <c r="A33" s="38">
        <v>4</v>
      </c>
      <c r="B33" s="35">
        <f t="shared" si="0"/>
        <v>72</v>
      </c>
      <c r="C33" s="35">
        <f t="shared" si="0"/>
        <v>0</v>
      </c>
      <c r="D33" s="35">
        <f t="shared" si="0"/>
        <v>151.78932768808221</v>
      </c>
      <c r="E33" s="35">
        <f t="shared" si="0"/>
        <v>101.9803902718557</v>
      </c>
      <c r="F33" s="35">
        <f t="shared" si="0"/>
        <v>67.882250993908571</v>
      </c>
      <c r="G33" s="35">
        <f t="shared" si="0"/>
        <v>323.64950177622705</v>
      </c>
      <c r="H33" s="35">
        <f t="shared" si="0"/>
        <v>240</v>
      </c>
    </row>
    <row r="34" spans="1:9" ht="15" x14ac:dyDescent="0.25">
      <c r="A34" s="38">
        <v>5</v>
      </c>
      <c r="B34" s="35">
        <f t="shared" si="0"/>
        <v>86.533230611135735</v>
      </c>
      <c r="C34" s="35">
        <f t="shared" si="0"/>
        <v>98.030607465219759</v>
      </c>
      <c r="D34" s="35">
        <f t="shared" si="0"/>
        <v>75.894663844041105</v>
      </c>
      <c r="E34" s="35">
        <f t="shared" si="0"/>
        <v>56.568542494923804</v>
      </c>
      <c r="F34" s="35">
        <f t="shared" si="0"/>
        <v>75.894663844041105</v>
      </c>
      <c r="G34" s="35">
        <f t="shared" si="0"/>
        <v>225.68340656769607</v>
      </c>
      <c r="H34" s="35">
        <f t="shared" si="0"/>
        <v>169.70562748477141</v>
      </c>
    </row>
    <row r="35" spans="1:9" ht="15" x14ac:dyDescent="0.25">
      <c r="A35" s="38">
        <v>6</v>
      </c>
      <c r="B35" s="35">
        <f t="shared" si="0"/>
        <v>182.77855454073381</v>
      </c>
      <c r="C35" s="35">
        <f t="shared" si="0"/>
        <v>217</v>
      </c>
      <c r="D35" s="35">
        <f t="shared" si="0"/>
        <v>53.665631459994955</v>
      </c>
      <c r="E35" s="35">
        <f t="shared" si="0"/>
        <v>44.721359549995796</v>
      </c>
      <c r="F35" s="35">
        <f t="shared" si="0"/>
        <v>129.24395537122808</v>
      </c>
      <c r="G35" s="35">
        <f t="shared" si="0"/>
        <v>131.52186130069782</v>
      </c>
      <c r="H35" s="35">
        <f t="shared" si="0"/>
        <v>72</v>
      </c>
    </row>
    <row r="36" spans="1:9" ht="15" x14ac:dyDescent="0.25">
      <c r="A36" s="38">
        <v>7</v>
      </c>
      <c r="B36" s="35">
        <f t="shared" si="0"/>
        <v>226.41554716935849</v>
      </c>
      <c r="C36" s="35">
        <f t="shared" si="0"/>
        <v>255.63254878829497</v>
      </c>
      <c r="D36" s="35">
        <f t="shared" si="0"/>
        <v>107.33126291998991</v>
      </c>
      <c r="E36" s="35">
        <f t="shared" si="0"/>
        <v>63.245553203367592</v>
      </c>
      <c r="F36" s="35">
        <f t="shared" si="0"/>
        <v>144</v>
      </c>
      <c r="G36" s="35">
        <f t="shared" si="0"/>
        <v>166.9401090211696</v>
      </c>
      <c r="H36" s="35">
        <f t="shared" si="0"/>
        <v>67.882250993908571</v>
      </c>
      <c r="I36" s="41"/>
    </row>
    <row r="37" spans="1:9" ht="15" x14ac:dyDescent="0.25">
      <c r="A37" s="38">
        <v>8</v>
      </c>
      <c r="B37" s="35">
        <f t="shared" si="0"/>
        <v>120</v>
      </c>
      <c r="C37" s="35">
        <f t="shared" si="0"/>
        <v>62</v>
      </c>
      <c r="D37" s="35">
        <f t="shared" si="0"/>
        <v>173.06646122227147</v>
      </c>
      <c r="E37" s="35">
        <f t="shared" si="0"/>
        <v>101.9803902718557</v>
      </c>
      <c r="F37" s="35">
        <f t="shared" si="0"/>
        <v>48</v>
      </c>
      <c r="G37" s="35">
        <f t="shared" si="0"/>
        <v>346.59053651246739</v>
      </c>
      <c r="H37" s="35">
        <f t="shared" si="0"/>
        <v>244.75293665245366</v>
      </c>
    </row>
    <row r="38" spans="1:9" ht="15" x14ac:dyDescent="0.25">
      <c r="A38" s="38">
        <v>9</v>
      </c>
      <c r="B38" s="35">
        <f t="shared" si="0"/>
        <v>120</v>
      </c>
      <c r="C38" s="35">
        <f t="shared" si="0"/>
        <v>124</v>
      </c>
      <c r="D38" s="35">
        <f t="shared" si="0"/>
        <v>67.882250993908571</v>
      </c>
      <c r="E38" s="35">
        <f t="shared" si="0"/>
        <v>28.284271247461902</v>
      </c>
      <c r="F38" s="35">
        <f t="shared" si="0"/>
        <v>67.882250993908571</v>
      </c>
      <c r="G38" s="35">
        <f t="shared" si="0"/>
        <v>207.95432190748045</v>
      </c>
      <c r="H38" s="35">
        <f t="shared" si="0"/>
        <v>144</v>
      </c>
    </row>
    <row r="39" spans="1:9" ht="15" x14ac:dyDescent="0.25">
      <c r="A39" s="38">
        <v>10</v>
      </c>
      <c r="B39" s="35">
        <f t="shared" si="0"/>
        <v>145.98630072715727</v>
      </c>
      <c r="C39" s="35">
        <f t="shared" si="0"/>
        <v>196.06121493043952</v>
      </c>
      <c r="D39" s="35">
        <f t="shared" si="0"/>
        <v>0</v>
      </c>
      <c r="E39" s="35">
        <f t="shared" si="0"/>
        <v>63.245553203367592</v>
      </c>
      <c r="F39" s="35">
        <f t="shared" si="0"/>
        <v>135.76450198781714</v>
      </c>
      <c r="G39" s="35">
        <f t="shared" si="0"/>
        <v>127.81627439414748</v>
      </c>
      <c r="H39" s="35">
        <f t="shared" si="0"/>
        <v>107.33126291998991</v>
      </c>
    </row>
    <row r="40" spans="1:9" ht="15" x14ac:dyDescent="0.25">
      <c r="A40" s="38">
        <v>11</v>
      </c>
      <c r="B40" s="35">
        <f t="shared" si="0"/>
        <v>53.665631459994955</v>
      </c>
      <c r="C40" s="35">
        <f t="shared" si="0"/>
        <v>87.681240867131905</v>
      </c>
      <c r="D40" s="35">
        <f t="shared" si="0"/>
        <v>96</v>
      </c>
      <c r="E40" s="35">
        <f t="shared" si="0"/>
        <v>84.852813742385692</v>
      </c>
      <c r="F40" s="35">
        <f t="shared" si="0"/>
        <v>96</v>
      </c>
      <c r="G40" s="35">
        <f t="shared" si="0"/>
        <v>249.92999019725502</v>
      </c>
      <c r="H40" s="35">
        <f t="shared" si="0"/>
        <v>197.90907002964769</v>
      </c>
    </row>
    <row r="41" spans="1:9" ht="15" x14ac:dyDescent="0.25">
      <c r="A41" s="38">
        <v>12</v>
      </c>
      <c r="B41" s="35">
        <f t="shared" si="0"/>
        <v>173.06646122227147</v>
      </c>
      <c r="C41" s="35">
        <f t="shared" si="0"/>
        <v>188.56563843924479</v>
      </c>
      <c r="D41" s="35">
        <f t="shared" si="0"/>
        <v>72</v>
      </c>
      <c r="E41" s="35">
        <f t="shared" si="0"/>
        <v>20</v>
      </c>
      <c r="F41" s="35">
        <f t="shared" si="0"/>
        <v>98.954535014823847</v>
      </c>
      <c r="G41" s="35">
        <f t="shared" si="0"/>
        <v>175.36248173426381</v>
      </c>
      <c r="H41" s="35">
        <f t="shared" si="0"/>
        <v>98.954535014823847</v>
      </c>
    </row>
    <row r="42" spans="1:9" ht="15" x14ac:dyDescent="0.25">
      <c r="A42" s="38">
        <v>13</v>
      </c>
      <c r="B42" s="35">
        <f t="shared" si="0"/>
        <v>153.67498169838836</v>
      </c>
      <c r="C42" s="35">
        <f t="shared" si="0"/>
        <v>158.06960492137631</v>
      </c>
      <c r="D42" s="35">
        <f t="shared" si="0"/>
        <v>75.894663844041105</v>
      </c>
      <c r="E42" s="35">
        <f t="shared" si="0"/>
        <v>0</v>
      </c>
      <c r="F42" s="35">
        <f t="shared" si="0"/>
        <v>75.894663844041105</v>
      </c>
      <c r="G42" s="35">
        <f t="shared" si="0"/>
        <v>198.4968513604183</v>
      </c>
      <c r="H42" s="35">
        <f t="shared" si="0"/>
        <v>122.37646832622683</v>
      </c>
    </row>
    <row r="43" spans="1:9" ht="15" x14ac:dyDescent="0.25">
      <c r="A43" s="38">
        <v>14</v>
      </c>
      <c r="B43" s="35">
        <f t="shared" si="0"/>
        <v>129.24395537122808</v>
      </c>
      <c r="C43" s="35">
        <f t="shared" si="0"/>
        <v>87.681240867131905</v>
      </c>
      <c r="D43" s="35">
        <f t="shared" si="0"/>
        <v>135.76450198781714</v>
      </c>
      <c r="E43" s="35">
        <f t="shared" si="0"/>
        <v>63.245553203367592</v>
      </c>
      <c r="F43" s="35">
        <f t="shared" si="0"/>
        <v>0</v>
      </c>
      <c r="G43" s="35">
        <f t="shared" si="0"/>
        <v>292.4534150937547</v>
      </c>
      <c r="H43" s="35">
        <f t="shared" si="0"/>
        <v>197.90907002964769</v>
      </c>
    </row>
    <row r="44" spans="1:9" ht="15" x14ac:dyDescent="0.25">
      <c r="A44" s="38">
        <v>15</v>
      </c>
      <c r="B44" s="35">
        <f t="shared" si="0"/>
        <v>120</v>
      </c>
      <c r="C44" s="35">
        <f t="shared" si="0"/>
        <v>98.030607465219759</v>
      </c>
      <c r="D44" s="35">
        <f t="shared" si="0"/>
        <v>101.82337649086284</v>
      </c>
      <c r="E44" s="35">
        <f t="shared" si="0"/>
        <v>40</v>
      </c>
      <c r="F44" s="35">
        <f t="shared" si="0"/>
        <v>33.941125496954285</v>
      </c>
      <c r="G44" s="35">
        <f t="shared" si="0"/>
        <v>249.92999019725502</v>
      </c>
      <c r="H44" s="35">
        <f t="shared" si="0"/>
        <v>169.70562748477141</v>
      </c>
    </row>
    <row r="75" ht="12" customHeight="1" x14ac:dyDescent="0.2"/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seats</vt:lpstr>
      <vt:lpstr>distances</vt:lpstr>
      <vt:lpstr>deaths</vt:lpstr>
      <vt:lpstr>jobs</vt:lpstr>
      <vt:lpstr>container</vt:lpstr>
      <vt:lpstr>Emdrup Data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Wøhlk</dc:creator>
  <cp:lastModifiedBy>Lars Relund Nielsen</cp:lastModifiedBy>
  <dcterms:created xsi:type="dcterms:W3CDTF">2008-04-27T08:10:37Z</dcterms:created>
  <dcterms:modified xsi:type="dcterms:W3CDTF">2020-09-14T07:19:23Z</dcterms:modified>
</cp:coreProperties>
</file>