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mee\OneDrive - apps.losrios.edu\Documents\"/>
    </mc:Choice>
  </mc:AlternateContent>
  <xr:revisionPtr revIDLastSave="0" documentId="8_{619E67F5-4DF2-40F1-931E-8BFD47AF986A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36" i="1" l="1"/>
  <c r="S27" i="1"/>
  <c r="N27" i="1"/>
  <c r="I27" i="1" l="1"/>
  <c r="C6" i="1"/>
  <c r="I20" i="3" l="1"/>
  <c r="D20" i="3"/>
  <c r="X21" i="2"/>
  <c r="S21" i="2"/>
  <c r="N21" i="2"/>
  <c r="D21" i="2"/>
  <c r="I21" i="2"/>
  <c r="H16" i="3" l="1"/>
  <c r="H17" i="3"/>
  <c r="H18" i="3"/>
  <c r="C17" i="3"/>
  <c r="C18" i="3"/>
  <c r="C19" i="3"/>
  <c r="R21" i="1" l="1"/>
  <c r="R22" i="1"/>
  <c r="R23" i="1"/>
  <c r="R24" i="1"/>
  <c r="R25" i="1"/>
  <c r="R26" i="1"/>
  <c r="M14" i="1"/>
  <c r="M15" i="1"/>
  <c r="M16" i="1"/>
  <c r="M17" i="1"/>
  <c r="M18" i="1"/>
  <c r="H19" i="1"/>
  <c r="H20" i="1"/>
  <c r="H21" i="1"/>
  <c r="H22" i="1"/>
  <c r="H23" i="1"/>
  <c r="H24" i="1"/>
  <c r="W15" i="2"/>
  <c r="W16" i="2"/>
  <c r="W17" i="2"/>
  <c r="W18" i="2"/>
  <c r="R16" i="2"/>
  <c r="R17" i="2"/>
  <c r="R18" i="2"/>
  <c r="R19" i="2"/>
  <c r="R20" i="2"/>
  <c r="M14" i="2"/>
  <c r="M15" i="2"/>
  <c r="M16" i="2"/>
  <c r="M17" i="2"/>
  <c r="M18" i="2"/>
  <c r="H16" i="2"/>
  <c r="H17" i="2"/>
  <c r="H18" i="2"/>
  <c r="H19" i="2"/>
  <c r="H20" i="2"/>
  <c r="C14" i="2"/>
  <c r="C15" i="2"/>
  <c r="C16" i="2"/>
  <c r="C17" i="2"/>
  <c r="C16" i="3"/>
  <c r="R10" i="2" l="1"/>
  <c r="W11" i="2"/>
  <c r="W10" i="2"/>
  <c r="M10" i="2" l="1"/>
  <c r="M11" i="2"/>
  <c r="M12" i="2"/>
  <c r="M13" i="2"/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M6" i="1"/>
  <c r="M7" i="1"/>
  <c r="M8" i="1"/>
  <c r="M9" i="1"/>
  <c r="M10" i="1"/>
  <c r="M11" i="1"/>
  <c r="M12" i="1"/>
  <c r="M13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M27" i="1" l="1"/>
  <c r="R27" i="1"/>
  <c r="H27" i="1"/>
  <c r="I28" i="1" s="1"/>
  <c r="D27" i="1"/>
  <c r="H9" i="3" l="1"/>
  <c r="H15" i="3" l="1"/>
  <c r="C15" i="3"/>
  <c r="H14" i="3"/>
  <c r="C14" i="3"/>
  <c r="H13" i="3"/>
  <c r="C13" i="3"/>
  <c r="H12" i="3"/>
  <c r="C12" i="3"/>
  <c r="H11" i="3"/>
  <c r="C11" i="3"/>
  <c r="H10" i="3"/>
  <c r="C10" i="3"/>
  <c r="C9" i="3"/>
  <c r="H8" i="3"/>
  <c r="C8" i="3"/>
  <c r="H7" i="3"/>
  <c r="C7" i="3"/>
  <c r="H6" i="3"/>
  <c r="C6" i="3"/>
  <c r="R15" i="2"/>
  <c r="H15" i="2"/>
  <c r="W14" i="2"/>
  <c r="R14" i="2"/>
  <c r="H14" i="2"/>
  <c r="W13" i="2"/>
  <c r="R13" i="2"/>
  <c r="H13" i="2"/>
  <c r="C13" i="2"/>
  <c r="W12" i="2"/>
  <c r="R12" i="2"/>
  <c r="H12" i="2"/>
  <c r="C12" i="2"/>
  <c r="H11" i="2"/>
  <c r="C11" i="2"/>
  <c r="H10" i="2"/>
  <c r="C10" i="2"/>
  <c r="W9" i="2"/>
  <c r="R9" i="2"/>
  <c r="M9" i="2"/>
  <c r="H9" i="2"/>
  <c r="C9" i="2"/>
  <c r="W8" i="2"/>
  <c r="R8" i="2"/>
  <c r="M8" i="2"/>
  <c r="H8" i="2"/>
  <c r="C8" i="2"/>
  <c r="W7" i="2"/>
  <c r="R7" i="2"/>
  <c r="M7" i="2"/>
  <c r="H7" i="2"/>
  <c r="C7" i="2"/>
  <c r="W6" i="2"/>
  <c r="R6" i="2"/>
  <c r="M6" i="2"/>
  <c r="H6" i="2"/>
  <c r="C6" i="2"/>
  <c r="C21" i="2" s="1"/>
  <c r="M21" i="2" l="1"/>
  <c r="W21" i="2"/>
  <c r="H21" i="2"/>
  <c r="C20" i="3"/>
  <c r="D21" i="3" s="1"/>
  <c r="S31" i="2" s="1"/>
  <c r="T31" i="2" s="1"/>
  <c r="H20" i="3"/>
  <c r="R21" i="2"/>
  <c r="S22" i="2" s="1"/>
  <c r="S29" i="2" s="1"/>
  <c r="T29" i="2" s="1"/>
  <c r="D22" i="2"/>
  <c r="S26" i="2" s="1"/>
  <c r="T26" i="2" s="1"/>
  <c r="X22" i="2"/>
  <c r="T30" i="2" s="1"/>
  <c r="N22" i="2"/>
  <c r="S28" i="2" s="1"/>
  <c r="T28" i="2" s="1"/>
  <c r="I22" i="2"/>
  <c r="S27" i="2" s="1"/>
  <c r="T27" i="2" s="1"/>
  <c r="I21" i="3"/>
  <c r="S32" i="2" s="1"/>
  <c r="T32" i="2" s="1"/>
  <c r="C27" i="1" l="1"/>
  <c r="D28" i="1" s="1"/>
  <c r="S28" i="1" l="1"/>
  <c r="N28" i="1"/>
  <c r="S33" i="1"/>
  <c r="S35" i="1" l="1"/>
  <c r="T35" i="1" s="1"/>
  <c r="S34" i="1"/>
  <c r="T34" i="1" s="1"/>
  <c r="T33" i="1"/>
  <c r="T36" i="1"/>
</calcChain>
</file>

<file path=xl/sharedStrings.xml><?xml version="1.0" encoding="utf-8"?>
<sst xmlns="http://schemas.openxmlformats.org/spreadsheetml/2006/main" count="168" uniqueCount="58">
  <si>
    <t>ทะเบียนรถ</t>
  </si>
  <si>
    <t>วันที่เติม</t>
  </si>
  <si>
    <t>มิเตอร์รถ</t>
  </si>
  <si>
    <t>ระยะทาง</t>
  </si>
  <si>
    <t>น้ำมันที่เติม</t>
  </si>
  <si>
    <t>รวม</t>
  </si>
  <si>
    <t>เฉลี่ย</t>
  </si>
  <si>
    <t>*ระยะทาง km ,   *น้ำมัน  l ,  *เฉลี่ย km/l</t>
  </si>
  <si>
    <t>ยอดยกมา</t>
  </si>
  <si>
    <t>80-3629 (6ล้อโม่)</t>
  </si>
  <si>
    <t>80-3734 (6ล้อโม่)</t>
  </si>
  <si>
    <t>อัตรา</t>
  </si>
  <si>
    <t>80-3629</t>
  </si>
  <si>
    <t>80-3734</t>
  </si>
  <si>
    <t>อัตราสิ้นเปลืองน้ำมันของรถ 6ล้อโม่ ในรอบ 1 เดือน STC</t>
  </si>
  <si>
    <t xml:space="preserve">ยอด ยกมา </t>
  </si>
  <si>
    <t>80-4150 (6ล้อโม่)</t>
  </si>
  <si>
    <t>80-4153 (6ล้อโม่)</t>
  </si>
  <si>
    <t>*KPI อัตราสิ้นเปลืองน้ำมันของแต่ละคัน</t>
  </si>
  <si>
    <t>ทะเบียน</t>
  </si>
  <si>
    <t>KPI</t>
  </si>
  <si>
    <t>80-4150</t>
  </si>
  <si>
    <t>80-4153</t>
  </si>
  <si>
    <t>ผลการประเมินเทียบกับ KPI</t>
  </si>
  <si>
    <t xml:space="preserve">  </t>
  </si>
  <si>
    <t>*อัตราสิ้นเปลืองของเดือน ม.ค-ก.ย</t>
  </si>
  <si>
    <t>อัตราสิ้นเปลืองน้ำมันของรถ 10ล้อโม่ ในรอบ 1 เดือน STC</t>
  </si>
  <si>
    <t>80-3685 (10ล้อโม่)</t>
  </si>
  <si>
    <t>80-3686 (10ล้อโม่)</t>
  </si>
  <si>
    <t>80-3703 (10ล้อโม่)</t>
  </si>
  <si>
    <t>80-3732 (10ล้อโม่)</t>
  </si>
  <si>
    <t>80-3733 (10ล้อโม่)</t>
  </si>
  <si>
    <t>80-3685</t>
  </si>
  <si>
    <t>80-3686</t>
  </si>
  <si>
    <t>80-3703</t>
  </si>
  <si>
    <t>80-3732</t>
  </si>
  <si>
    <t>80-3733</t>
  </si>
  <si>
    <t>80-3621</t>
  </si>
  <si>
    <t>80-3622</t>
  </si>
  <si>
    <t>น้ำมันที่ใช้</t>
  </si>
  <si>
    <t>อัตราสิ้นเปลืองน้ำมันของ 10 ล้อโม่ ในรอบ 1 เดือน STC</t>
  </si>
  <si>
    <t>80-3621 (10ล้อโม่)</t>
  </si>
  <si>
    <t>80-3622 (10ล้อโม่)</t>
  </si>
  <si>
    <r>
      <t xml:space="preserve">                                                                  ประจำเดือน เมษายน  พ.ศ. </t>
    </r>
    <r>
      <rPr>
        <b/>
        <u/>
        <sz val="14"/>
        <color theme="1"/>
        <rFont val="Angsana New"/>
        <family val="1"/>
      </rPr>
      <t>2562</t>
    </r>
  </si>
  <si>
    <r>
      <t>ยอดยกมา</t>
    </r>
    <r>
      <rPr>
        <b/>
        <sz val="11"/>
        <color rgb="FFFF0000"/>
        <rFont val="Angsana New"/>
        <family val="1"/>
      </rPr>
      <t xml:space="preserve"> 2.158</t>
    </r>
  </si>
  <si>
    <r>
      <t xml:space="preserve">ยอดยกมา  </t>
    </r>
    <r>
      <rPr>
        <b/>
        <sz val="11"/>
        <color rgb="FFFF0000"/>
        <rFont val="Angsana New"/>
        <family val="1"/>
      </rPr>
      <t>1.799</t>
    </r>
  </si>
  <si>
    <r>
      <t xml:space="preserve">ยอดยกมา  </t>
    </r>
    <r>
      <rPr>
        <b/>
        <sz val="11"/>
        <color rgb="FFFF0000"/>
        <rFont val="Angsana New"/>
        <family val="1"/>
      </rPr>
      <t>1.707</t>
    </r>
  </si>
  <si>
    <r>
      <t xml:space="preserve">ยอดยกมา  </t>
    </r>
    <r>
      <rPr>
        <b/>
        <sz val="11"/>
        <color rgb="FFFF0000"/>
        <rFont val="Angsana New"/>
        <family val="1"/>
      </rPr>
      <t>2.039</t>
    </r>
  </si>
  <si>
    <r>
      <t xml:space="preserve">ยอดยกมา  </t>
    </r>
    <r>
      <rPr>
        <b/>
        <sz val="11"/>
        <color rgb="FFFF0000"/>
        <rFont val="Angsana New"/>
        <family val="1"/>
      </rPr>
      <t>1.940</t>
    </r>
  </si>
  <si>
    <r>
      <t xml:space="preserve">ยอดยกมา  </t>
    </r>
    <r>
      <rPr>
        <b/>
        <sz val="11"/>
        <color rgb="FFFF0000"/>
        <rFont val="Angsana New"/>
        <family val="1"/>
      </rPr>
      <t>1.737</t>
    </r>
  </si>
  <si>
    <r>
      <t xml:space="preserve">ยอดยกมา  </t>
    </r>
    <r>
      <rPr>
        <b/>
        <sz val="11"/>
        <color rgb="FFFF0000"/>
        <rFont val="Angsana New"/>
        <family val="1"/>
      </rPr>
      <t>1.970</t>
    </r>
  </si>
  <si>
    <r>
      <t xml:space="preserve">                                                                  ประจำเดือน  เมษายน พ.ศ. </t>
    </r>
    <r>
      <rPr>
        <b/>
        <u/>
        <sz val="14"/>
        <color theme="1"/>
        <rFont val="Angsana New"/>
        <family val="1"/>
      </rPr>
      <t>2562</t>
    </r>
  </si>
  <si>
    <t>เม.ย.</t>
  </si>
  <si>
    <r>
      <t>ยอด ยกมา</t>
    </r>
    <r>
      <rPr>
        <b/>
        <sz val="11"/>
        <color rgb="FFFF0000"/>
        <rFont val="Angsana New"/>
        <family val="1"/>
      </rPr>
      <t xml:space="preserve"> 3.469</t>
    </r>
  </si>
  <si>
    <r>
      <t xml:space="preserve">ยอด ยกมา </t>
    </r>
    <r>
      <rPr>
        <b/>
        <sz val="11"/>
        <color rgb="FFFF0000"/>
        <rFont val="Angsana New"/>
        <family val="1"/>
      </rPr>
      <t>3.149</t>
    </r>
  </si>
  <si>
    <r>
      <t xml:space="preserve">ยอด ยกมา </t>
    </r>
    <r>
      <rPr>
        <b/>
        <sz val="11"/>
        <color rgb="FFFF0000"/>
        <rFont val="Angsana New"/>
        <family val="1"/>
      </rPr>
      <t>3.313</t>
    </r>
  </si>
  <si>
    <r>
      <t xml:space="preserve">ยอด ยกมา </t>
    </r>
    <r>
      <rPr>
        <b/>
        <sz val="11"/>
        <color rgb="FFFF0000"/>
        <rFont val="Angsana New"/>
        <family val="1"/>
      </rPr>
      <t>3.890</t>
    </r>
  </si>
  <si>
    <t>28.09 ราคาน้ำมัน ณ วันที่ 7 พ.ค. 2562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</si>
</sst>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00"/>
    <numFmt numFmtId="166" formatCode="0.00000"/>
    <numFmt numFmtId="167" formatCode="0.0"/>
    <numFmt numFmtId="168" formatCode="_-* #,##0_-;\-* #,##0_-;_-* &quot;-&quot;??_-;_-@_-"/>
  </numFmts>
  <fonts count="11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b/>
      <sz val="14"/>
      <color theme="1"/>
      <name val="Angsana New"/>
      <family val="1"/>
    </font>
    <font>
      <b/>
      <sz val="11"/>
      <color theme="1"/>
      <name val="Angsana New"/>
      <family val="1"/>
    </font>
    <font>
      <b/>
      <u/>
      <sz val="14"/>
      <color theme="1"/>
      <name val="Angsana New"/>
      <family val="1"/>
    </font>
    <font>
      <b/>
      <sz val="11"/>
      <color rgb="FFFF0000"/>
      <name val="Angsana New"/>
      <family val="1"/>
    </font>
    <font>
      <sz val="11"/>
      <color theme="1"/>
      <name val="Calibri"/>
      <family val="2"/>
      <charset val="222"/>
      <scheme val="minor"/>
    </font>
    <font>
      <b/>
      <sz val="12"/>
      <color theme="1"/>
      <name val="Angsana New"/>
      <family val="1"/>
    </font>
    <font>
      <sz val="14"/>
      <color theme="1"/>
      <name val="Angsana New"/>
      <family val="1"/>
    </font>
    <font>
      <b/>
      <sz val="11"/>
      <name val="Angsana New"/>
      <family val="1"/>
    </font>
    <font>
      <b/>
      <sz val="11"/>
      <name val="Calibri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164" fontId="3" fillId="2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3" borderId="1" xfId="1" applyNumberFormat="1" applyFont="1" applyFill="1" applyBorder="1" applyAlignment="1">
      <alignment horizontal="center" vertical="center"/>
    </xf>
    <xf numFmtId="0" fontId="3" fillId="3" borderId="7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3" fillId="2" borderId="5" xfId="1" applyNumberFormat="1" applyFont="1" applyFill="1" applyBorder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1" fillId="0" borderId="0" xfId="1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/>
    </xf>
    <xf numFmtId="0" fontId="8" fillId="3" borderId="1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8" fontId="3" fillId="2" borderId="6" xfId="1" applyNumberFormat="1" applyFont="1" applyFill="1" applyBorder="1" applyAlignment="1">
      <alignment horizontal="center" vertical="center"/>
    </xf>
    <xf numFmtId="3" fontId="3" fillId="2" borderId="6" xfId="1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8" fontId="3" fillId="2" borderId="1" xfId="1" applyNumberFormat="1" applyFont="1" applyFill="1" applyBorder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3" borderId="1" xfId="0" applyNumberFormat="1" applyFont="1" applyFill="1" applyBorder="1" applyAlignment="1">
      <alignment horizontal="center"/>
    </xf>
    <xf numFmtId="168" fontId="3" fillId="2" borderId="1" xfId="1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top"/>
    </xf>
    <xf numFmtId="167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6" fontId="3" fillId="0" borderId="2" xfId="0" applyNumberFormat="1" applyFont="1" applyBorder="1" applyAlignment="1">
      <alignment horizontal="left" vertical="center"/>
    </xf>
    <xf numFmtId="166" fontId="3" fillId="0" borderId="4" xfId="0" applyNumberFormat="1" applyFont="1" applyBorder="1" applyAlignment="1">
      <alignment horizontal="left" vertical="center"/>
    </xf>
    <xf numFmtId="166" fontId="3" fillId="0" borderId="3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left" vertical="center"/>
    </xf>
    <xf numFmtId="166" fontId="5" fillId="0" borderId="2" xfId="0" applyNumberFormat="1" applyFont="1" applyBorder="1" applyAlignment="1">
      <alignment horizontal="left" vertical="center"/>
    </xf>
    <xf numFmtId="166" fontId="5" fillId="0" borderId="4" xfId="0" applyNumberFormat="1" applyFont="1" applyBorder="1" applyAlignment="1">
      <alignment horizontal="left" vertical="center"/>
    </xf>
    <xf numFmtId="166" fontId="5" fillId="0" borderId="3" xfId="0" applyNumberFormat="1" applyFont="1" applyBorder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 sz="1600" b="1">
                <a:latin typeface="Angsana New" pitchFamily="18" charset="-34"/>
                <a:cs typeface="Angsana New" pitchFamily="18" charset="-34"/>
              </a:defRPr>
            </a:pPr>
            <a:r>
              <a:rPr lang="th-TH" sz="1600" b="1">
                <a:latin typeface="Angsana New" pitchFamily="18" charset="-34"/>
                <a:cs typeface="Angsana New" pitchFamily="18" charset="-34"/>
              </a:rPr>
              <a:t>อัตราการใช้น้ำมันเดือน เม.ย.</a:t>
            </a:r>
          </a:p>
        </c:rich>
      </c:tx>
      <c:layout>
        <c:manualLayout>
          <c:xMode val="edge"/>
          <c:yMode val="edge"/>
          <c:x val="0.37028422659230392"/>
          <c:y val="1.2927807357347498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2557742782152235E-2"/>
          <c:y val="9.6949547973170014E-2"/>
          <c:w val="0.88688670166229222"/>
          <c:h val="0.74732616756238801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Sheet1!$AA$5</c:f>
              <c:strCache>
                <c:ptCount val="1"/>
                <c:pt idx="0">
                  <c:v>อัตรา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latin typeface="Angsana New" panose="02020603050405020304" pitchFamily="18" charset="-34"/>
                    <a:cs typeface="Angsana New" panose="02020603050405020304" pitchFamily="18" charset="-34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Sheet1!$P$33:$Q$36</c:f>
              <c:strCache>
                <c:ptCount val="4"/>
                <c:pt idx="0">
                  <c:v>80-3629</c:v>
                </c:pt>
                <c:pt idx="1">
                  <c:v>80-3734</c:v>
                </c:pt>
                <c:pt idx="2">
                  <c:v>80-4150</c:v>
                </c:pt>
                <c:pt idx="3">
                  <c:v>80-4153</c:v>
                </c:pt>
              </c:strCache>
            </c:strRef>
          </c:cat>
          <c:val>
            <c:numRef>
              <c:f>Sheet1!$S$33:$S$36</c:f>
              <c:numCache>
                <c:formatCode>0.000</c:formatCode>
                <c:ptCount val="4"/>
                <c:pt idx="0">
                  <c:v>3.1209016393442623</c:v>
                </c:pt>
                <c:pt idx="1">
                  <c:v>3.3442622950819674</c:v>
                </c:pt>
                <c:pt idx="2">
                  <c:v>3.515850144092219</c:v>
                </c:pt>
                <c:pt idx="3">
                  <c:v>4.2671232876712333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6-4B17-838C-C6F5FDA9B5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88"/>
        <c:gapDepth val="17"/>
        <c:shape val="box"/>
        <c:axId val="41443328"/>
        <c:axId val="41446016"/>
        <c:axId val="0"/>
      </c:bar3DChart>
      <c:catAx>
        <c:axId val="4144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ngsana New" pitchFamily="18" charset="-34"/>
                <a:cs typeface="Angsana New" pitchFamily="18" charset="-34"/>
              </a:defRPr>
            </a:pPr>
            <a:endParaRPr lang="en-US"/>
          </a:p>
        </c:txPr>
        <c:crossAx val="41446016"/>
        <c:crosses val="autoZero"/>
        <c:auto val="1"/>
        <c:lblAlgn val="ctr"/>
        <c:lblOffset val="100"/>
        <c:noMultiLvlLbl val="0"/>
      </c:catAx>
      <c:valAx>
        <c:axId val="41446016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0">
                <a:latin typeface="Angsana New" pitchFamily="18" charset="-34"/>
                <a:cs typeface="Angsana New" pitchFamily="18" charset="-34"/>
              </a:defRPr>
            </a:pPr>
            <a:endParaRPr lang="en-US"/>
          </a:p>
        </c:txPr>
        <c:crossAx val="41443328"/>
        <c:crosses val="autoZero"/>
        <c:crossBetween val="between"/>
        <c:majorUnit val="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invertIfNegative val="0"/>
          <c:cat>
            <c:strRef>
              <c:f>Sheet2!$P$26:$P$32</c:f>
              <c:strCache>
                <c:ptCount val="7"/>
                <c:pt idx="0">
                  <c:v>80-3685</c:v>
                </c:pt>
                <c:pt idx="1">
                  <c:v>80-3686</c:v>
                </c:pt>
                <c:pt idx="2">
                  <c:v>80-3703</c:v>
                </c:pt>
                <c:pt idx="3">
                  <c:v>80-3732</c:v>
                </c:pt>
                <c:pt idx="4">
                  <c:v>80-3733</c:v>
                </c:pt>
                <c:pt idx="5">
                  <c:v>80-3621</c:v>
                </c:pt>
                <c:pt idx="6">
                  <c:v>80-3622</c:v>
                </c:pt>
              </c:strCache>
            </c:strRef>
          </c:cat>
          <c:val>
            <c:numRef>
              <c:f>Sheet2!$Q$26:$Q$32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CDBE-41F4-818E-B5F46016D803}"/>
            </c:ext>
          </c:extLst>
        </c:ser>
        <c:ser>
          <c:idx val="1"/>
          <c:order val="1"/>
          <c:invertIfNegative val="0"/>
          <c:cat>
            <c:strRef>
              <c:f>Sheet2!$P$26:$P$32</c:f>
              <c:strCache>
                <c:ptCount val="7"/>
                <c:pt idx="0">
                  <c:v>80-3685</c:v>
                </c:pt>
                <c:pt idx="1">
                  <c:v>80-3686</c:v>
                </c:pt>
                <c:pt idx="2">
                  <c:v>80-3703</c:v>
                </c:pt>
                <c:pt idx="3">
                  <c:v>80-3732</c:v>
                </c:pt>
                <c:pt idx="4">
                  <c:v>80-3733</c:v>
                </c:pt>
                <c:pt idx="5">
                  <c:v>80-3621</c:v>
                </c:pt>
                <c:pt idx="6">
                  <c:v>80-3622</c:v>
                </c:pt>
              </c:strCache>
            </c:strRef>
          </c:cat>
          <c:val>
            <c:numRef>
              <c:f>Sheet2!$S$26:$S$32</c:f>
              <c:numCache>
                <c:formatCode>0.000</c:formatCode>
                <c:ptCount val="7"/>
                <c:pt idx="0">
                  <c:v>1.9587628865979381</c:v>
                </c:pt>
                <c:pt idx="1">
                  <c:v>2.0135644310474756</c:v>
                </c:pt>
                <c:pt idx="2">
                  <c:v>1.9492753623188406</c:v>
                </c:pt>
                <c:pt idx="3">
                  <c:v>1.9635302698760029</c:v>
                </c:pt>
                <c:pt idx="4">
                  <c:v>1.94</c:v>
                </c:pt>
                <c:pt idx="5">
                  <c:v>1.756317689530686</c:v>
                </c:pt>
                <c:pt idx="6">
                  <c:v>1.9718100890207715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E-41F4-818E-B5F46016D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137"/>
        <c:shape val="box"/>
        <c:axId val="41160704"/>
        <c:axId val="41162240"/>
        <c:axId val="0"/>
      </c:bar3DChart>
      <c:catAx>
        <c:axId val="41160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ngsana New" panose="02020603050405020304" pitchFamily="18" charset="-34"/>
                <a:cs typeface="Angsana New" panose="02020603050405020304" pitchFamily="18" charset="-34"/>
              </a:defRPr>
            </a:pPr>
            <a:endParaRPr lang="en-US"/>
          </a:p>
        </c:txPr>
        <c:crossAx val="41162240"/>
        <c:crosses val="autoZero"/>
        <c:auto val="1"/>
        <c:lblAlgn val="ctr"/>
        <c:lblOffset val="100"/>
        <c:noMultiLvlLbl val="0"/>
      </c:catAx>
      <c:valAx>
        <c:axId val="4116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effectLst>
            <a:outerShdw blurRad="50800" dist="50800" sx="1000" sy="1000" algn="ctr" rotWithShape="0">
              <a:srgbClr val="000000"/>
            </a:outerShdw>
          </a:effectLst>
        </c:spPr>
        <c:txPr>
          <a:bodyPr/>
          <a:lstStyle/>
          <a:p>
            <a:pPr>
              <a:defRPr sz="1200">
                <a:latin typeface="Angsana New" panose="02020603050405020304" pitchFamily="18" charset="-34"/>
                <a:cs typeface="Angsana New" panose="02020603050405020304" pitchFamily="18" charset="-34"/>
              </a:defRPr>
            </a:pPr>
            <a:endParaRPr lang="en-US"/>
          </a:p>
        </c:txPr>
        <c:crossAx val="4116070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200499</xdr:colOff>
      <xdr:row>29</xdr:row>
      <xdr:rowOff>99061</xdr:rowOff>
    </xdr:from>
    <xdr:to>
      <xdr:col>13</xdr:col>
      <xdr:colOff>364156</xdr:colOff>
      <xdr:row>37</xdr:row>
      <xdr:rowOff>167640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36634</xdr:colOff>
      <xdr:row>22</xdr:row>
      <xdr:rowOff>115033</xdr:rowOff>
    </xdr:from>
    <xdr:to>
      <xdr:col>13</xdr:col>
      <xdr:colOff>109903</xdr:colOff>
      <xdr:row>34</xdr:row>
      <xdr:rowOff>7327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0.36314</cdr:x>
      <cdr:y>0</cdr:y>
    </cdr:from>
    <cdr:to>
      <cdr:x>0.66328</cdr:x>
      <cdr:y>0.18066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78013" y="0"/>
          <a:ext cx="1717499" cy="393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th-TH" sz="1600" b="1">
              <a:latin typeface="Angsana New" panose="02020603050405020304" pitchFamily="18" charset="-34"/>
              <a:cs typeface="Angsana New" panose="02020603050405020304" pitchFamily="18" charset="-34"/>
            </a:rPr>
            <a:t>อัตราการใช้น้ำมันเดือน</a:t>
          </a:r>
          <a:r>
            <a:rPr lang="th-TH" sz="1600" b="1" baseline="0">
              <a:latin typeface="Angsana New" panose="02020603050405020304" pitchFamily="18" charset="-34"/>
              <a:cs typeface="Angsana New" panose="02020603050405020304" pitchFamily="18" charset="-34"/>
            </a:rPr>
            <a:t> เม.ย.</a:t>
          </a:r>
          <a:endParaRPr lang="th-TH" sz="1600" b="1">
            <a:latin typeface="Angsana New" panose="02020603050405020304" pitchFamily="18" charset="-34"/>
            <a:cs typeface="Angsana New" panose="02020603050405020304" pitchFamily="18" charset="-34"/>
          </a:endParaRPr>
        </a:p>
      </cdr:txBody>
    </cdr:sp>
  </cdr:relSizeAnchor>
  <cdr:relSizeAnchor xmlns:cdr="http://schemas.openxmlformats.org/drawingml/2006/chartDrawing">
    <cdr:from>
      <cdr:x>0.1425</cdr:x>
      <cdr:y>0.51446</cdr:y>
    </cdr:from>
    <cdr:to>
      <cdr:x>0.23932</cdr:x>
      <cdr:y>0.62781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47578" y="996254"/>
          <a:ext cx="507921" cy="2195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ngsana New" panose="02020603050405020304" pitchFamily="18" charset="-34"/>
              <a:cs typeface="Angsana New" panose="02020603050405020304" pitchFamily="18" charset="-34"/>
            </a:rPr>
            <a:t>2.</a:t>
          </a:r>
          <a:r>
            <a:rPr lang="th-TH" sz="1200">
              <a:latin typeface="Angsana New" panose="02020603050405020304" pitchFamily="18" charset="-34"/>
              <a:cs typeface="Angsana New" panose="02020603050405020304" pitchFamily="18" charset="-34"/>
            </a:rPr>
            <a:t>1</a:t>
          </a:r>
          <a:r>
            <a:rPr lang="en-US" sz="1200">
              <a:latin typeface="Angsana New" panose="02020603050405020304" pitchFamily="18" charset="-34"/>
              <a:cs typeface="Angsana New" panose="02020603050405020304" pitchFamily="18" charset="-34"/>
            </a:rPr>
            <a:t>58</a:t>
          </a:r>
          <a:endParaRPr lang="th-TH" sz="1200">
            <a:latin typeface="Angsana New" panose="02020603050405020304" pitchFamily="18" charset="-34"/>
            <a:cs typeface="Angsana New" panose="02020603050405020304" pitchFamily="18" charset="-34"/>
          </a:endParaRPr>
        </a:p>
      </cdr:txBody>
    </cdr:sp>
  </cdr:relSizeAnchor>
  <cdr:relSizeAnchor xmlns:cdr="http://schemas.openxmlformats.org/drawingml/2006/chartDrawing">
    <cdr:from>
      <cdr:x>0.68741</cdr:x>
      <cdr:y>0.28091</cdr:y>
    </cdr:from>
    <cdr:to>
      <cdr:x>0.86003</cdr:x>
      <cdr:y>0.72299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641481" y="5810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th-TH" sz="1100"/>
        </a:p>
      </cdr:txBody>
    </cdr:sp>
  </cdr:relSizeAnchor>
  <cdr:relSizeAnchor xmlns:cdr="http://schemas.openxmlformats.org/drawingml/2006/chartDrawing">
    <cdr:from>
      <cdr:x>0.25173</cdr:x>
      <cdr:y>0.52958</cdr:y>
    </cdr:from>
    <cdr:to>
      <cdr:x>0.32365</cdr:x>
      <cdr:y>0.63868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333499" y="1095375"/>
          <a:ext cx="381000" cy="2256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ngsana New" panose="02020603050405020304" pitchFamily="18" charset="-34"/>
              <a:cs typeface="Angsana New" panose="02020603050405020304" pitchFamily="18" charset="-34"/>
            </a:rPr>
            <a:t>1.799</a:t>
          </a:r>
          <a:endParaRPr lang="th-TH" sz="1200">
            <a:latin typeface="Angsana New" panose="02020603050405020304" pitchFamily="18" charset="-34"/>
            <a:cs typeface="Angsana New" panose="02020603050405020304" pitchFamily="18" charset="-34"/>
          </a:endParaRPr>
        </a:p>
      </cdr:txBody>
    </cdr:sp>
  </cdr:relSizeAnchor>
  <cdr:relSizeAnchor xmlns:cdr="http://schemas.openxmlformats.org/drawingml/2006/chartDrawing">
    <cdr:from>
      <cdr:x>0.36957</cdr:x>
      <cdr:y>0.52887</cdr:y>
    </cdr:from>
    <cdr:to>
      <cdr:x>0.44952</cdr:x>
      <cdr:y>0.68596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938798" y="1024161"/>
          <a:ext cx="419396" cy="304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ngsana New" panose="02020603050405020304" pitchFamily="18" charset="-34"/>
              <a:cs typeface="Angsana New" panose="02020603050405020304" pitchFamily="18" charset="-34"/>
            </a:rPr>
            <a:t>1.707</a:t>
          </a:r>
          <a:endParaRPr lang="th-TH" sz="1200">
            <a:latin typeface="Angsana New" panose="02020603050405020304" pitchFamily="18" charset="-34"/>
            <a:cs typeface="Angsana New" panose="02020603050405020304" pitchFamily="18" charset="-34"/>
          </a:endParaRPr>
        </a:p>
      </cdr:txBody>
    </cdr:sp>
  </cdr:relSizeAnchor>
  <cdr:relSizeAnchor xmlns:cdr="http://schemas.openxmlformats.org/drawingml/2006/chartDrawing">
    <cdr:from>
      <cdr:x>0.47745</cdr:x>
      <cdr:y>0.51116</cdr:y>
    </cdr:from>
    <cdr:to>
      <cdr:x>0.55602</cdr:x>
      <cdr:y>0.61743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529253" y="1057276"/>
          <a:ext cx="416170" cy="2198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ngsana New" panose="02020603050405020304" pitchFamily="18" charset="-34"/>
              <a:cs typeface="Angsana New" panose="02020603050405020304" pitchFamily="18" charset="-34"/>
            </a:rPr>
            <a:t>2.039</a:t>
          </a:r>
          <a:endParaRPr lang="th-TH" sz="1200">
            <a:latin typeface="Angsana New" panose="02020603050405020304" pitchFamily="18" charset="-34"/>
            <a:cs typeface="Angsana New" panose="02020603050405020304" pitchFamily="18" charset="-34"/>
          </a:endParaRPr>
        </a:p>
      </cdr:txBody>
    </cdr:sp>
  </cdr:relSizeAnchor>
  <cdr:relSizeAnchor xmlns:cdr="http://schemas.openxmlformats.org/drawingml/2006/chartDrawing">
    <cdr:from>
      <cdr:x>0.82739</cdr:x>
      <cdr:y>0.38009</cdr:y>
    </cdr:from>
    <cdr:to>
      <cdr:x>1</cdr:x>
      <cdr:y>0.82218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077558" y="7861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th-TH" sz="1100"/>
        </a:p>
      </cdr:txBody>
    </cdr:sp>
  </cdr:relSizeAnchor>
  <cdr:relSizeAnchor xmlns:cdr="http://schemas.openxmlformats.org/drawingml/2006/chartDrawing">
    <cdr:from>
      <cdr:x>0.58949</cdr:x>
      <cdr:y>0.5147</cdr:y>
    </cdr:from>
    <cdr:to>
      <cdr:x>0.65975</cdr:x>
      <cdr:y>0.61743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122734" y="1064603"/>
          <a:ext cx="372208" cy="2124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ngsana New" panose="02020603050405020304" pitchFamily="18" charset="-34"/>
              <a:cs typeface="Angsana New" panose="02020603050405020304" pitchFamily="18" charset="-34"/>
            </a:rPr>
            <a:t>1.</a:t>
          </a:r>
          <a:r>
            <a:rPr lang="th-TH" sz="1200">
              <a:latin typeface="Angsana New" panose="02020603050405020304" pitchFamily="18" charset="-34"/>
              <a:cs typeface="Angsana New" panose="02020603050405020304" pitchFamily="18" charset="-34"/>
            </a:rPr>
            <a:t>940</a:t>
          </a:r>
        </a:p>
      </cdr:txBody>
    </cdr:sp>
  </cdr:relSizeAnchor>
  <cdr:relSizeAnchor xmlns:cdr="http://schemas.openxmlformats.org/drawingml/2006/chartDrawing">
    <cdr:from>
      <cdr:x>0.69589</cdr:x>
      <cdr:y>0.50005</cdr:y>
    </cdr:from>
    <cdr:to>
      <cdr:x>0.78352</cdr:x>
      <cdr:y>0.65948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3650716" y="968348"/>
          <a:ext cx="459688" cy="3087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ngsana New" panose="02020603050405020304" pitchFamily="18" charset="-34"/>
              <a:cs typeface="Angsana New" panose="02020603050405020304" pitchFamily="18" charset="-34"/>
            </a:rPr>
            <a:t>1.737</a:t>
          </a:r>
          <a:endParaRPr lang="th-TH" sz="1200">
            <a:latin typeface="Angsana New" panose="02020603050405020304" pitchFamily="18" charset="-34"/>
            <a:cs typeface="Angsana New" panose="02020603050405020304" pitchFamily="18" charset="-34"/>
          </a:endParaRPr>
        </a:p>
      </cdr:txBody>
    </cdr:sp>
  </cdr:relSizeAnchor>
  <cdr:relSizeAnchor xmlns:cdr="http://schemas.openxmlformats.org/drawingml/2006/chartDrawing">
    <cdr:from>
      <cdr:x>0.80374</cdr:x>
      <cdr:y>0.48161</cdr:y>
    </cdr:from>
    <cdr:to>
      <cdr:x>0.90223</cdr:x>
      <cdr:y>0.65948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4216470" y="932646"/>
          <a:ext cx="516722" cy="3444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ngsana New" panose="02020603050405020304" pitchFamily="18" charset="-34"/>
              <a:cs typeface="Angsana New" panose="02020603050405020304" pitchFamily="18" charset="-34"/>
            </a:rPr>
            <a:t>1.970</a:t>
          </a:r>
          <a:endParaRPr lang="th-TH" sz="1200">
            <a:latin typeface="Angsana New" panose="02020603050405020304" pitchFamily="18" charset="-34"/>
            <a:cs typeface="Angsana New" panose="02020603050405020304" pitchFamily="18" charset="-34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"/>
  <sheetViews>
    <sheetView topLeftCell="A7" zoomScale="125" zoomScaleNormal="125" workbookViewId="0">
      <selection activeCell="T36" sqref="T36:W36"/>
    </sheetView>
  </sheetViews>
  <sheetFormatPr defaultColWidth="9" defaultRowHeight="15"/>
  <cols>
    <col min="1" max="1" width="6.140625" style="1" customWidth="1"/>
    <col min="2" max="2" width="7.5703125" style="1" customWidth="1"/>
    <col min="3" max="3" width="5.5703125" style="1" customWidth="1"/>
    <col min="4" max="4" width="6.42578125" style="1" customWidth="1"/>
    <col min="5" max="5" width="1.7109375" style="1" customWidth="1"/>
    <col min="6" max="6" width="6.140625" style="1" customWidth="1"/>
    <col min="7" max="7" width="7.5703125" style="1" customWidth="1"/>
    <col min="8" max="8" width="5.5703125" style="1" customWidth="1"/>
    <col min="9" max="9" width="6.42578125" style="1" customWidth="1"/>
    <col min="10" max="10" width="1.7109375" style="1" customWidth="1"/>
    <col min="11" max="11" width="6.140625" style="1" customWidth="1"/>
    <col min="12" max="12" width="7.5703125" style="1" customWidth="1"/>
    <col min="13" max="13" width="5.5703125" style="1" customWidth="1"/>
    <col min="14" max="14" width="6.42578125" style="1" customWidth="1"/>
    <col min="15" max="15" width="1.7109375" style="1" customWidth="1"/>
    <col min="16" max="16" width="6.140625" style="1" customWidth="1"/>
    <col min="17" max="17" width="7.5703125" style="1" customWidth="1"/>
    <col min="18" max="18" width="5.5703125" style="1" customWidth="1"/>
    <col min="19" max="19" width="6.42578125" style="1" customWidth="1"/>
    <col min="20" max="20" width="1.7109375" style="1" customWidth="1"/>
    <col min="21" max="21" width="6.140625" style="1" customWidth="1"/>
    <col min="22" max="22" width="7.5703125" style="1" customWidth="1"/>
    <col min="23" max="23" width="5.5703125" style="1" customWidth="1"/>
    <col min="24" max="24" width="6.42578125" style="1" customWidth="1"/>
    <col min="25" max="16384" width="9" style="1"/>
  </cols>
  <sheetData>
    <row r="1" spans="1:27" ht="21">
      <c r="A1" s="77" t="s">
        <v>14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</row>
    <row r="2" spans="1:27" ht="21">
      <c r="A2" s="80" t="s">
        <v>43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2" t="s">
        <v>7</v>
      </c>
      <c r="V2" s="83"/>
      <c r="W2" s="83"/>
      <c r="X2" s="84"/>
    </row>
    <row r="3" spans="1:27" ht="16.5">
      <c r="A3" s="10" t="s">
        <v>0</v>
      </c>
      <c r="B3" s="88" t="s">
        <v>9</v>
      </c>
      <c r="C3" s="88"/>
      <c r="D3" s="88"/>
      <c r="E3" s="7"/>
      <c r="F3" s="10" t="s">
        <v>0</v>
      </c>
      <c r="G3" s="88" t="s">
        <v>10</v>
      </c>
      <c r="H3" s="88"/>
      <c r="I3" s="88"/>
      <c r="J3" s="7"/>
      <c r="K3" s="10" t="s">
        <v>0</v>
      </c>
      <c r="L3" s="88" t="s">
        <v>16</v>
      </c>
      <c r="M3" s="88"/>
      <c r="N3" s="88"/>
      <c r="O3" s="7"/>
      <c r="P3" s="10" t="s">
        <v>0</v>
      </c>
      <c r="Q3" s="88" t="s">
        <v>17</v>
      </c>
      <c r="R3" s="88"/>
      <c r="S3" s="88"/>
      <c r="T3" s="8"/>
      <c r="U3" s="73" t="s">
        <v>0</v>
      </c>
      <c r="V3" s="78"/>
      <c r="W3" s="79"/>
      <c r="X3" s="79"/>
    </row>
    <row r="4" spans="1:27" ht="16.5">
      <c r="A4" s="3" t="s">
        <v>1</v>
      </c>
      <c r="B4" s="3" t="s">
        <v>2</v>
      </c>
      <c r="C4" s="3" t="s">
        <v>3</v>
      </c>
      <c r="D4" s="5" t="s">
        <v>4</v>
      </c>
      <c r="E4" s="4"/>
      <c r="F4" s="5" t="s">
        <v>1</v>
      </c>
      <c r="G4" s="3" t="s">
        <v>2</v>
      </c>
      <c r="H4" s="3" t="s">
        <v>3</v>
      </c>
      <c r="I4" s="7" t="s">
        <v>4</v>
      </c>
      <c r="J4" s="4"/>
      <c r="K4" s="7" t="s">
        <v>1</v>
      </c>
      <c r="L4" s="3" t="s">
        <v>2</v>
      </c>
      <c r="M4" s="3" t="s">
        <v>3</v>
      </c>
      <c r="N4" s="7" t="s">
        <v>4</v>
      </c>
      <c r="O4" s="4"/>
      <c r="P4" s="7" t="s">
        <v>1</v>
      </c>
      <c r="Q4" s="3" t="s">
        <v>2</v>
      </c>
      <c r="R4" s="3" t="s">
        <v>3</v>
      </c>
      <c r="S4" s="7" t="s">
        <v>4</v>
      </c>
      <c r="T4" s="9"/>
      <c r="U4" s="68" t="s">
        <v>1</v>
      </c>
      <c r="V4" s="68" t="s">
        <v>2</v>
      </c>
      <c r="W4" s="68" t="s">
        <v>3</v>
      </c>
      <c r="X4" s="68" t="s">
        <v>4</v>
      </c>
    </row>
    <row r="5" spans="1:27" ht="16.5">
      <c r="A5" s="21" t="s">
        <v>8</v>
      </c>
      <c r="B5" s="20">
        <v>124191</v>
      </c>
      <c r="C5" s="20"/>
      <c r="D5" s="20">
        <v>63</v>
      </c>
      <c r="E5" s="4"/>
      <c r="F5" s="21" t="s">
        <v>8</v>
      </c>
      <c r="G5" s="62">
        <v>93573</v>
      </c>
      <c r="H5" s="62"/>
      <c r="I5" s="62">
        <v>69</v>
      </c>
      <c r="J5" s="4"/>
      <c r="K5" s="21" t="s">
        <v>8</v>
      </c>
      <c r="L5" s="20">
        <v>34012</v>
      </c>
      <c r="M5" s="62"/>
      <c r="N5" s="20">
        <v>54</v>
      </c>
      <c r="O5" s="4"/>
      <c r="P5" s="21" t="s">
        <v>8</v>
      </c>
      <c r="Q5" s="62">
        <v>26476</v>
      </c>
      <c r="R5" s="62"/>
      <c r="S5" s="62">
        <v>68</v>
      </c>
      <c r="T5" s="4"/>
      <c r="U5" s="68" t="s">
        <v>8</v>
      </c>
      <c r="V5" s="68"/>
      <c r="W5" s="68"/>
      <c r="X5" s="68"/>
      <c r="AA5" s="1" t="s">
        <v>11</v>
      </c>
    </row>
    <row r="6" spans="1:27" ht="15" customHeight="1">
      <c r="A6" s="19"/>
      <c r="B6" s="20">
        <v>125714</v>
      </c>
      <c r="C6" s="20">
        <f>B6-B5</f>
        <v>1523</v>
      </c>
      <c r="D6" s="20">
        <v>488</v>
      </c>
      <c r="E6" s="4"/>
      <c r="F6" s="19">
        <v>1</v>
      </c>
      <c r="G6" s="20">
        <v>93729</v>
      </c>
      <c r="H6" s="21">
        <f t="shared" ref="H6:H13" si="0">G6-G5</f>
        <v>156</v>
      </c>
      <c r="I6" s="20">
        <v>42</v>
      </c>
      <c r="J6" s="4"/>
      <c r="K6" s="20">
        <v>2</v>
      </c>
      <c r="L6" s="20">
        <v>34256</v>
      </c>
      <c r="M6" s="21">
        <f>L6-L5</f>
        <v>244</v>
      </c>
      <c r="N6" s="20">
        <v>74</v>
      </c>
      <c r="O6" s="4"/>
      <c r="P6" s="16">
        <v>1</v>
      </c>
      <c r="Q6" s="19">
        <v>26572</v>
      </c>
      <c r="R6" s="21">
        <f t="shared" ref="R6:R26" si="1">Q6-Q5</f>
        <v>96</v>
      </c>
      <c r="S6" s="19">
        <v>26</v>
      </c>
      <c r="T6" s="4"/>
      <c r="U6" s="66"/>
      <c r="V6" s="65"/>
      <c r="W6" s="65"/>
      <c r="X6" s="65"/>
      <c r="Z6" s="8" t="s">
        <v>12</v>
      </c>
      <c r="AA6" s="15">
        <v>2.5179999999999998</v>
      </c>
    </row>
    <row r="7" spans="1:27" ht="15" customHeight="1">
      <c r="A7" s="21"/>
      <c r="B7" s="25"/>
      <c r="C7" s="67"/>
      <c r="D7" s="25"/>
      <c r="E7" s="4"/>
      <c r="F7" s="21">
        <v>2</v>
      </c>
      <c r="G7" s="25">
        <v>93899</v>
      </c>
      <c r="H7" s="21">
        <f>G7-G6</f>
        <v>170</v>
      </c>
      <c r="I7" s="25">
        <v>46</v>
      </c>
      <c r="J7" s="4"/>
      <c r="K7" s="20">
        <v>3</v>
      </c>
      <c r="L7" s="20">
        <v>34456</v>
      </c>
      <c r="M7" s="21">
        <f>L7-L6</f>
        <v>200</v>
      </c>
      <c r="N7" s="20">
        <v>49</v>
      </c>
      <c r="O7" s="4"/>
      <c r="P7" s="16">
        <v>2</v>
      </c>
      <c r="Q7" s="26">
        <v>26787</v>
      </c>
      <c r="R7" s="21">
        <f t="shared" si="1"/>
        <v>215</v>
      </c>
      <c r="S7" s="26">
        <v>60</v>
      </c>
      <c r="T7" s="4"/>
      <c r="U7" s="6"/>
      <c r="V7" s="21"/>
      <c r="W7" s="21"/>
      <c r="X7" s="7"/>
      <c r="Z7" s="8" t="s">
        <v>13</v>
      </c>
      <c r="AA7" s="15">
        <v>3.129</v>
      </c>
    </row>
    <row r="8" spans="1:27" ht="15" customHeight="1">
      <c r="A8" s="19"/>
      <c r="B8" s="20"/>
      <c r="C8" s="67"/>
      <c r="D8" s="20"/>
      <c r="E8" s="4"/>
      <c r="F8" s="19">
        <v>3</v>
      </c>
      <c r="G8" s="21">
        <v>94113</v>
      </c>
      <c r="H8" s="21">
        <f t="shared" si="0"/>
        <v>214</v>
      </c>
      <c r="I8" s="21">
        <v>53</v>
      </c>
      <c r="J8" s="4"/>
      <c r="K8" s="20">
        <v>5</v>
      </c>
      <c r="L8" s="20">
        <v>34668</v>
      </c>
      <c r="M8" s="21">
        <f>L8-L7</f>
        <v>212</v>
      </c>
      <c r="N8" s="20">
        <v>65</v>
      </c>
      <c r="O8" s="4"/>
      <c r="P8" s="19">
        <v>3</v>
      </c>
      <c r="Q8" s="19">
        <v>26949</v>
      </c>
      <c r="R8" s="21">
        <f t="shared" si="1"/>
        <v>162</v>
      </c>
      <c r="S8" s="19">
        <v>37</v>
      </c>
      <c r="T8" s="4"/>
      <c r="U8" s="6"/>
      <c r="V8" s="21"/>
      <c r="W8" s="21"/>
      <c r="X8" s="7"/>
      <c r="Z8" s="8" t="s">
        <v>21</v>
      </c>
      <c r="AA8" s="15">
        <v>3.2730000000000001</v>
      </c>
    </row>
    <row r="9" spans="1:27" ht="15" customHeight="1">
      <c r="A9" s="20"/>
      <c r="B9" s="21"/>
      <c r="C9" s="20"/>
      <c r="D9" s="21"/>
      <c r="E9" s="4"/>
      <c r="F9" s="20">
        <v>5</v>
      </c>
      <c r="G9" s="21">
        <v>94288</v>
      </c>
      <c r="H9" s="21">
        <f t="shared" si="0"/>
        <v>175</v>
      </c>
      <c r="I9" s="21">
        <v>54</v>
      </c>
      <c r="J9" s="4"/>
      <c r="K9" s="20">
        <v>7</v>
      </c>
      <c r="L9" s="20">
        <v>34767</v>
      </c>
      <c r="M9" s="21">
        <f>L9-L8</f>
        <v>99</v>
      </c>
      <c r="N9" s="20">
        <v>25</v>
      </c>
      <c r="O9" s="4"/>
      <c r="P9" s="19">
        <v>4</v>
      </c>
      <c r="Q9" s="26">
        <v>27086</v>
      </c>
      <c r="R9" s="21">
        <f t="shared" si="1"/>
        <v>137</v>
      </c>
      <c r="S9" s="26">
        <v>33</v>
      </c>
      <c r="T9" s="4"/>
      <c r="U9" s="6"/>
      <c r="V9" s="21"/>
      <c r="W9" s="21"/>
      <c r="X9" s="7"/>
      <c r="Z9" s="8" t="s">
        <v>22</v>
      </c>
      <c r="AA9" s="15">
        <v>2.8260000000000001</v>
      </c>
    </row>
    <row r="10" spans="1:27" ht="15" customHeight="1">
      <c r="A10" s="19"/>
      <c r="B10" s="20"/>
      <c r="C10" s="67"/>
      <c r="D10" s="20"/>
      <c r="E10" s="4"/>
      <c r="F10" s="19">
        <v>8</v>
      </c>
      <c r="G10" s="20">
        <v>94556</v>
      </c>
      <c r="H10" s="21">
        <f>G10-G9</f>
        <v>268</v>
      </c>
      <c r="I10" s="20">
        <v>78</v>
      </c>
      <c r="J10" s="4"/>
      <c r="K10" s="19">
        <v>8</v>
      </c>
      <c r="L10" s="20">
        <v>34850</v>
      </c>
      <c r="M10" s="21">
        <f>L10-L9</f>
        <v>83</v>
      </c>
      <c r="N10" s="20">
        <v>34</v>
      </c>
      <c r="O10" s="4"/>
      <c r="P10" s="19">
        <v>5</v>
      </c>
      <c r="Q10" s="19">
        <v>27190</v>
      </c>
      <c r="R10" s="21">
        <f t="shared" si="1"/>
        <v>104</v>
      </c>
      <c r="S10" s="19">
        <v>31</v>
      </c>
      <c r="T10" s="4"/>
      <c r="U10" s="6"/>
      <c r="V10" s="21"/>
      <c r="W10" s="21"/>
      <c r="X10" s="7"/>
    </row>
    <row r="11" spans="1:27" ht="15" customHeight="1">
      <c r="A11" s="19"/>
      <c r="B11" s="21"/>
      <c r="C11" s="20"/>
      <c r="D11" s="21"/>
      <c r="E11" s="4"/>
      <c r="F11" s="19">
        <v>10</v>
      </c>
      <c r="G11" s="21">
        <v>94709</v>
      </c>
      <c r="H11" s="21">
        <f t="shared" si="0"/>
        <v>153</v>
      </c>
      <c r="I11" s="21">
        <v>52</v>
      </c>
      <c r="J11" s="4"/>
      <c r="K11" s="20">
        <v>9</v>
      </c>
      <c r="L11" s="20">
        <v>35101</v>
      </c>
      <c r="M11" s="21">
        <f t="shared" ref="M11" si="2">L11-L10</f>
        <v>251</v>
      </c>
      <c r="N11" s="20">
        <v>57</v>
      </c>
      <c r="O11" s="4"/>
      <c r="P11" s="19">
        <v>5</v>
      </c>
      <c r="Q11" s="19">
        <v>27407</v>
      </c>
      <c r="R11" s="21">
        <f t="shared" si="1"/>
        <v>217</v>
      </c>
      <c r="S11" s="27">
        <v>52</v>
      </c>
      <c r="T11" s="4"/>
      <c r="U11" s="6"/>
      <c r="V11" s="21"/>
      <c r="W11" s="21"/>
      <c r="X11" s="7"/>
    </row>
    <row r="12" spans="1:27" ht="15" customHeight="1">
      <c r="A12" s="21"/>
      <c r="B12" s="25"/>
      <c r="C12" s="67"/>
      <c r="D12" s="25"/>
      <c r="E12" s="4"/>
      <c r="F12" s="21">
        <v>11</v>
      </c>
      <c r="G12" s="20">
        <v>94800</v>
      </c>
      <c r="H12" s="21">
        <f t="shared" si="0"/>
        <v>91</v>
      </c>
      <c r="I12" s="20">
        <v>40</v>
      </c>
      <c r="J12" s="4"/>
      <c r="K12" s="19">
        <v>12</v>
      </c>
      <c r="L12" s="20">
        <v>35328</v>
      </c>
      <c r="M12" s="21">
        <f t="shared" ref="M12:M13" si="3">L12-L11</f>
        <v>227</v>
      </c>
      <c r="N12" s="20">
        <v>66</v>
      </c>
      <c r="O12" s="4"/>
      <c r="P12" s="16">
        <v>8</v>
      </c>
      <c r="Q12" s="19">
        <v>27605</v>
      </c>
      <c r="R12" s="21">
        <f t="shared" si="1"/>
        <v>198</v>
      </c>
      <c r="S12" s="19">
        <v>52</v>
      </c>
      <c r="T12" s="4"/>
      <c r="U12" s="6"/>
      <c r="V12" s="21"/>
      <c r="W12" s="21"/>
      <c r="X12" s="7"/>
    </row>
    <row r="13" spans="1:27" ht="15" customHeight="1">
      <c r="A13" s="19"/>
      <c r="B13" s="20"/>
      <c r="C13" s="20"/>
      <c r="D13" s="20"/>
      <c r="E13" s="4"/>
      <c r="F13" s="19">
        <v>12</v>
      </c>
      <c r="G13" s="20">
        <v>95032</v>
      </c>
      <c r="H13" s="21">
        <f t="shared" si="0"/>
        <v>232</v>
      </c>
      <c r="I13" s="20">
        <v>64</v>
      </c>
      <c r="J13" s="4"/>
      <c r="K13" s="19">
        <v>19</v>
      </c>
      <c r="L13" s="20">
        <v>35549</v>
      </c>
      <c r="M13" s="21">
        <f t="shared" si="3"/>
        <v>221</v>
      </c>
      <c r="N13" s="20">
        <v>64</v>
      </c>
      <c r="O13" s="4"/>
      <c r="P13" s="19">
        <v>9</v>
      </c>
      <c r="Q13" s="16">
        <v>27746</v>
      </c>
      <c r="R13" s="21">
        <f t="shared" si="1"/>
        <v>141</v>
      </c>
      <c r="S13" s="16">
        <v>36</v>
      </c>
      <c r="T13" s="4"/>
      <c r="U13" s="6"/>
      <c r="V13" s="21"/>
      <c r="W13" s="21"/>
      <c r="X13" s="7"/>
    </row>
    <row r="14" spans="1:27" ht="15" customHeight="1">
      <c r="A14" s="21"/>
      <c r="B14" s="20"/>
      <c r="C14" s="20"/>
      <c r="D14" s="20"/>
      <c r="E14" s="4"/>
      <c r="F14" s="19">
        <v>17</v>
      </c>
      <c r="G14" s="21">
        <v>95282</v>
      </c>
      <c r="H14" s="21">
        <f>G15-G14</f>
        <v>169</v>
      </c>
      <c r="I14" s="21">
        <v>72</v>
      </c>
      <c r="J14" s="4"/>
      <c r="K14" s="20">
        <v>23</v>
      </c>
      <c r="L14" s="20">
        <v>35854</v>
      </c>
      <c r="M14" s="69">
        <f>L14-L13</f>
        <v>305</v>
      </c>
      <c r="N14" s="20">
        <v>81</v>
      </c>
      <c r="O14" s="4"/>
      <c r="P14" s="16">
        <v>10</v>
      </c>
      <c r="Q14" s="19">
        <v>27876</v>
      </c>
      <c r="R14" s="21">
        <f t="shared" si="1"/>
        <v>130</v>
      </c>
      <c r="S14" s="19">
        <v>33</v>
      </c>
      <c r="T14" s="4"/>
      <c r="U14" s="6"/>
      <c r="V14" s="21"/>
      <c r="W14" s="21"/>
      <c r="X14" s="7"/>
    </row>
    <row r="15" spans="1:27" ht="15" customHeight="1">
      <c r="A15" s="28"/>
      <c r="B15" s="29"/>
      <c r="C15" s="20"/>
      <c r="D15" s="29"/>
      <c r="E15" s="4"/>
      <c r="F15" s="21">
        <v>18</v>
      </c>
      <c r="G15" s="25">
        <v>95451</v>
      </c>
      <c r="H15" s="21">
        <f>G16-G15</f>
        <v>113</v>
      </c>
      <c r="I15" s="25">
        <v>48</v>
      </c>
      <c r="J15" s="4"/>
      <c r="K15" s="19">
        <v>23</v>
      </c>
      <c r="L15" s="20">
        <v>36000</v>
      </c>
      <c r="M15" s="69">
        <f>L15-L14</f>
        <v>146</v>
      </c>
      <c r="N15" s="20">
        <v>44</v>
      </c>
      <c r="O15" s="4"/>
      <c r="P15" s="19">
        <v>11</v>
      </c>
      <c r="Q15" s="16">
        <v>28007</v>
      </c>
      <c r="R15" s="21">
        <f t="shared" si="1"/>
        <v>131</v>
      </c>
      <c r="S15" s="16">
        <v>35</v>
      </c>
      <c r="T15" s="4"/>
      <c r="U15" s="21"/>
      <c r="V15" s="21"/>
      <c r="W15" s="21"/>
      <c r="X15" s="7"/>
    </row>
    <row r="16" spans="1:27" ht="15" customHeight="1">
      <c r="A16" s="19"/>
      <c r="B16" s="20"/>
      <c r="C16" s="20"/>
      <c r="D16" s="20"/>
      <c r="E16" s="4"/>
      <c r="F16" s="21">
        <v>19</v>
      </c>
      <c r="G16" s="21">
        <v>95564</v>
      </c>
      <c r="H16" s="21">
        <f>G16-G15</f>
        <v>113</v>
      </c>
      <c r="I16" s="21">
        <v>39</v>
      </c>
      <c r="J16" s="4"/>
      <c r="K16" s="20">
        <v>25</v>
      </c>
      <c r="L16" s="20">
        <v>36132</v>
      </c>
      <c r="M16" s="69">
        <f>L16-L15</f>
        <v>132</v>
      </c>
      <c r="N16" s="20">
        <v>34</v>
      </c>
      <c r="O16" s="4"/>
      <c r="P16" s="21">
        <v>12</v>
      </c>
      <c r="Q16" s="20">
        <v>28175</v>
      </c>
      <c r="R16" s="21">
        <f t="shared" si="1"/>
        <v>168</v>
      </c>
      <c r="S16" s="20">
        <v>39</v>
      </c>
      <c r="T16" s="4"/>
      <c r="U16" s="21"/>
      <c r="V16" s="21"/>
      <c r="W16" s="21"/>
      <c r="X16" s="13"/>
    </row>
    <row r="17" spans="1:24" ht="15" customHeight="1">
      <c r="A17" s="19"/>
      <c r="B17" s="20"/>
      <c r="C17" s="20"/>
      <c r="D17" s="20"/>
      <c r="E17" s="4"/>
      <c r="F17" s="21">
        <v>20</v>
      </c>
      <c r="G17" s="20">
        <v>95678</v>
      </c>
      <c r="H17" s="21">
        <f>G17-G16</f>
        <v>114</v>
      </c>
      <c r="I17" s="20">
        <v>40</v>
      </c>
      <c r="J17" s="4"/>
      <c r="K17" s="20">
        <v>27</v>
      </c>
      <c r="L17" s="20">
        <v>36287</v>
      </c>
      <c r="M17" s="69">
        <f>L17-L16</f>
        <v>155</v>
      </c>
      <c r="N17" s="20">
        <v>49</v>
      </c>
      <c r="O17" s="4"/>
      <c r="P17" s="16">
        <v>16</v>
      </c>
      <c r="Q17" s="16">
        <v>28358</v>
      </c>
      <c r="R17" s="21">
        <f t="shared" si="1"/>
        <v>183</v>
      </c>
      <c r="S17" s="16">
        <v>44</v>
      </c>
      <c r="T17" s="4"/>
      <c r="U17" s="21"/>
      <c r="V17" s="21"/>
      <c r="W17" s="21"/>
      <c r="X17" s="13"/>
    </row>
    <row r="18" spans="1:24" ht="15" customHeight="1">
      <c r="A18" s="19"/>
      <c r="B18" s="20"/>
      <c r="C18" s="20"/>
      <c r="D18" s="20"/>
      <c r="E18" s="4"/>
      <c r="F18" s="19">
        <v>21</v>
      </c>
      <c r="G18" s="21">
        <v>95790</v>
      </c>
      <c r="H18" s="21">
        <f>G18-G17</f>
        <v>112</v>
      </c>
      <c r="I18" s="21">
        <v>38</v>
      </c>
      <c r="J18" s="4"/>
      <c r="K18" s="20">
        <v>29</v>
      </c>
      <c r="L18" s="20">
        <v>36452</v>
      </c>
      <c r="M18" s="69">
        <f>L18-L17</f>
        <v>165</v>
      </c>
      <c r="N18" s="20">
        <v>52</v>
      </c>
      <c r="O18" s="4"/>
      <c r="P18" s="19">
        <v>17</v>
      </c>
      <c r="Q18" s="19">
        <v>28476</v>
      </c>
      <c r="R18" s="21">
        <f t="shared" si="1"/>
        <v>118</v>
      </c>
      <c r="S18" s="27">
        <v>34</v>
      </c>
      <c r="T18" s="4"/>
      <c r="U18" s="21"/>
      <c r="V18" s="21"/>
      <c r="W18" s="21"/>
      <c r="X18" s="13"/>
    </row>
    <row r="19" spans="1:24" ht="15" customHeight="1">
      <c r="A19" s="19"/>
      <c r="B19" s="20"/>
      <c r="C19" s="20"/>
      <c r="D19" s="20"/>
      <c r="E19" s="4"/>
      <c r="F19" s="21">
        <v>24</v>
      </c>
      <c r="G19" s="20">
        <v>96145</v>
      </c>
      <c r="H19" s="69">
        <f t="shared" ref="H19:H24" si="4">G19-G18</f>
        <v>355</v>
      </c>
      <c r="I19" s="20">
        <v>37</v>
      </c>
      <c r="J19" s="4"/>
      <c r="K19" s="20"/>
      <c r="L19" s="20"/>
      <c r="M19" s="21"/>
      <c r="N19" s="20"/>
      <c r="O19" s="4"/>
      <c r="P19" s="16">
        <v>19</v>
      </c>
      <c r="Q19" s="16">
        <v>28795</v>
      </c>
      <c r="R19" s="21">
        <f t="shared" si="1"/>
        <v>319</v>
      </c>
      <c r="S19" s="16">
        <v>78</v>
      </c>
      <c r="T19" s="4"/>
      <c r="U19" s="21"/>
      <c r="V19" s="21"/>
      <c r="W19" s="21"/>
      <c r="X19" s="15"/>
    </row>
    <row r="20" spans="1:24" ht="15" customHeight="1">
      <c r="A20" s="19"/>
      <c r="B20" s="20"/>
      <c r="C20" s="20"/>
      <c r="D20" s="20"/>
      <c r="E20" s="4"/>
      <c r="F20" s="19">
        <v>25</v>
      </c>
      <c r="G20" s="20">
        <v>96276</v>
      </c>
      <c r="H20" s="69">
        <f>G20-G19</f>
        <v>131</v>
      </c>
      <c r="I20" s="20">
        <v>44</v>
      </c>
      <c r="J20" s="4"/>
      <c r="K20" s="19"/>
      <c r="L20" s="20"/>
      <c r="M20" s="21"/>
      <c r="N20" s="20"/>
      <c r="O20" s="4"/>
      <c r="P20" s="19">
        <v>20</v>
      </c>
      <c r="Q20" s="19">
        <v>28952</v>
      </c>
      <c r="R20" s="21">
        <f>Q20-Q19</f>
        <v>157</v>
      </c>
      <c r="S20" s="19">
        <v>36</v>
      </c>
      <c r="T20" s="4"/>
      <c r="U20" s="21"/>
      <c r="V20" s="21"/>
      <c r="W20" s="21"/>
      <c r="X20" s="18"/>
    </row>
    <row r="21" spans="1:24" ht="15" customHeight="1">
      <c r="A21" s="16"/>
      <c r="B21" s="21"/>
      <c r="C21" s="21"/>
      <c r="D21" s="21"/>
      <c r="E21" s="4"/>
      <c r="F21" s="21">
        <v>26</v>
      </c>
      <c r="G21" s="21">
        <v>96422</v>
      </c>
      <c r="H21" s="69">
        <f t="shared" si="4"/>
        <v>146</v>
      </c>
      <c r="I21" s="21">
        <v>55</v>
      </c>
      <c r="J21" s="4"/>
      <c r="K21" s="20"/>
      <c r="L21" s="20"/>
      <c r="M21" s="21"/>
      <c r="N21" s="20"/>
      <c r="O21" s="4"/>
      <c r="P21" s="16">
        <v>23</v>
      </c>
      <c r="Q21" s="21">
        <v>29316</v>
      </c>
      <c r="R21" s="69">
        <f t="shared" si="1"/>
        <v>364</v>
      </c>
      <c r="S21" s="21">
        <v>36</v>
      </c>
      <c r="T21" s="4"/>
      <c r="U21" s="50"/>
      <c r="V21" s="50"/>
      <c r="W21" s="21"/>
      <c r="X21" s="15"/>
    </row>
    <row r="22" spans="1:24" ht="15" customHeight="1">
      <c r="A22" s="16"/>
      <c r="B22" s="50"/>
      <c r="C22" s="50"/>
      <c r="D22" s="21"/>
      <c r="E22" s="4"/>
      <c r="F22" s="21">
        <v>27</v>
      </c>
      <c r="G22" s="21">
        <v>96545</v>
      </c>
      <c r="H22" s="69">
        <f t="shared" si="4"/>
        <v>123</v>
      </c>
      <c r="I22" s="21">
        <v>35</v>
      </c>
      <c r="J22" s="4"/>
      <c r="K22" s="19"/>
      <c r="L22" s="20"/>
      <c r="M22" s="50"/>
      <c r="N22" s="20"/>
      <c r="O22" s="4"/>
      <c r="P22" s="16">
        <v>24</v>
      </c>
      <c r="Q22" s="21">
        <v>29434</v>
      </c>
      <c r="R22" s="69">
        <f t="shared" si="1"/>
        <v>118</v>
      </c>
      <c r="S22" s="21">
        <v>29</v>
      </c>
      <c r="T22" s="4"/>
      <c r="U22" s="50"/>
      <c r="V22" s="50"/>
      <c r="W22" s="21"/>
      <c r="X22" s="15"/>
    </row>
    <row r="23" spans="1:24" s="51" customFormat="1" ht="15" customHeight="1">
      <c r="A23" s="16"/>
      <c r="B23" s="50"/>
      <c r="C23" s="50"/>
      <c r="D23" s="39"/>
      <c r="E23" s="4"/>
      <c r="F23" s="50">
        <v>28</v>
      </c>
      <c r="G23" s="39">
        <v>96632</v>
      </c>
      <c r="H23" s="69">
        <f>G23-G22</f>
        <v>87</v>
      </c>
      <c r="I23" s="39">
        <v>33</v>
      </c>
      <c r="J23" s="4"/>
      <c r="K23" s="19"/>
      <c r="L23" s="20"/>
      <c r="M23" s="50"/>
      <c r="N23" s="20"/>
      <c r="O23" s="4"/>
      <c r="P23" s="16">
        <v>25</v>
      </c>
      <c r="Q23" s="50">
        <v>29591</v>
      </c>
      <c r="R23" s="69">
        <f t="shared" si="1"/>
        <v>157</v>
      </c>
      <c r="S23" s="50">
        <v>39</v>
      </c>
      <c r="T23" s="4"/>
      <c r="U23" s="50"/>
      <c r="V23" s="50"/>
      <c r="W23" s="50"/>
      <c r="X23" s="50"/>
    </row>
    <row r="24" spans="1:24" s="51" customFormat="1" ht="15" customHeight="1">
      <c r="A24" s="16"/>
      <c r="B24" s="50"/>
      <c r="C24" s="50"/>
      <c r="D24" s="39"/>
      <c r="E24" s="4"/>
      <c r="F24" s="50">
        <v>30</v>
      </c>
      <c r="G24" s="50">
        <v>96770</v>
      </c>
      <c r="H24" s="69">
        <f t="shared" si="4"/>
        <v>138</v>
      </c>
      <c r="I24" s="50">
        <v>45</v>
      </c>
      <c r="J24" s="4"/>
      <c r="K24" s="19"/>
      <c r="L24" s="20"/>
      <c r="M24" s="50"/>
      <c r="N24" s="20"/>
      <c r="O24" s="4"/>
      <c r="P24" s="16">
        <v>26</v>
      </c>
      <c r="Q24" s="50">
        <v>29721</v>
      </c>
      <c r="R24" s="69">
        <f t="shared" si="1"/>
        <v>130</v>
      </c>
      <c r="S24" s="39">
        <v>32</v>
      </c>
      <c r="T24" s="4"/>
      <c r="U24" s="50"/>
      <c r="V24" s="50"/>
      <c r="W24" s="50"/>
      <c r="X24" s="50"/>
    </row>
    <row r="25" spans="1:24" s="70" customFormat="1" ht="15" customHeight="1">
      <c r="A25" s="16"/>
      <c r="B25" s="71"/>
      <c r="C25" s="39"/>
      <c r="D25" s="39"/>
      <c r="E25" s="4"/>
      <c r="F25" s="71"/>
      <c r="G25" s="39"/>
      <c r="H25" s="39"/>
      <c r="I25" s="39"/>
      <c r="J25" s="4"/>
      <c r="K25" s="19"/>
      <c r="L25" s="20"/>
      <c r="M25" s="39"/>
      <c r="N25" s="20"/>
      <c r="O25" s="4"/>
      <c r="P25" s="16">
        <v>28</v>
      </c>
      <c r="Q25" s="39">
        <v>29867</v>
      </c>
      <c r="R25" s="69">
        <f t="shared" si="1"/>
        <v>146</v>
      </c>
      <c r="S25" s="39">
        <v>45</v>
      </c>
      <c r="T25" s="4"/>
      <c r="U25" s="71"/>
      <c r="V25" s="39"/>
      <c r="W25" s="69"/>
      <c r="X25" s="69"/>
    </row>
    <row r="26" spans="1:24" s="70" customFormat="1" ht="15" customHeight="1">
      <c r="A26" s="16"/>
      <c r="B26" s="71"/>
      <c r="C26" s="39"/>
      <c r="D26" s="39"/>
      <c r="E26" s="4"/>
      <c r="F26" s="71"/>
      <c r="G26" s="39"/>
      <c r="H26" s="39"/>
      <c r="I26" s="39"/>
      <c r="J26" s="4"/>
      <c r="K26" s="19"/>
      <c r="L26" s="20"/>
      <c r="M26" s="39"/>
      <c r="N26" s="20"/>
      <c r="O26" s="4"/>
      <c r="P26" s="16">
        <v>30</v>
      </c>
      <c r="Q26" s="39">
        <v>30114</v>
      </c>
      <c r="R26" s="69">
        <f t="shared" si="1"/>
        <v>247</v>
      </c>
      <c r="S26" s="39">
        <v>58</v>
      </c>
      <c r="T26" s="4"/>
      <c r="U26" s="71"/>
      <c r="V26" s="39"/>
      <c r="W26" s="69"/>
      <c r="X26" s="69"/>
    </row>
    <row r="27" spans="1:24" ht="16.5">
      <c r="A27" s="30"/>
      <c r="B27" s="31" t="s">
        <v>5</v>
      </c>
      <c r="C27" s="22">
        <f>SUM(C6:C21)</f>
        <v>1523</v>
      </c>
      <c r="D27" s="22">
        <f>SUM(D6:D22)</f>
        <v>488</v>
      </c>
      <c r="E27" s="32"/>
      <c r="F27" s="30"/>
      <c r="G27" s="22" t="s">
        <v>5</v>
      </c>
      <c r="H27" s="22">
        <f>SUM(H6:H24)</f>
        <v>3060</v>
      </c>
      <c r="I27" s="22">
        <f>SUM(I6:I24)</f>
        <v>915</v>
      </c>
      <c r="J27" s="32"/>
      <c r="K27" s="33"/>
      <c r="L27" s="22" t="s">
        <v>5</v>
      </c>
      <c r="M27" s="22">
        <f>SUM(M6:M22)</f>
        <v>2440</v>
      </c>
      <c r="N27" s="23">
        <f>SUM(N6:N22)</f>
        <v>694</v>
      </c>
      <c r="O27" s="32"/>
      <c r="P27" s="30"/>
      <c r="Q27" s="22" t="s">
        <v>5</v>
      </c>
      <c r="R27" s="23">
        <f>SUM(R6:R23)</f>
        <v>3115</v>
      </c>
      <c r="S27" s="23">
        <f>SUM(S6:S23)</f>
        <v>730</v>
      </c>
      <c r="T27" s="32"/>
      <c r="U27" s="30"/>
      <c r="V27" s="22" t="s">
        <v>5</v>
      </c>
      <c r="W27" s="23"/>
      <c r="X27" s="24"/>
    </row>
    <row r="28" spans="1:24" ht="16.5">
      <c r="A28" s="85" t="s">
        <v>53</v>
      </c>
      <c r="B28" s="85"/>
      <c r="C28" s="10" t="s">
        <v>6</v>
      </c>
      <c r="D28" s="11">
        <f>AVERAGE(C27/D27)</f>
        <v>3.1209016393442623</v>
      </c>
      <c r="E28" s="2"/>
      <c r="F28" s="85" t="s">
        <v>54</v>
      </c>
      <c r="G28" s="85"/>
      <c r="H28" s="12" t="s">
        <v>6</v>
      </c>
      <c r="I28" s="11">
        <f>AVERAGE(H27/I27)</f>
        <v>3.3442622950819674</v>
      </c>
      <c r="J28" s="2"/>
      <c r="K28" s="86" t="s">
        <v>55</v>
      </c>
      <c r="L28" s="87"/>
      <c r="M28" s="12" t="s">
        <v>6</v>
      </c>
      <c r="N28" s="11">
        <f>AVERAGE(M27/N27)</f>
        <v>3.515850144092219</v>
      </c>
      <c r="O28" s="2"/>
      <c r="P28" s="85" t="s">
        <v>56</v>
      </c>
      <c r="Q28" s="85"/>
      <c r="R28" s="12" t="s">
        <v>6</v>
      </c>
      <c r="S28" s="11">
        <f>AVERAGE(R27/S27)</f>
        <v>4.2671232876712333</v>
      </c>
      <c r="T28" s="2"/>
      <c r="U28" s="85" t="s">
        <v>15</v>
      </c>
      <c r="V28" s="85"/>
      <c r="W28" s="12" t="s">
        <v>6</v>
      </c>
      <c r="X28" s="11"/>
    </row>
    <row r="29" spans="1:24" ht="6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" customHeight="1">
      <c r="E30" s="4"/>
      <c r="J30" s="4"/>
      <c r="O30" s="4"/>
      <c r="P30" s="54"/>
      <c r="Q30" s="54"/>
      <c r="R30" s="54"/>
      <c r="S30" s="54"/>
      <c r="T30" s="4"/>
      <c r="U30" s="54"/>
      <c r="V30" s="54"/>
      <c r="W30" s="54"/>
    </row>
    <row r="31" spans="1:24" ht="15" customHeight="1">
      <c r="E31" s="4"/>
      <c r="J31" s="4"/>
      <c r="O31" s="4"/>
      <c r="P31" s="74" t="s">
        <v>18</v>
      </c>
      <c r="Q31" s="75"/>
      <c r="R31" s="75"/>
      <c r="S31" s="75"/>
      <c r="T31" s="75"/>
      <c r="U31" s="75"/>
      <c r="V31" s="75"/>
      <c r="W31" s="76"/>
    </row>
    <row r="32" spans="1:24" ht="15" customHeight="1">
      <c r="E32" s="4"/>
      <c r="J32" s="4"/>
      <c r="O32" s="4"/>
      <c r="P32" s="74" t="s">
        <v>19</v>
      </c>
      <c r="Q32" s="76"/>
      <c r="R32" s="53" t="s">
        <v>20</v>
      </c>
      <c r="S32" s="53" t="s">
        <v>52</v>
      </c>
      <c r="T32" s="86" t="s">
        <v>23</v>
      </c>
      <c r="U32" s="89"/>
      <c r="V32" s="89"/>
      <c r="W32" s="87"/>
    </row>
    <row r="33" spans="1:24" ht="18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74" t="s">
        <v>12</v>
      </c>
      <c r="Q33" s="76"/>
      <c r="R33" s="52">
        <v>2.9</v>
      </c>
      <c r="S33" s="63">
        <f>D28</f>
        <v>3.1209016393442623</v>
      </c>
      <c r="T33" s="90" t="str">
        <f>"ประหยัดน้ำมัน  "&amp;ROUND(((S33-R33)*D27)/R33,1)&amp;"  ลิตร"</f>
        <v>ประหยัดน้ำมัน  37.2  ลิตร</v>
      </c>
      <c r="U33" s="91"/>
      <c r="V33" s="91"/>
      <c r="W33" s="92"/>
    </row>
    <row r="34" spans="1:24" ht="18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74" t="s">
        <v>13</v>
      </c>
      <c r="Q34" s="76"/>
      <c r="R34" s="52">
        <v>3.1</v>
      </c>
      <c r="S34" s="63">
        <f>I28</f>
        <v>3.3442622950819674</v>
      </c>
      <c r="T34" s="90" t="str">
        <f>"ประหยัดน้ำมัน  "&amp;ROUND(((S34-R34)*I27)/R34,1)&amp;"  ลิตร"</f>
        <v>ประหยัดน้ำมัน  72.1  ลิตร</v>
      </c>
      <c r="U34" s="91"/>
      <c r="V34" s="91"/>
      <c r="W34" s="92"/>
    </row>
    <row r="35" spans="1:24" ht="18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4" t="s">
        <v>21</v>
      </c>
      <c r="Q35" s="94"/>
      <c r="R35" s="14">
        <v>3.2</v>
      </c>
      <c r="S35" s="63">
        <f>N28</f>
        <v>3.515850144092219</v>
      </c>
      <c r="T35" s="95" t="str">
        <f>"ประหยัดน้ำมัน  "&amp;ROUND(((S35-R35)*N27)/R35,1)&amp;"  ลิตร"</f>
        <v>ประหยัดน้ำมัน  68.5  ลิตร</v>
      </c>
      <c r="U35" s="95"/>
      <c r="V35" s="95"/>
      <c r="W35" s="95"/>
    </row>
    <row r="36" spans="1:24" ht="16.5">
      <c r="B36" s="2"/>
      <c r="P36" s="85" t="s">
        <v>22</v>
      </c>
      <c r="Q36" s="85"/>
      <c r="R36" s="17">
        <v>3</v>
      </c>
      <c r="S36" s="63">
        <f>S28</f>
        <v>4.2671232876712333</v>
      </c>
      <c r="T36" s="95" t="str">
        <f>"ประหยัดน้ำมัน  "&amp;ROUND(((S36-R36)*S27)/R36,1)&amp;"  ลิตร"</f>
        <v>ประหยัดน้ำมัน  308.3  ลิตร</v>
      </c>
      <c r="U36" s="95"/>
      <c r="V36" s="95"/>
      <c r="W36" s="95"/>
    </row>
    <row r="37" spans="1:24" ht="16.5">
      <c r="T37" s="93" t="s">
        <v>25</v>
      </c>
      <c r="U37" s="93"/>
      <c r="V37" s="93"/>
      <c r="W37" s="93"/>
    </row>
    <row r="38" spans="1:24" ht="27.75" customHeight="1">
      <c r="T38" s="58" t="s">
        <v>57</v>
      </c>
      <c r="U38" s="58"/>
      <c r="V38" s="58"/>
      <c r="W38" s="58"/>
    </row>
    <row r="39" spans="1:24">
      <c r="X39" s="1" t="s">
        <v>24</v>
      </c>
    </row>
    <row r="40" spans="1:24">
      <c r="F40" s="59">
        <v>3.1360000000000001</v>
      </c>
    </row>
    <row r="41" spans="1:24">
      <c r="F41" s="59">
        <v>3.8889999999999998</v>
      </c>
    </row>
    <row r="42" spans="1:24">
      <c r="F42" s="59">
        <v>3.5649999999999999</v>
      </c>
    </row>
    <row r="43" spans="1:24">
      <c r="F43" s="60">
        <v>3.9849999999999999</v>
      </c>
    </row>
  </sheetData>
  <mergeCells count="25">
    <mergeCell ref="P32:Q32"/>
    <mergeCell ref="T32:W32"/>
    <mergeCell ref="P33:Q33"/>
    <mergeCell ref="T33:W33"/>
    <mergeCell ref="T37:W37"/>
    <mergeCell ref="P35:Q35"/>
    <mergeCell ref="T35:W35"/>
    <mergeCell ref="P36:Q36"/>
    <mergeCell ref="T36:W36"/>
    <mergeCell ref="T34:W34"/>
    <mergeCell ref="P34:Q34"/>
    <mergeCell ref="P31:W31"/>
    <mergeCell ref="A1:X1"/>
    <mergeCell ref="V3:X3"/>
    <mergeCell ref="A2:T2"/>
    <mergeCell ref="U2:X2"/>
    <mergeCell ref="A28:B28"/>
    <mergeCell ref="F28:G28"/>
    <mergeCell ref="K28:L28"/>
    <mergeCell ref="P28:Q28"/>
    <mergeCell ref="U28:V28"/>
    <mergeCell ref="B3:D3"/>
    <mergeCell ref="G3:I3"/>
    <mergeCell ref="L3:N3"/>
    <mergeCell ref="Q3:S3"/>
  </mergeCells>
  <pageMargins left="0.82677165354330717" right="0" top="0.39370078740157483" bottom="0" header="0.31496062992125984" footer="0.31496062992125984"/>
  <pageSetup paperSize="9" scale="90" orientation="landscape" horizontalDpi="4294967293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7"/>
  <sheetViews>
    <sheetView tabSelected="1" zoomScale="130" zoomScaleNormal="130" workbookViewId="0">
      <selection activeCell="U16" sqref="U16"/>
    </sheetView>
  </sheetViews>
  <sheetFormatPr defaultRowHeight="15" customHeight="1"/>
  <cols>
    <col min="1" max="1" width="6.85546875" customWidth="1"/>
    <col min="2" max="2" width="6.7109375" customWidth="1"/>
    <col min="3" max="3" width="5.42578125" customWidth="1"/>
    <col min="4" max="4" width="6.140625" customWidth="1"/>
    <col min="5" max="5" width="1.28515625" customWidth="1"/>
    <col min="6" max="6" width="7.28515625" customWidth="1"/>
    <col min="7" max="7" width="7.5703125" customWidth="1"/>
    <col min="8" max="8" width="5.5703125" customWidth="1"/>
    <col min="9" max="9" width="6.42578125" customWidth="1"/>
    <col min="10" max="10" width="0.85546875" customWidth="1"/>
    <col min="11" max="11" width="6.5703125" customWidth="1"/>
    <col min="12" max="12" width="7.5703125" customWidth="1"/>
    <col min="13" max="13" width="5.5703125" customWidth="1"/>
    <col min="14" max="14" width="6.42578125" customWidth="1"/>
    <col min="15" max="15" width="1.140625" customWidth="1"/>
    <col min="16" max="16" width="5.42578125" customWidth="1"/>
    <col min="17" max="17" width="7.5703125" customWidth="1"/>
    <col min="18" max="18" width="5.5703125" customWidth="1"/>
    <col min="19" max="19" width="6.42578125" customWidth="1"/>
    <col min="20" max="20" width="1" customWidth="1"/>
    <col min="21" max="21" width="5.140625" customWidth="1"/>
    <col min="22" max="22" width="7.5703125" customWidth="1"/>
    <col min="23" max="23" width="5.5703125" customWidth="1"/>
    <col min="24" max="24" width="6.42578125" customWidth="1"/>
  </cols>
  <sheetData>
    <row r="1" spans="1:31" ht="15" customHeight="1">
      <c r="A1" s="77" t="s">
        <v>26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1"/>
      <c r="Z1" s="1"/>
      <c r="AA1" s="1"/>
      <c r="AB1" s="1"/>
      <c r="AC1" s="1"/>
      <c r="AD1" s="1"/>
      <c r="AE1" s="1"/>
    </row>
    <row r="2" spans="1:31" ht="15" customHeight="1">
      <c r="A2" s="80" t="s">
        <v>43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2" t="s">
        <v>7</v>
      </c>
      <c r="V2" s="83"/>
      <c r="W2" s="83"/>
      <c r="X2" s="84"/>
      <c r="Y2" s="1"/>
      <c r="Z2" s="1"/>
      <c r="AA2" s="1"/>
      <c r="AB2" s="1">
        <v>5</v>
      </c>
      <c r="AC2" s="1">
        <v>98138</v>
      </c>
      <c r="AD2" s="1"/>
      <c r="AE2" s="1">
        <v>86</v>
      </c>
    </row>
    <row r="3" spans="1:31" ht="15" customHeight="1">
      <c r="A3" s="36" t="s">
        <v>0</v>
      </c>
      <c r="B3" s="88" t="s">
        <v>27</v>
      </c>
      <c r="C3" s="88"/>
      <c r="D3" s="88"/>
      <c r="E3" s="35"/>
      <c r="F3" s="36" t="s">
        <v>0</v>
      </c>
      <c r="G3" s="88" t="s">
        <v>28</v>
      </c>
      <c r="H3" s="88"/>
      <c r="I3" s="88"/>
      <c r="J3" s="35"/>
      <c r="K3" s="36" t="s">
        <v>0</v>
      </c>
      <c r="L3" s="88" t="s">
        <v>29</v>
      </c>
      <c r="M3" s="88"/>
      <c r="N3" s="88"/>
      <c r="O3" s="35"/>
      <c r="P3" s="36" t="s">
        <v>0</v>
      </c>
      <c r="Q3" s="88" t="s">
        <v>30</v>
      </c>
      <c r="R3" s="88"/>
      <c r="S3" s="88"/>
      <c r="T3" s="8"/>
      <c r="U3" s="36" t="s">
        <v>0</v>
      </c>
      <c r="V3" s="88" t="s">
        <v>31</v>
      </c>
      <c r="W3" s="96"/>
      <c r="X3" s="96"/>
      <c r="Y3" s="1"/>
      <c r="Z3" s="1"/>
      <c r="AA3" s="1"/>
      <c r="AB3" s="1"/>
      <c r="AC3" s="1"/>
      <c r="AD3" s="1"/>
      <c r="AE3" s="1"/>
    </row>
    <row r="4" spans="1:31" ht="15" customHeight="1">
      <c r="A4" s="35" t="s">
        <v>1</v>
      </c>
      <c r="B4" s="35" t="s">
        <v>2</v>
      </c>
      <c r="C4" s="35" t="s">
        <v>3</v>
      </c>
      <c r="D4" s="35" t="s">
        <v>4</v>
      </c>
      <c r="E4" s="4"/>
      <c r="F4" s="35" t="s">
        <v>1</v>
      </c>
      <c r="G4" s="35" t="s">
        <v>2</v>
      </c>
      <c r="H4" s="35" t="s">
        <v>3</v>
      </c>
      <c r="I4" s="35" t="s">
        <v>4</v>
      </c>
      <c r="J4" s="4"/>
      <c r="K4" s="35" t="s">
        <v>1</v>
      </c>
      <c r="L4" s="35" t="s">
        <v>2</v>
      </c>
      <c r="M4" s="35" t="s">
        <v>3</v>
      </c>
      <c r="N4" s="35" t="s">
        <v>4</v>
      </c>
      <c r="O4" s="4"/>
      <c r="P4" s="35" t="s">
        <v>1</v>
      </c>
      <c r="Q4" s="35" t="s">
        <v>2</v>
      </c>
      <c r="R4" s="35" t="s">
        <v>3</v>
      </c>
      <c r="S4" s="35" t="s">
        <v>4</v>
      </c>
      <c r="T4" s="9"/>
      <c r="U4" s="35" t="s">
        <v>1</v>
      </c>
      <c r="V4" s="35" t="s">
        <v>2</v>
      </c>
      <c r="W4" s="35" t="s">
        <v>3</v>
      </c>
      <c r="X4" s="35" t="s">
        <v>4</v>
      </c>
      <c r="Y4" s="1"/>
      <c r="Z4" s="1"/>
      <c r="AA4" s="1"/>
      <c r="AB4" s="1"/>
      <c r="AC4" s="1"/>
      <c r="AD4" s="1"/>
      <c r="AE4" s="1"/>
    </row>
    <row r="5" spans="1:31" ht="15" customHeight="1">
      <c r="A5" s="35" t="s">
        <v>8</v>
      </c>
      <c r="B5" s="62">
        <v>103713</v>
      </c>
      <c r="C5" s="62"/>
      <c r="D5" s="62">
        <v>88</v>
      </c>
      <c r="E5" s="4"/>
      <c r="F5" s="35" t="s">
        <v>8</v>
      </c>
      <c r="G5" s="20">
        <v>119737</v>
      </c>
      <c r="H5" s="62"/>
      <c r="I5" s="20">
        <v>95</v>
      </c>
      <c r="J5" s="4"/>
      <c r="K5" s="35" t="s">
        <v>8</v>
      </c>
      <c r="L5" s="20">
        <v>104472</v>
      </c>
      <c r="M5" s="62"/>
      <c r="N5" s="19">
        <v>122</v>
      </c>
      <c r="O5" s="4"/>
      <c r="P5" s="35" t="s">
        <v>8</v>
      </c>
      <c r="Q5" s="62">
        <v>103730</v>
      </c>
      <c r="R5" s="62"/>
      <c r="S5" s="62">
        <v>70</v>
      </c>
      <c r="T5" s="4"/>
      <c r="U5" s="35" t="s">
        <v>8</v>
      </c>
      <c r="V5" s="19">
        <v>97460</v>
      </c>
      <c r="W5" s="62"/>
      <c r="X5" s="27">
        <v>100</v>
      </c>
      <c r="Y5" s="1"/>
      <c r="Z5" s="1"/>
      <c r="AA5" s="1"/>
      <c r="AB5" s="1"/>
      <c r="AC5" s="1"/>
      <c r="AD5" s="1"/>
      <c r="AE5" s="1"/>
    </row>
    <row r="6" spans="1:31" ht="15" customHeight="1">
      <c r="A6" s="19">
        <v>1</v>
      </c>
      <c r="B6" s="20">
        <v>103875</v>
      </c>
      <c r="C6" s="35">
        <f t="shared" ref="C6:C8" si="0">B6-B5</f>
        <v>162</v>
      </c>
      <c r="D6" s="20">
        <v>80</v>
      </c>
      <c r="E6" s="4"/>
      <c r="F6" s="19">
        <v>3</v>
      </c>
      <c r="G6" s="20">
        <v>119936</v>
      </c>
      <c r="H6" s="35">
        <f t="shared" ref="H6:H9" si="1">G6-G5</f>
        <v>199</v>
      </c>
      <c r="I6" s="20">
        <v>99</v>
      </c>
      <c r="J6" s="4"/>
      <c r="K6" s="35">
        <v>5</v>
      </c>
      <c r="L6" s="35">
        <v>104716</v>
      </c>
      <c r="M6" s="35">
        <f t="shared" ref="M6:M18" si="2">L6-L5</f>
        <v>244</v>
      </c>
      <c r="N6" s="16">
        <v>144</v>
      </c>
      <c r="O6" s="4"/>
      <c r="P6" s="35">
        <v>1</v>
      </c>
      <c r="Q6" s="20">
        <v>103888</v>
      </c>
      <c r="R6" s="35">
        <f t="shared" ref="R6:R19" si="3">Q6-Q5</f>
        <v>158</v>
      </c>
      <c r="S6" s="20">
        <v>81</v>
      </c>
      <c r="T6" s="4"/>
      <c r="U6" s="16">
        <v>2</v>
      </c>
      <c r="V6" s="19">
        <v>97610</v>
      </c>
      <c r="W6" s="35">
        <f t="shared" ref="W6:W8" si="4">V6-V5</f>
        <v>150</v>
      </c>
      <c r="X6" s="19">
        <v>77</v>
      </c>
      <c r="Y6" s="1"/>
      <c r="Z6" s="1"/>
      <c r="AA6" s="1"/>
      <c r="AB6" s="1"/>
      <c r="AC6" s="1"/>
      <c r="AD6" s="1"/>
      <c r="AE6" s="1"/>
    </row>
    <row r="7" spans="1:31" ht="15" customHeight="1">
      <c r="A7" s="35">
        <v>4</v>
      </c>
      <c r="B7" s="25">
        <v>104147</v>
      </c>
      <c r="C7" s="35">
        <f>B7-B6</f>
        <v>272</v>
      </c>
      <c r="D7" s="25">
        <v>126</v>
      </c>
      <c r="E7" s="4"/>
      <c r="F7" s="35">
        <v>5</v>
      </c>
      <c r="G7" s="25">
        <v>120139</v>
      </c>
      <c r="H7" s="35">
        <f t="shared" si="1"/>
        <v>203</v>
      </c>
      <c r="I7" s="25">
        <v>99</v>
      </c>
      <c r="J7" s="4"/>
      <c r="K7" s="35">
        <v>8</v>
      </c>
      <c r="L7" s="20">
        <v>104890</v>
      </c>
      <c r="M7" s="35">
        <f t="shared" si="2"/>
        <v>174</v>
      </c>
      <c r="N7" s="19">
        <v>99</v>
      </c>
      <c r="O7" s="4"/>
      <c r="P7" s="35">
        <v>2</v>
      </c>
      <c r="Q7" s="35">
        <v>104022</v>
      </c>
      <c r="R7" s="35">
        <f t="shared" si="3"/>
        <v>134</v>
      </c>
      <c r="S7" s="35">
        <v>61</v>
      </c>
      <c r="T7" s="4"/>
      <c r="U7" s="16">
        <v>3</v>
      </c>
      <c r="V7" s="19">
        <v>97782</v>
      </c>
      <c r="W7" s="35">
        <f t="shared" si="4"/>
        <v>172</v>
      </c>
      <c r="X7" s="19">
        <v>75</v>
      </c>
      <c r="Y7" s="1"/>
      <c r="Z7" s="1"/>
      <c r="AA7" s="1"/>
      <c r="AB7" s="1"/>
      <c r="AC7" s="1"/>
      <c r="AD7" s="1"/>
      <c r="AE7" s="1"/>
    </row>
    <row r="8" spans="1:31" ht="15" customHeight="1">
      <c r="A8" s="19">
        <v>7</v>
      </c>
      <c r="B8" s="20">
        <v>104462</v>
      </c>
      <c r="C8" s="35">
        <f t="shared" si="0"/>
        <v>315</v>
      </c>
      <c r="D8" s="20">
        <v>147</v>
      </c>
      <c r="E8" s="4"/>
      <c r="F8" s="19">
        <v>7</v>
      </c>
      <c r="G8" s="20">
        <v>120396</v>
      </c>
      <c r="H8" s="35">
        <f t="shared" si="1"/>
        <v>257</v>
      </c>
      <c r="I8" s="20">
        <v>126</v>
      </c>
      <c r="J8" s="4"/>
      <c r="K8" s="19">
        <v>9</v>
      </c>
      <c r="L8" s="20">
        <v>105029</v>
      </c>
      <c r="M8" s="35">
        <f t="shared" si="2"/>
        <v>139</v>
      </c>
      <c r="N8" s="19">
        <v>68</v>
      </c>
      <c r="O8" s="4"/>
      <c r="P8" s="35">
        <v>3</v>
      </c>
      <c r="Q8" s="20">
        <v>104189</v>
      </c>
      <c r="R8" s="35">
        <f t="shared" si="3"/>
        <v>167</v>
      </c>
      <c r="S8" s="20">
        <v>69</v>
      </c>
      <c r="T8" s="4"/>
      <c r="U8" s="19">
        <v>5</v>
      </c>
      <c r="V8" s="16">
        <v>97934</v>
      </c>
      <c r="W8" s="35">
        <f t="shared" si="4"/>
        <v>152</v>
      </c>
      <c r="X8" s="16">
        <v>83</v>
      </c>
      <c r="Y8" s="1"/>
      <c r="Z8" s="1"/>
      <c r="AA8" s="1" t="s">
        <v>11</v>
      </c>
      <c r="AB8" s="1"/>
      <c r="AC8" s="1"/>
      <c r="AD8" s="1"/>
      <c r="AE8" s="1"/>
    </row>
    <row r="9" spans="1:31" ht="15" customHeight="1">
      <c r="A9" s="35">
        <v>9</v>
      </c>
      <c r="B9" s="20">
        <v>104634</v>
      </c>
      <c r="C9" s="35">
        <f>B9-B8</f>
        <v>172</v>
      </c>
      <c r="D9" s="20">
        <v>108</v>
      </c>
      <c r="E9" s="4"/>
      <c r="F9" s="19">
        <v>9</v>
      </c>
      <c r="G9" s="35">
        <v>120587</v>
      </c>
      <c r="H9" s="35">
        <f t="shared" si="1"/>
        <v>191</v>
      </c>
      <c r="I9" s="35">
        <v>104</v>
      </c>
      <c r="J9" s="4"/>
      <c r="K9" s="35">
        <v>11</v>
      </c>
      <c r="L9" s="20">
        <v>105192</v>
      </c>
      <c r="M9" s="35">
        <f t="shared" si="2"/>
        <v>163</v>
      </c>
      <c r="N9" s="19">
        <v>87</v>
      </c>
      <c r="O9" s="4"/>
      <c r="P9" s="19">
        <v>5</v>
      </c>
      <c r="Q9" s="20">
        <v>104382</v>
      </c>
      <c r="R9" s="35">
        <f t="shared" si="3"/>
        <v>193</v>
      </c>
      <c r="S9" s="20">
        <v>101</v>
      </c>
      <c r="T9" s="4"/>
      <c r="U9" s="19">
        <v>7</v>
      </c>
      <c r="V9" s="16">
        <v>98135</v>
      </c>
      <c r="W9" s="35">
        <f>V9-V8</f>
        <v>201</v>
      </c>
      <c r="X9" s="16">
        <v>113</v>
      </c>
      <c r="Y9" s="1"/>
      <c r="Z9" s="1" t="s">
        <v>32</v>
      </c>
      <c r="AA9" s="35">
        <v>2.0110000000000001</v>
      </c>
      <c r="AB9" s="1"/>
      <c r="AC9" s="37">
        <v>21</v>
      </c>
      <c r="AD9" s="1"/>
      <c r="AE9" s="1"/>
    </row>
    <row r="10" spans="1:31" ht="15" customHeight="1">
      <c r="A10" s="19">
        <v>11</v>
      </c>
      <c r="B10" s="35">
        <v>104822</v>
      </c>
      <c r="C10" s="35">
        <f>B10-B9</f>
        <v>188</v>
      </c>
      <c r="D10" s="35">
        <v>93</v>
      </c>
      <c r="E10" s="4"/>
      <c r="F10" s="35">
        <v>10</v>
      </c>
      <c r="G10" s="25">
        <v>120671</v>
      </c>
      <c r="H10" s="35">
        <f>G10-G9</f>
        <v>84</v>
      </c>
      <c r="I10" s="25">
        <v>44</v>
      </c>
      <c r="J10" s="4"/>
      <c r="K10" s="19">
        <v>17</v>
      </c>
      <c r="L10" s="35">
        <v>105389</v>
      </c>
      <c r="M10" s="64">
        <f t="shared" si="2"/>
        <v>197</v>
      </c>
      <c r="N10" s="16">
        <v>106</v>
      </c>
      <c r="O10" s="4"/>
      <c r="P10" s="16">
        <v>8</v>
      </c>
      <c r="Q10" s="19">
        <v>104682</v>
      </c>
      <c r="R10" s="35">
        <f>Q10-Q9</f>
        <v>300</v>
      </c>
      <c r="S10" s="19">
        <v>103</v>
      </c>
      <c r="T10" s="4"/>
      <c r="U10" s="19">
        <v>10</v>
      </c>
      <c r="V10" s="16">
        <v>98322</v>
      </c>
      <c r="W10" s="35">
        <f>V10-V9</f>
        <v>187</v>
      </c>
      <c r="X10" s="16">
        <v>113</v>
      </c>
      <c r="Y10" s="1"/>
      <c r="Z10" s="1" t="s">
        <v>33</v>
      </c>
      <c r="AA10" s="35">
        <v>2.1429999999999998</v>
      </c>
      <c r="AB10" s="1"/>
      <c r="AC10" s="37">
        <v>23</v>
      </c>
      <c r="AD10" s="1"/>
      <c r="AE10" s="1"/>
    </row>
    <row r="11" spans="1:31" ht="15" customHeight="1">
      <c r="A11" s="35">
        <v>17</v>
      </c>
      <c r="B11" s="35">
        <v>105066</v>
      </c>
      <c r="C11" s="35">
        <f t="shared" ref="C11:C16" si="5">B11-B10</f>
        <v>244</v>
      </c>
      <c r="D11" s="35">
        <v>117</v>
      </c>
      <c r="E11" s="4"/>
      <c r="F11" s="19">
        <v>12</v>
      </c>
      <c r="G11" s="20">
        <v>120870</v>
      </c>
      <c r="H11" s="35">
        <f t="shared" ref="H11:H19" si="6">G11-G10</f>
        <v>199</v>
      </c>
      <c r="I11" s="20">
        <v>104</v>
      </c>
      <c r="J11" s="4"/>
      <c r="K11" s="19">
        <v>19</v>
      </c>
      <c r="L11" s="20">
        <v>105579</v>
      </c>
      <c r="M11" s="64">
        <f t="shared" si="2"/>
        <v>190</v>
      </c>
      <c r="N11" s="19">
        <v>110</v>
      </c>
      <c r="O11" s="4"/>
      <c r="P11" s="19">
        <v>10</v>
      </c>
      <c r="Q11" s="20">
        <v>104858</v>
      </c>
      <c r="R11" s="35">
        <v>54</v>
      </c>
      <c r="S11" s="20">
        <v>99</v>
      </c>
      <c r="T11" s="4"/>
      <c r="U11" s="16">
        <v>12</v>
      </c>
      <c r="V11" s="19">
        <v>98515</v>
      </c>
      <c r="W11" s="68">
        <f>V11-V10</f>
        <v>193</v>
      </c>
      <c r="X11" s="19">
        <v>106</v>
      </c>
      <c r="Y11" s="1"/>
      <c r="Z11" s="1" t="s">
        <v>34</v>
      </c>
      <c r="AA11" s="35">
        <v>1.954</v>
      </c>
      <c r="AB11" s="1"/>
      <c r="AC11" s="38">
        <v>24</v>
      </c>
      <c r="AD11" s="1"/>
      <c r="AE11" s="1"/>
    </row>
    <row r="12" spans="1:31" ht="15" customHeight="1">
      <c r="A12" s="19">
        <v>20</v>
      </c>
      <c r="B12" s="20">
        <v>105262</v>
      </c>
      <c r="C12" s="35">
        <f t="shared" si="5"/>
        <v>196</v>
      </c>
      <c r="D12" s="20">
        <v>106</v>
      </c>
      <c r="E12" s="4"/>
      <c r="F12" s="19">
        <v>17</v>
      </c>
      <c r="G12" s="20">
        <v>121006</v>
      </c>
      <c r="H12" s="35">
        <f t="shared" si="6"/>
        <v>136</v>
      </c>
      <c r="I12" s="27">
        <v>69</v>
      </c>
      <c r="J12" s="4"/>
      <c r="K12" s="19">
        <v>20</v>
      </c>
      <c r="L12" s="35">
        <v>105705</v>
      </c>
      <c r="M12" s="64">
        <f t="shared" si="2"/>
        <v>126</v>
      </c>
      <c r="N12" s="16">
        <v>55</v>
      </c>
      <c r="O12" s="4"/>
      <c r="P12" s="35">
        <v>12</v>
      </c>
      <c r="Q12" s="25">
        <v>105058</v>
      </c>
      <c r="R12" s="35">
        <f t="shared" si="3"/>
        <v>200</v>
      </c>
      <c r="S12" s="25">
        <v>105</v>
      </c>
      <c r="T12" s="2"/>
      <c r="U12" s="19">
        <v>17</v>
      </c>
      <c r="V12" s="16">
        <v>98664</v>
      </c>
      <c r="W12" s="35">
        <f>V11-V10</f>
        <v>193</v>
      </c>
      <c r="X12" s="16">
        <v>83</v>
      </c>
      <c r="Y12" s="1"/>
      <c r="Z12" s="1" t="s">
        <v>35</v>
      </c>
      <c r="AA12" s="35">
        <v>2.1309999999999998</v>
      </c>
      <c r="AB12" s="1"/>
      <c r="AC12" s="37">
        <v>27</v>
      </c>
      <c r="AD12" s="1"/>
      <c r="AE12" s="1"/>
    </row>
    <row r="13" spans="1:31" ht="15" customHeight="1">
      <c r="A13" s="35">
        <v>21</v>
      </c>
      <c r="B13" s="35">
        <v>105402</v>
      </c>
      <c r="C13" s="35">
        <f t="shared" si="5"/>
        <v>140</v>
      </c>
      <c r="D13" s="35">
        <v>72</v>
      </c>
      <c r="E13" s="4"/>
      <c r="F13" s="35">
        <v>19</v>
      </c>
      <c r="G13" s="25">
        <v>121202</v>
      </c>
      <c r="H13" s="35">
        <f t="shared" si="6"/>
        <v>196</v>
      </c>
      <c r="I13" s="25">
        <v>97</v>
      </c>
      <c r="J13" s="4"/>
      <c r="K13" s="35">
        <v>21</v>
      </c>
      <c r="L13" s="20">
        <v>105863</v>
      </c>
      <c r="M13" s="64">
        <f t="shared" si="2"/>
        <v>158</v>
      </c>
      <c r="N13" s="19">
        <v>77</v>
      </c>
      <c r="O13" s="4"/>
      <c r="P13" s="19">
        <v>17</v>
      </c>
      <c r="Q13" s="35">
        <v>105206</v>
      </c>
      <c r="R13" s="35">
        <f t="shared" si="3"/>
        <v>148</v>
      </c>
      <c r="S13" s="35">
        <v>79</v>
      </c>
      <c r="T13" s="2"/>
      <c r="U13" s="16">
        <v>19</v>
      </c>
      <c r="V13" s="16">
        <v>98943</v>
      </c>
      <c r="W13" s="35">
        <f>V12-V11</f>
        <v>149</v>
      </c>
      <c r="X13" s="16">
        <v>144</v>
      </c>
      <c r="Y13" s="1"/>
      <c r="Z13" s="1" t="s">
        <v>36</v>
      </c>
      <c r="AA13" s="35">
        <v>2.1040000000000001</v>
      </c>
      <c r="AB13" s="1"/>
      <c r="AC13" s="1"/>
      <c r="AD13" s="1"/>
      <c r="AE13" s="1"/>
    </row>
    <row r="14" spans="1:31" ht="15" customHeight="1">
      <c r="A14" s="50">
        <v>23</v>
      </c>
      <c r="B14" s="50">
        <v>105644</v>
      </c>
      <c r="C14" s="69">
        <f t="shared" si="5"/>
        <v>242</v>
      </c>
      <c r="D14" s="35">
        <v>124</v>
      </c>
      <c r="E14" s="4"/>
      <c r="F14" s="35">
        <v>20</v>
      </c>
      <c r="G14" s="20">
        <v>121283</v>
      </c>
      <c r="H14" s="35">
        <f t="shared" si="6"/>
        <v>81</v>
      </c>
      <c r="I14" s="20">
        <v>43</v>
      </c>
      <c r="J14" s="4"/>
      <c r="K14" s="19">
        <v>23</v>
      </c>
      <c r="L14" s="20">
        <v>106140</v>
      </c>
      <c r="M14" s="69">
        <f t="shared" si="2"/>
        <v>277</v>
      </c>
      <c r="N14" s="19">
        <v>126</v>
      </c>
      <c r="O14" s="4"/>
      <c r="P14" s="35">
        <v>20</v>
      </c>
      <c r="Q14" s="20">
        <v>105439</v>
      </c>
      <c r="R14" s="35">
        <f t="shared" si="3"/>
        <v>233</v>
      </c>
      <c r="S14" s="20">
        <v>121</v>
      </c>
      <c r="T14" s="2"/>
      <c r="U14" s="19">
        <v>21</v>
      </c>
      <c r="V14" s="16">
        <v>99169</v>
      </c>
      <c r="W14" s="35">
        <f>V13-V12</f>
        <v>279</v>
      </c>
      <c r="X14" s="16">
        <v>123</v>
      </c>
      <c r="Y14" s="1"/>
      <c r="Z14" s="1" t="s">
        <v>37</v>
      </c>
      <c r="AA14" s="35">
        <v>2.2010000000000001</v>
      </c>
      <c r="AB14" s="1"/>
      <c r="AC14" s="1"/>
      <c r="AD14" s="1"/>
      <c r="AE14" s="1"/>
    </row>
    <row r="15" spans="1:31" ht="15" customHeight="1">
      <c r="A15" s="50">
        <v>25</v>
      </c>
      <c r="B15" s="50">
        <v>105834</v>
      </c>
      <c r="C15" s="69">
        <f>B15-B14</f>
        <v>190</v>
      </c>
      <c r="D15" s="35">
        <v>92</v>
      </c>
      <c r="E15" s="4"/>
      <c r="F15" s="19">
        <v>22</v>
      </c>
      <c r="G15" s="20">
        <v>121501</v>
      </c>
      <c r="H15" s="35">
        <f t="shared" si="6"/>
        <v>218</v>
      </c>
      <c r="I15" s="20">
        <v>109</v>
      </c>
      <c r="J15" s="4"/>
      <c r="K15" s="35">
        <v>24</v>
      </c>
      <c r="L15" s="35">
        <v>106329</v>
      </c>
      <c r="M15" s="69">
        <f t="shared" si="2"/>
        <v>189</v>
      </c>
      <c r="N15" s="16">
        <v>100</v>
      </c>
      <c r="O15" s="4"/>
      <c r="P15" s="19">
        <v>21</v>
      </c>
      <c r="Q15" s="35">
        <v>105600</v>
      </c>
      <c r="R15" s="35">
        <f t="shared" si="3"/>
        <v>161</v>
      </c>
      <c r="S15" s="35">
        <v>80</v>
      </c>
      <c r="T15" s="2"/>
      <c r="U15" s="47">
        <v>23</v>
      </c>
      <c r="V15" s="47">
        <v>99464</v>
      </c>
      <c r="W15" s="69">
        <f t="shared" ref="W15:W17" si="7">V15-V14</f>
        <v>295</v>
      </c>
      <c r="X15" s="47">
        <v>154</v>
      </c>
      <c r="Y15" s="1"/>
      <c r="Z15" s="1" t="s">
        <v>38</v>
      </c>
      <c r="AA15" s="35">
        <v>2.323</v>
      </c>
      <c r="AB15" s="1"/>
      <c r="AC15" s="1"/>
      <c r="AD15" s="1"/>
      <c r="AE15" s="1"/>
    </row>
    <row r="16" spans="1:31" ht="15" customHeight="1">
      <c r="A16" s="19">
        <v>27</v>
      </c>
      <c r="B16" s="20">
        <v>105970</v>
      </c>
      <c r="C16" s="69">
        <f t="shared" si="5"/>
        <v>136</v>
      </c>
      <c r="D16" s="20">
        <v>76</v>
      </c>
      <c r="E16" s="4"/>
      <c r="F16" s="50">
        <v>23</v>
      </c>
      <c r="G16" s="25">
        <v>121715</v>
      </c>
      <c r="H16" s="69">
        <f t="shared" si="6"/>
        <v>214</v>
      </c>
      <c r="I16" s="25">
        <v>97</v>
      </c>
      <c r="J16" s="4"/>
      <c r="K16" s="50">
        <v>26</v>
      </c>
      <c r="L16" s="50">
        <v>106558</v>
      </c>
      <c r="M16" s="69">
        <f t="shared" si="2"/>
        <v>229</v>
      </c>
      <c r="N16" s="16">
        <v>111</v>
      </c>
      <c r="O16" s="4"/>
      <c r="P16" s="35">
        <v>23</v>
      </c>
      <c r="Q16" s="25">
        <v>105816</v>
      </c>
      <c r="R16" s="69">
        <f t="shared" si="3"/>
        <v>216</v>
      </c>
      <c r="S16" s="25">
        <v>117</v>
      </c>
      <c r="T16" s="2"/>
      <c r="U16" s="16">
        <v>25</v>
      </c>
      <c r="V16" s="16">
        <v>99644</v>
      </c>
      <c r="W16" s="69">
        <f t="shared" si="7"/>
        <v>180</v>
      </c>
      <c r="X16" s="16">
        <v>95</v>
      </c>
      <c r="Y16" s="1"/>
      <c r="Z16" s="1"/>
      <c r="AA16" s="1"/>
      <c r="AB16" s="1"/>
      <c r="AC16" s="1"/>
      <c r="AD16" s="1"/>
      <c r="AE16" s="1"/>
    </row>
    <row r="17" spans="1:31" ht="15" customHeight="1">
      <c r="A17" s="50">
        <v>30</v>
      </c>
      <c r="B17" s="20">
        <v>106183</v>
      </c>
      <c r="C17" s="69">
        <f>B17-B16</f>
        <v>213</v>
      </c>
      <c r="D17" s="20">
        <v>120</v>
      </c>
      <c r="E17" s="4"/>
      <c r="F17" s="19">
        <v>23</v>
      </c>
      <c r="G17" s="20">
        <v>121854</v>
      </c>
      <c r="H17" s="69">
        <f t="shared" si="6"/>
        <v>139</v>
      </c>
      <c r="I17" s="20">
        <v>63</v>
      </c>
      <c r="J17" s="4"/>
      <c r="K17" s="50">
        <v>28</v>
      </c>
      <c r="L17" s="20">
        <v>106720</v>
      </c>
      <c r="M17" s="69">
        <f t="shared" si="2"/>
        <v>162</v>
      </c>
      <c r="N17" s="19">
        <v>73</v>
      </c>
      <c r="O17" s="4"/>
      <c r="P17" s="50">
        <v>24</v>
      </c>
      <c r="Q17" s="50">
        <v>105950</v>
      </c>
      <c r="R17" s="69">
        <f t="shared" si="3"/>
        <v>134</v>
      </c>
      <c r="S17" s="50">
        <v>67</v>
      </c>
      <c r="T17" s="2"/>
      <c r="U17" s="16">
        <v>27</v>
      </c>
      <c r="V17" s="19">
        <v>99849</v>
      </c>
      <c r="W17" s="69">
        <f t="shared" si="7"/>
        <v>205</v>
      </c>
      <c r="X17" s="19">
        <v>105</v>
      </c>
      <c r="Y17" s="1"/>
      <c r="Z17" s="1"/>
      <c r="AA17" s="1"/>
      <c r="AB17" s="1"/>
      <c r="AC17" s="1"/>
      <c r="AD17" s="1"/>
      <c r="AE17" s="1"/>
    </row>
    <row r="18" spans="1:31" ht="15" customHeight="1">
      <c r="A18" s="16"/>
      <c r="B18" s="50"/>
      <c r="C18" s="50"/>
      <c r="D18" s="35"/>
      <c r="E18" s="4"/>
      <c r="F18" s="16">
        <v>26</v>
      </c>
      <c r="G18" s="50">
        <v>122080</v>
      </c>
      <c r="H18" s="69">
        <f t="shared" si="6"/>
        <v>226</v>
      </c>
      <c r="I18" s="35">
        <v>107</v>
      </c>
      <c r="J18" s="4"/>
      <c r="K18" s="50">
        <v>30</v>
      </c>
      <c r="L18" s="50">
        <v>106893</v>
      </c>
      <c r="M18" s="69">
        <f t="shared" si="2"/>
        <v>173</v>
      </c>
      <c r="N18" s="16">
        <v>86</v>
      </c>
      <c r="O18" s="4"/>
      <c r="P18" s="20">
        <v>26</v>
      </c>
      <c r="Q18" s="35">
        <v>106231</v>
      </c>
      <c r="R18" s="69">
        <f t="shared" si="3"/>
        <v>281</v>
      </c>
      <c r="S18" s="35">
        <v>129</v>
      </c>
      <c r="T18" s="2"/>
      <c r="U18" s="16">
        <v>30</v>
      </c>
      <c r="V18" s="19">
        <v>100116</v>
      </c>
      <c r="W18" s="69">
        <f>V18-V17</f>
        <v>267</v>
      </c>
      <c r="X18" s="27">
        <v>134</v>
      </c>
      <c r="Y18" s="1"/>
      <c r="Z18" s="1"/>
      <c r="AA18" s="1"/>
      <c r="AB18" s="1"/>
      <c r="AC18" s="1"/>
      <c r="AD18" s="1"/>
      <c r="AE18" s="1"/>
    </row>
    <row r="19" spans="1:31" ht="15" customHeight="1">
      <c r="A19" s="16"/>
      <c r="B19" s="50"/>
      <c r="C19" s="50"/>
      <c r="D19" s="39"/>
      <c r="E19" s="4"/>
      <c r="F19" s="16">
        <v>28</v>
      </c>
      <c r="G19" s="50">
        <v>122234</v>
      </c>
      <c r="H19" s="69">
        <f t="shared" si="6"/>
        <v>154</v>
      </c>
      <c r="I19" s="35">
        <v>65</v>
      </c>
      <c r="J19" s="4"/>
      <c r="K19" s="8"/>
      <c r="L19" s="8"/>
      <c r="M19" s="64"/>
      <c r="N19" s="8"/>
      <c r="O19" s="4"/>
      <c r="P19" s="50">
        <v>28</v>
      </c>
      <c r="Q19" s="50">
        <v>106427</v>
      </c>
      <c r="R19" s="69">
        <f t="shared" si="3"/>
        <v>196</v>
      </c>
      <c r="S19" s="50">
        <v>94</v>
      </c>
      <c r="T19" s="2"/>
      <c r="U19" s="16"/>
      <c r="V19" s="19"/>
      <c r="W19" s="35"/>
      <c r="X19" s="19"/>
      <c r="Y19" s="1"/>
      <c r="Z19" s="1"/>
      <c r="AA19" s="1"/>
      <c r="AB19" s="1"/>
      <c r="AC19" s="1"/>
      <c r="AD19" s="1"/>
      <c r="AE19" s="1"/>
    </row>
    <row r="20" spans="1:31" ht="15" customHeight="1">
      <c r="A20" s="16"/>
      <c r="B20" s="71"/>
      <c r="C20" s="39"/>
      <c r="D20" s="39"/>
      <c r="E20" s="4"/>
      <c r="F20" s="16">
        <v>30</v>
      </c>
      <c r="G20" s="71">
        <v>122409</v>
      </c>
      <c r="H20" s="69">
        <f>G20-G19</f>
        <v>175</v>
      </c>
      <c r="I20" s="69">
        <v>101</v>
      </c>
      <c r="J20" s="4"/>
      <c r="K20" s="8"/>
      <c r="L20" s="8"/>
      <c r="M20" s="39"/>
      <c r="N20" s="8"/>
      <c r="O20" s="4"/>
      <c r="P20" s="71">
        <v>30</v>
      </c>
      <c r="Q20" s="71">
        <v>106544</v>
      </c>
      <c r="R20" s="69">
        <f>Q20-Q19</f>
        <v>117</v>
      </c>
      <c r="S20" s="39">
        <v>65</v>
      </c>
      <c r="T20" s="2"/>
      <c r="U20" s="16"/>
      <c r="V20" s="19"/>
      <c r="W20" s="69"/>
      <c r="X20" s="19"/>
      <c r="Y20" s="70"/>
      <c r="Z20" s="70"/>
      <c r="AA20" s="70"/>
      <c r="AB20" s="70"/>
      <c r="AC20" s="70"/>
      <c r="AD20" s="70"/>
      <c r="AE20" s="70"/>
    </row>
    <row r="21" spans="1:31" ht="15" customHeight="1">
      <c r="A21" s="2"/>
      <c r="B21" s="40" t="s">
        <v>5</v>
      </c>
      <c r="C21" s="41">
        <f>SUM(C6:C18)</f>
        <v>2470</v>
      </c>
      <c r="D21" s="42">
        <f>SUM(D6:D18)</f>
        <v>1261</v>
      </c>
      <c r="E21" s="4"/>
      <c r="F21" s="2"/>
      <c r="G21" s="43" t="s">
        <v>5</v>
      </c>
      <c r="H21" s="41">
        <f>SUM(H6:H20)</f>
        <v>2672</v>
      </c>
      <c r="I21" s="45">
        <f>SUM(I6:I20)</f>
        <v>1327</v>
      </c>
      <c r="J21" s="4"/>
      <c r="K21" s="2"/>
      <c r="L21" s="43" t="s">
        <v>5</v>
      </c>
      <c r="M21" s="41">
        <f>SUM(M6:M19)</f>
        <v>2421</v>
      </c>
      <c r="N21" s="45">
        <f>SUM(N6:N19)</f>
        <v>1242</v>
      </c>
      <c r="O21" s="4"/>
      <c r="P21" s="2"/>
      <c r="Q21" s="43" t="s">
        <v>5</v>
      </c>
      <c r="R21" s="41">
        <f>SUM(R6:R20)</f>
        <v>2692</v>
      </c>
      <c r="S21" s="42">
        <f>SUM(S6:S20)</f>
        <v>1371</v>
      </c>
      <c r="T21" s="4"/>
      <c r="U21" s="2"/>
      <c r="V21" s="72" t="s">
        <v>5</v>
      </c>
      <c r="W21" s="44">
        <f>SUM(W6:W19)</f>
        <v>2623</v>
      </c>
      <c r="X21" s="45">
        <f>SUM(X6:X19)</f>
        <v>1405</v>
      </c>
      <c r="Y21" s="1"/>
      <c r="Z21" s="1"/>
      <c r="AA21" s="1"/>
      <c r="AB21" s="1"/>
      <c r="AC21" s="1"/>
      <c r="AD21" s="1"/>
      <c r="AE21" s="1"/>
    </row>
    <row r="22" spans="1:31" ht="15" customHeight="1">
      <c r="A22" s="85" t="s">
        <v>44</v>
      </c>
      <c r="B22" s="85"/>
      <c r="C22" s="36" t="s">
        <v>6</v>
      </c>
      <c r="D22" s="11">
        <f>AVERAGE(C21/D21)</f>
        <v>1.9587628865979381</v>
      </c>
      <c r="E22" s="2"/>
      <c r="F22" s="85" t="s">
        <v>45</v>
      </c>
      <c r="G22" s="85"/>
      <c r="H22" s="36" t="s">
        <v>6</v>
      </c>
      <c r="I22" s="11">
        <f t="shared" ref="I22" si="8">AVERAGE(H21/I21)</f>
        <v>2.0135644310474756</v>
      </c>
      <c r="J22" s="2"/>
      <c r="K22" s="85" t="s">
        <v>46</v>
      </c>
      <c r="L22" s="85"/>
      <c r="M22" s="57" t="s">
        <v>6</v>
      </c>
      <c r="N22" s="11">
        <f t="shared" ref="N22" si="9">AVERAGE(M21/N21)</f>
        <v>1.9492753623188406</v>
      </c>
      <c r="O22" s="2"/>
      <c r="P22" s="85" t="s">
        <v>47</v>
      </c>
      <c r="Q22" s="85"/>
      <c r="R22" s="36" t="s">
        <v>6</v>
      </c>
      <c r="S22" s="11">
        <f>AVERAGE(R21/S21)</f>
        <v>1.9635302698760029</v>
      </c>
      <c r="T22" s="2"/>
      <c r="U22" s="85" t="s">
        <v>48</v>
      </c>
      <c r="V22" s="85"/>
      <c r="W22" s="36" t="s">
        <v>6</v>
      </c>
      <c r="X22" s="11">
        <f t="shared" ref="X22" si="10">AVERAGE(W21/X21)</f>
        <v>1.8669039145907473</v>
      </c>
      <c r="Y22" s="1"/>
      <c r="Z22" s="1"/>
      <c r="AA22" s="1"/>
      <c r="AB22" s="1"/>
      <c r="AC22" s="1"/>
      <c r="AD22" s="1"/>
      <c r="AE22" s="1"/>
    </row>
    <row r="23" spans="1:31" ht="1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1"/>
      <c r="Z23" s="1"/>
      <c r="AA23" s="1"/>
      <c r="AB23" s="1"/>
      <c r="AC23" s="1"/>
      <c r="AD23" s="1"/>
      <c r="AE23" s="1"/>
    </row>
    <row r="24" spans="1:31" ht="15" customHeight="1">
      <c r="A24" s="1"/>
      <c r="B24" s="1"/>
      <c r="C24" s="1"/>
      <c r="D24" s="1"/>
      <c r="E24" s="4"/>
      <c r="F24" s="1"/>
      <c r="G24" s="1"/>
      <c r="H24" s="1"/>
      <c r="I24" s="1"/>
      <c r="J24" s="4"/>
      <c r="K24" s="1"/>
      <c r="L24" s="1"/>
      <c r="M24" s="1"/>
      <c r="N24" s="1"/>
      <c r="O24" s="4"/>
      <c r="P24" s="94" t="s">
        <v>18</v>
      </c>
      <c r="Q24" s="94"/>
      <c r="R24" s="94"/>
      <c r="S24" s="94"/>
      <c r="T24" s="94"/>
      <c r="U24" s="94"/>
      <c r="V24" s="94"/>
      <c r="W24" s="94"/>
      <c r="X24" s="1"/>
      <c r="Y24" s="1"/>
      <c r="Z24" s="1"/>
      <c r="AA24" s="1"/>
      <c r="AB24" s="1"/>
      <c r="AC24" s="1"/>
      <c r="AD24" s="1"/>
      <c r="AE24" s="1"/>
    </row>
    <row r="25" spans="1:31" ht="15" customHeight="1">
      <c r="A25" s="1"/>
      <c r="B25" s="1"/>
      <c r="C25" s="1"/>
      <c r="D25" s="1"/>
      <c r="E25" s="4"/>
      <c r="F25" s="1"/>
      <c r="G25" s="1"/>
      <c r="H25" s="1"/>
      <c r="I25" s="1"/>
      <c r="J25" s="4"/>
      <c r="K25" s="1"/>
      <c r="L25" s="1"/>
      <c r="M25" s="1"/>
      <c r="N25" s="1"/>
      <c r="O25" s="4"/>
      <c r="P25" s="94" t="s">
        <v>19</v>
      </c>
      <c r="Q25" s="94"/>
      <c r="R25" s="34" t="s">
        <v>20</v>
      </c>
      <c r="S25" s="34" t="s">
        <v>52</v>
      </c>
      <c r="T25" s="86" t="s">
        <v>23</v>
      </c>
      <c r="U25" s="89"/>
      <c r="V25" s="89"/>
      <c r="W25" s="87"/>
      <c r="X25" s="1"/>
      <c r="Y25" s="1"/>
      <c r="Z25" s="1"/>
      <c r="AA25" s="1"/>
      <c r="AB25" s="1"/>
      <c r="AC25" s="1"/>
      <c r="AD25" s="1"/>
      <c r="AE25" s="1"/>
    </row>
    <row r="26" spans="1:31" ht="1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94" t="s">
        <v>32</v>
      </c>
      <c r="Q26" s="94"/>
      <c r="R26" s="35">
        <v>2.2000000000000002</v>
      </c>
      <c r="S26" s="63">
        <f>D22</f>
        <v>1.9587628865979381</v>
      </c>
      <c r="T26" s="97" t="str">
        <f>"สิ้นเปลืองน้ำมัน  "&amp;ROUND(((S26-R26)*D21)/R26,1)&amp;"  ลิตร"</f>
        <v>สิ้นเปลืองน้ำมัน  -138.3  ลิตร</v>
      </c>
      <c r="U26" s="97"/>
      <c r="V26" s="97"/>
      <c r="W26" s="97"/>
      <c r="X26" s="1"/>
      <c r="Y26" s="1"/>
      <c r="Z26" s="1"/>
      <c r="AA26" s="1"/>
      <c r="AB26" s="1"/>
      <c r="AC26" s="1"/>
      <c r="AD26" s="1"/>
      <c r="AE26" s="1"/>
    </row>
    <row r="27" spans="1:31" ht="1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94" t="s">
        <v>33</v>
      </c>
      <c r="Q27" s="94"/>
      <c r="R27" s="35">
        <v>2.2000000000000002</v>
      </c>
      <c r="S27" s="63">
        <f>I22</f>
        <v>2.0135644310474756</v>
      </c>
      <c r="T27" s="98" t="str">
        <f>"สิ้นเปลืองน้ำมัน  "&amp;ROUND(((S27-R27)*I21)/R27,1)&amp;"  ลิตร"</f>
        <v>สิ้นเปลืองน้ำมัน  -112.5  ลิตร</v>
      </c>
      <c r="U27" s="99"/>
      <c r="V27" s="99"/>
      <c r="W27" s="100"/>
      <c r="X27" s="1"/>
      <c r="Y27" s="1"/>
      <c r="Z27" s="1"/>
      <c r="AA27" s="1"/>
      <c r="AB27" s="1"/>
      <c r="AC27" s="1"/>
      <c r="AD27" s="1"/>
      <c r="AE27" s="1"/>
    </row>
    <row r="28" spans="1:31" ht="1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94" t="s">
        <v>34</v>
      </c>
      <c r="Q28" s="94"/>
      <c r="R28" s="17">
        <v>2</v>
      </c>
      <c r="S28" s="63">
        <f>N22</f>
        <v>1.9492753623188406</v>
      </c>
      <c r="T28" s="101" t="str">
        <f>"สิ้นเปลืองน้ำมัน  "&amp;ROUND(((S28-R28)*N21)/R28,1)&amp;"  ลิตร"</f>
        <v>สิ้นเปลืองน้ำมัน  -31.5  ลิตร</v>
      </c>
      <c r="U28" s="101"/>
      <c r="V28" s="101"/>
      <c r="W28" s="101"/>
      <c r="X28" s="1"/>
      <c r="Y28" s="1"/>
      <c r="Z28" s="1"/>
      <c r="AA28" s="1"/>
      <c r="AB28" s="1"/>
      <c r="AC28" s="1"/>
      <c r="AD28" s="1"/>
      <c r="AE28" s="1"/>
    </row>
    <row r="29" spans="1:31" ht="1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85" t="s">
        <v>35</v>
      </c>
      <c r="Q29" s="85"/>
      <c r="R29" s="35">
        <v>2.2000000000000002</v>
      </c>
      <c r="S29" s="63">
        <f>S22</f>
        <v>1.9635302698760029</v>
      </c>
      <c r="T29" s="101" t="str">
        <f>"สิ้นเปลืองน้ำมัน  "&amp;ROUND(((S29-R29)*S21)/R29,1)&amp;"  ลิตร"</f>
        <v>สิ้นเปลืองน้ำมัน  -147.4  ลิตร</v>
      </c>
      <c r="U29" s="101"/>
      <c r="V29" s="101"/>
      <c r="W29" s="101"/>
      <c r="X29" s="1"/>
      <c r="Y29" s="1"/>
      <c r="Z29" s="1"/>
      <c r="AA29" s="1"/>
      <c r="AB29" s="1"/>
      <c r="AC29" s="1"/>
      <c r="AD29" s="1"/>
      <c r="AE29" s="1"/>
    </row>
    <row r="30" spans="1:31" ht="1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86" t="s">
        <v>36</v>
      </c>
      <c r="Q30" s="87"/>
      <c r="R30" s="35">
        <v>2.2000000000000002</v>
      </c>
      <c r="S30" s="63">
        <v>1.94</v>
      </c>
      <c r="T30" s="101" t="str">
        <f>"สิ้นเปลืองน้ำมัน  "&amp;ROUND(((S30-R30)*X21)/R30,1)&amp;"  ลิตร"</f>
        <v>สิ้นเปลืองน้ำมัน  -166  ลิตร</v>
      </c>
      <c r="U30" s="101"/>
      <c r="V30" s="101"/>
      <c r="W30" s="101"/>
      <c r="X30" s="1"/>
      <c r="Y30" s="1"/>
      <c r="Z30" s="1"/>
      <c r="AA30" s="1"/>
      <c r="AB30" s="1"/>
      <c r="AC30" s="1"/>
      <c r="AD30" s="1"/>
      <c r="AE30" s="1"/>
    </row>
    <row r="31" spans="1:31" ht="1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86" t="s">
        <v>37</v>
      </c>
      <c r="Q31" s="87"/>
      <c r="R31" s="35">
        <v>2.1</v>
      </c>
      <c r="S31" s="63">
        <f>Sheet3!D21</f>
        <v>1.756317689530686</v>
      </c>
      <c r="T31" s="101" t="str">
        <f>"สิ้นเปลืองน้ำมัน  "&amp;ROUND(((S31-R31)*Sheet3!D20)/R31,1)&amp;"  ลิตร"</f>
        <v>สิ้นเปลืองน้ำมัน  -272  ลิตร</v>
      </c>
      <c r="U31" s="101"/>
      <c r="V31" s="101"/>
      <c r="W31" s="101"/>
      <c r="X31" s="1"/>
      <c r="Y31" s="1"/>
      <c r="Z31" s="1"/>
      <c r="AA31" s="1"/>
      <c r="AB31" s="1"/>
      <c r="AC31" s="1"/>
      <c r="AD31" s="1"/>
      <c r="AE31" s="1"/>
    </row>
    <row r="32" spans="1:31" ht="1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86" t="s">
        <v>38</v>
      </c>
      <c r="Q32" s="87"/>
      <c r="R32" s="35">
        <v>2.4</v>
      </c>
      <c r="S32" s="63">
        <f>Sheet3!I21</f>
        <v>1.9718100890207715</v>
      </c>
      <c r="T32" s="101" t="str">
        <f>"สิ้นเปลืองน้ำมัน  "&amp;ROUND(((S32-R32)*Sheet3!I20)/R32,1)&amp;"  ลิตร"</f>
        <v>สิ้นเปลืองน้ำมัน  -240.5  ลิตร</v>
      </c>
      <c r="U32" s="101"/>
      <c r="V32" s="101"/>
      <c r="W32" s="101"/>
      <c r="X32" s="1"/>
      <c r="Y32" s="1"/>
      <c r="Z32" s="1"/>
      <c r="AA32" s="1"/>
      <c r="AB32" s="1"/>
      <c r="AC32" s="1"/>
      <c r="AD32" s="1"/>
      <c r="AE32" s="1"/>
    </row>
    <row r="33" spans="1:31" ht="1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93" t="s">
        <v>25</v>
      </c>
      <c r="U33" s="93"/>
      <c r="V33" s="93"/>
      <c r="W33" s="93"/>
      <c r="X33" s="1"/>
      <c r="AB33" s="1"/>
      <c r="AC33" s="1"/>
      <c r="AD33" s="1"/>
      <c r="AE33" s="1"/>
    </row>
    <row r="34" spans="1:31" ht="1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03" t="s">
        <v>57</v>
      </c>
      <c r="U34" s="103"/>
      <c r="V34" s="103"/>
      <c r="W34" s="103"/>
      <c r="X34" s="1"/>
      <c r="AB34" s="1"/>
      <c r="AC34" s="1"/>
      <c r="AD34" s="1"/>
      <c r="AE34" s="1"/>
    </row>
    <row r="35" spans="1:31" ht="1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AB35" s="1"/>
      <c r="AC35" s="1"/>
      <c r="AD35" s="1"/>
      <c r="AE35" s="1"/>
    </row>
    <row r="36" spans="1:31" ht="1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1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1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5" customHeight="1">
      <c r="A39" s="1"/>
      <c r="B39" s="1"/>
      <c r="C39" s="1"/>
      <c r="D39" s="1"/>
      <c r="E39" s="1"/>
      <c r="F39" s="59">
        <v>2.2349999999999999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15" customHeight="1">
      <c r="A40" s="1"/>
      <c r="B40" s="1"/>
      <c r="C40" s="1"/>
      <c r="D40" s="1"/>
      <c r="E40" s="1"/>
      <c r="F40" s="59">
        <v>3.3479999999999999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5" customHeight="1">
      <c r="A41" s="1"/>
      <c r="B41" s="1"/>
      <c r="C41" s="1"/>
      <c r="D41" s="1"/>
      <c r="E41" s="1"/>
      <c r="F41" s="59">
        <v>2.1560000000000001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ht="15" customHeight="1">
      <c r="F42" s="59">
        <v>2.0510000000000002</v>
      </c>
      <c r="Y42" s="1"/>
      <c r="Z42" s="1"/>
      <c r="AA42" s="1"/>
      <c r="AB42" s="1"/>
      <c r="AC42" s="1"/>
      <c r="AD42" s="1"/>
      <c r="AE42" s="1"/>
    </row>
    <row r="43" spans="1:31" ht="15" customHeight="1">
      <c r="F43" s="59">
        <v>1.8</v>
      </c>
      <c r="Y43" s="1"/>
      <c r="Z43" s="1"/>
      <c r="AA43" s="1"/>
      <c r="AB43" s="1"/>
      <c r="AC43" s="1"/>
      <c r="AD43" s="1"/>
      <c r="AE43" s="1"/>
    </row>
    <row r="45" spans="1:31" ht="15" customHeight="1">
      <c r="S45" s="1">
        <v>1522</v>
      </c>
      <c r="T45" s="102" t="s">
        <v>39</v>
      </c>
      <c r="U45" s="1"/>
    </row>
    <row r="46" spans="1:31" ht="15" customHeight="1">
      <c r="S46" s="1">
        <v>1289</v>
      </c>
      <c r="T46" s="102"/>
      <c r="U46" s="1"/>
    </row>
    <row r="47" spans="1:31" ht="15" customHeight="1">
      <c r="S47" s="1"/>
      <c r="T47" s="1"/>
      <c r="U47" s="1"/>
    </row>
  </sheetData>
  <mergeCells count="33">
    <mergeCell ref="P31:Q31"/>
    <mergeCell ref="T31:W31"/>
    <mergeCell ref="T45:T46"/>
    <mergeCell ref="P32:Q32"/>
    <mergeCell ref="T32:W32"/>
    <mergeCell ref="T33:W33"/>
    <mergeCell ref="T34:W34"/>
    <mergeCell ref="P28:Q28"/>
    <mergeCell ref="T28:W28"/>
    <mergeCell ref="P29:Q29"/>
    <mergeCell ref="T29:W29"/>
    <mergeCell ref="P30:Q30"/>
    <mergeCell ref="T30:W30"/>
    <mergeCell ref="P25:Q25"/>
    <mergeCell ref="T25:W25"/>
    <mergeCell ref="P26:Q26"/>
    <mergeCell ref="T26:W26"/>
    <mergeCell ref="P27:Q27"/>
    <mergeCell ref="T27:W27"/>
    <mergeCell ref="P24:W24"/>
    <mergeCell ref="A1:X1"/>
    <mergeCell ref="A2:T2"/>
    <mergeCell ref="U2:X2"/>
    <mergeCell ref="B3:D3"/>
    <mergeCell ref="G3:I3"/>
    <mergeCell ref="L3:N3"/>
    <mergeCell ref="Q3:S3"/>
    <mergeCell ref="V3:X3"/>
    <mergeCell ref="A22:B22"/>
    <mergeCell ref="F22:G22"/>
    <mergeCell ref="K22:L22"/>
    <mergeCell ref="P22:Q22"/>
    <mergeCell ref="U22:V22"/>
  </mergeCells>
  <pageMargins left="0.82677165354330717" right="0.23622047244094491" top="0.74803149606299213" bottom="0.74803149606299213" header="0.31496062992125984" footer="0.31496062992125984"/>
  <pageSetup paperSize="9" scale="95" orientation="landscape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Y27"/>
  <sheetViews>
    <sheetView workbookViewId="0">
      <selection activeCell="I21" sqref="I21"/>
    </sheetView>
  </sheetViews>
  <sheetFormatPr defaultRowHeight="15" customHeight="1"/>
  <cols>
    <col min="1" max="1" width="6.7109375" customWidth="1"/>
    <col min="2" max="2" width="7.5703125" customWidth="1"/>
    <col min="3" max="3" width="5.5703125" customWidth="1"/>
    <col min="4" max="4" width="6.42578125" customWidth="1"/>
    <col min="5" max="5" width="1.7109375" customWidth="1"/>
    <col min="6" max="6" width="6.5703125" customWidth="1"/>
    <col min="7" max="7" width="7.5703125" customWidth="1"/>
    <col min="8" max="8" width="5.5703125" customWidth="1"/>
    <col min="9" max="9" width="8" customWidth="1"/>
    <col min="10" max="10" width="1.7109375" customWidth="1"/>
    <col min="11" max="11" width="4.42578125" customWidth="1"/>
    <col min="12" max="12" width="7.5703125" customWidth="1"/>
    <col min="13" max="13" width="5.5703125" customWidth="1"/>
    <col min="14" max="14" width="6.42578125" customWidth="1"/>
    <col min="15" max="15" width="1.7109375" customWidth="1"/>
    <col min="16" max="16" width="4.42578125" customWidth="1"/>
    <col min="17" max="17" width="7.5703125" customWidth="1"/>
    <col min="18" max="18" width="5.5703125" customWidth="1"/>
    <col min="19" max="19" width="6.42578125" customWidth="1"/>
    <col min="20" max="20" width="1.7109375" customWidth="1"/>
    <col min="21" max="21" width="4.42578125" customWidth="1"/>
    <col min="22" max="22" width="7.5703125" customWidth="1"/>
    <col min="23" max="23" width="5.5703125" customWidth="1"/>
    <col min="24" max="24" width="6.42578125" customWidth="1"/>
  </cols>
  <sheetData>
    <row r="1" spans="1:25" ht="15" customHeight="1">
      <c r="A1" s="77" t="s">
        <v>40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1"/>
    </row>
    <row r="2" spans="1:25" ht="15" customHeight="1">
      <c r="A2" s="80" t="s">
        <v>51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2" t="s">
        <v>7</v>
      </c>
      <c r="V2" s="83"/>
      <c r="W2" s="83"/>
      <c r="X2" s="84"/>
      <c r="Y2" s="1"/>
    </row>
    <row r="3" spans="1:25" ht="15" customHeight="1">
      <c r="A3" s="43" t="s">
        <v>0</v>
      </c>
      <c r="B3" s="104" t="s">
        <v>41</v>
      </c>
      <c r="C3" s="104"/>
      <c r="D3" s="104"/>
      <c r="E3" s="61"/>
      <c r="F3" s="43" t="s">
        <v>0</v>
      </c>
      <c r="G3" s="104" t="s">
        <v>42</v>
      </c>
      <c r="H3" s="105"/>
      <c r="I3" s="105"/>
      <c r="J3" s="4"/>
      <c r="K3" s="1"/>
    </row>
    <row r="4" spans="1:25" ht="15" customHeight="1">
      <c r="A4" s="35" t="s">
        <v>1</v>
      </c>
      <c r="B4" s="35" t="s">
        <v>2</v>
      </c>
      <c r="C4" s="35" t="s">
        <v>3</v>
      </c>
      <c r="D4" s="35" t="s">
        <v>4</v>
      </c>
      <c r="E4" s="9"/>
      <c r="F4" s="35" t="s">
        <v>1</v>
      </c>
      <c r="G4" s="35" t="s">
        <v>2</v>
      </c>
      <c r="H4" s="35" t="s">
        <v>3</v>
      </c>
      <c r="I4" s="35" t="s">
        <v>4</v>
      </c>
      <c r="J4" s="4"/>
    </row>
    <row r="5" spans="1:25" ht="15" customHeight="1">
      <c r="A5" s="35" t="s">
        <v>8</v>
      </c>
      <c r="B5" s="46">
        <v>126410</v>
      </c>
      <c r="C5" s="62"/>
      <c r="D5" s="46">
        <v>81</v>
      </c>
      <c r="E5" s="4"/>
      <c r="F5" s="35" t="s">
        <v>8</v>
      </c>
      <c r="G5" s="20">
        <v>97131</v>
      </c>
      <c r="H5" s="62"/>
      <c r="I5" s="20">
        <v>76</v>
      </c>
      <c r="J5" s="4"/>
      <c r="K5" s="1"/>
    </row>
    <row r="6" spans="1:25" ht="15" customHeight="1">
      <c r="A6" s="47">
        <v>1</v>
      </c>
      <c r="B6" s="46">
        <v>126646</v>
      </c>
      <c r="C6" s="35">
        <f>B6-B5</f>
        <v>236</v>
      </c>
      <c r="D6" s="46">
        <v>122</v>
      </c>
      <c r="E6" s="4"/>
      <c r="F6" s="47">
        <v>1</v>
      </c>
      <c r="G6" s="20">
        <v>97354</v>
      </c>
      <c r="H6" s="35">
        <f>G6-G5</f>
        <v>223</v>
      </c>
      <c r="I6" s="20">
        <v>96</v>
      </c>
      <c r="J6" s="4"/>
      <c r="K6" s="1"/>
    </row>
    <row r="7" spans="1:25" ht="15" customHeight="1">
      <c r="A7" s="47">
        <v>3</v>
      </c>
      <c r="B7" s="46">
        <v>126913</v>
      </c>
      <c r="C7" s="35">
        <f t="shared" ref="C7:C15" si="0">B7-B6</f>
        <v>267</v>
      </c>
      <c r="D7" s="46">
        <v>147</v>
      </c>
      <c r="E7" s="4"/>
      <c r="F7" s="19">
        <v>3</v>
      </c>
      <c r="G7" s="35">
        <v>97612</v>
      </c>
      <c r="H7" s="35">
        <f>G7-G6</f>
        <v>258</v>
      </c>
      <c r="I7" s="35">
        <v>109</v>
      </c>
      <c r="J7" s="4"/>
      <c r="K7" s="1"/>
    </row>
    <row r="8" spans="1:25" ht="15" customHeight="1">
      <c r="A8" s="47">
        <v>5</v>
      </c>
      <c r="B8" s="46">
        <v>127081</v>
      </c>
      <c r="C8" s="35">
        <f t="shared" si="0"/>
        <v>168</v>
      </c>
      <c r="D8" s="46">
        <v>100</v>
      </c>
      <c r="E8" s="4"/>
      <c r="F8" s="47">
        <v>5</v>
      </c>
      <c r="G8" s="20">
        <v>97786</v>
      </c>
      <c r="H8" s="35">
        <f>G8-G7</f>
        <v>174</v>
      </c>
      <c r="I8" s="20">
        <v>93</v>
      </c>
      <c r="J8" s="4"/>
      <c r="K8" s="1"/>
    </row>
    <row r="9" spans="1:25" ht="15" customHeight="1">
      <c r="A9" s="46">
        <v>5</v>
      </c>
      <c r="B9" s="47">
        <v>127264</v>
      </c>
      <c r="C9" s="35">
        <f t="shared" si="0"/>
        <v>183</v>
      </c>
      <c r="D9" s="47">
        <v>95</v>
      </c>
      <c r="E9" s="4"/>
      <c r="F9" s="19">
        <v>7</v>
      </c>
      <c r="G9" s="47">
        <v>97990</v>
      </c>
      <c r="H9" s="35">
        <f t="shared" ref="H9:H14" si="1">G9-G8</f>
        <v>204</v>
      </c>
      <c r="I9" s="47">
        <v>112</v>
      </c>
      <c r="J9" s="4"/>
      <c r="K9" s="1"/>
    </row>
    <row r="10" spans="1:25" ht="15" customHeight="1">
      <c r="A10" s="55">
        <v>8</v>
      </c>
      <c r="B10" s="46">
        <v>127444</v>
      </c>
      <c r="C10" s="35">
        <f t="shared" si="0"/>
        <v>180</v>
      </c>
      <c r="D10" s="46">
        <v>111</v>
      </c>
      <c r="E10" s="4"/>
      <c r="F10" s="19">
        <v>9</v>
      </c>
      <c r="G10" s="20">
        <v>98167</v>
      </c>
      <c r="H10" s="35">
        <f t="shared" si="1"/>
        <v>177</v>
      </c>
      <c r="I10" s="20">
        <v>99</v>
      </c>
      <c r="J10" s="4"/>
      <c r="K10" s="1"/>
    </row>
    <row r="11" spans="1:25" ht="15" customHeight="1">
      <c r="A11" s="47">
        <v>10</v>
      </c>
      <c r="B11" s="47">
        <v>127673</v>
      </c>
      <c r="C11" s="35">
        <f t="shared" si="0"/>
        <v>229</v>
      </c>
      <c r="D11" s="47">
        <v>138</v>
      </c>
      <c r="E11" s="4"/>
      <c r="F11" s="19">
        <v>11</v>
      </c>
      <c r="G11" s="47">
        <v>98356</v>
      </c>
      <c r="H11" s="35">
        <f t="shared" si="1"/>
        <v>189</v>
      </c>
      <c r="I11" s="47">
        <v>110</v>
      </c>
      <c r="J11" s="4"/>
      <c r="K11" s="1"/>
    </row>
    <row r="12" spans="1:25" ht="15" customHeight="1">
      <c r="A12" s="55">
        <v>12</v>
      </c>
      <c r="B12" s="46">
        <v>127876</v>
      </c>
      <c r="C12" s="35">
        <f t="shared" si="0"/>
        <v>203</v>
      </c>
      <c r="D12" s="46">
        <v>124</v>
      </c>
      <c r="E12" s="4"/>
      <c r="F12" s="47">
        <v>17</v>
      </c>
      <c r="G12" s="20">
        <v>98593</v>
      </c>
      <c r="H12" s="35">
        <f t="shared" si="1"/>
        <v>237</v>
      </c>
      <c r="I12" s="20">
        <v>116</v>
      </c>
      <c r="J12" s="4"/>
      <c r="K12" s="1"/>
    </row>
    <row r="13" spans="1:25" ht="15" customHeight="1">
      <c r="A13" s="55">
        <v>17</v>
      </c>
      <c r="B13" s="47">
        <v>128057</v>
      </c>
      <c r="C13" s="35">
        <f t="shared" si="0"/>
        <v>181</v>
      </c>
      <c r="D13" s="47">
        <v>88</v>
      </c>
      <c r="E13" s="4"/>
      <c r="F13" s="19">
        <v>19</v>
      </c>
      <c r="G13" s="47">
        <v>98759</v>
      </c>
      <c r="H13" s="35">
        <f t="shared" si="1"/>
        <v>166</v>
      </c>
      <c r="I13" s="47">
        <v>94</v>
      </c>
      <c r="J13" s="4"/>
      <c r="K13" s="1"/>
    </row>
    <row r="14" spans="1:25" ht="15" customHeight="1">
      <c r="A14" s="47">
        <v>19</v>
      </c>
      <c r="B14" s="46">
        <v>128344</v>
      </c>
      <c r="C14" s="35">
        <f t="shared" si="0"/>
        <v>287</v>
      </c>
      <c r="D14" s="46">
        <v>158</v>
      </c>
      <c r="E14" s="4"/>
      <c r="F14" s="47">
        <v>20</v>
      </c>
      <c r="G14" s="20">
        <v>98909</v>
      </c>
      <c r="H14" s="35">
        <f t="shared" si="1"/>
        <v>150</v>
      </c>
      <c r="I14" s="20">
        <v>63</v>
      </c>
      <c r="J14" s="4"/>
      <c r="K14" s="1"/>
    </row>
    <row r="15" spans="1:25" ht="15" customHeight="1">
      <c r="A15" s="55">
        <v>21</v>
      </c>
      <c r="B15" s="46">
        <v>128537</v>
      </c>
      <c r="C15" s="35">
        <f t="shared" si="0"/>
        <v>193</v>
      </c>
      <c r="D15" s="46">
        <v>128</v>
      </c>
      <c r="E15" s="4"/>
      <c r="F15" s="47">
        <v>21</v>
      </c>
      <c r="G15" s="20">
        <v>99046</v>
      </c>
      <c r="H15" s="35">
        <f>G15-G14</f>
        <v>137</v>
      </c>
      <c r="I15" s="20">
        <v>73</v>
      </c>
      <c r="J15" s="4"/>
      <c r="K15" s="1"/>
    </row>
    <row r="16" spans="1:25" ht="15" customHeight="1">
      <c r="A16" s="47">
        <v>23</v>
      </c>
      <c r="B16" s="47">
        <v>128790</v>
      </c>
      <c r="C16" s="69">
        <f>B16-B15</f>
        <v>253</v>
      </c>
      <c r="D16" s="47">
        <v>144</v>
      </c>
      <c r="E16" s="4"/>
      <c r="F16" s="19">
        <v>23</v>
      </c>
      <c r="G16" s="20">
        <v>99353</v>
      </c>
      <c r="H16" s="71">
        <f>G16-G15</f>
        <v>307</v>
      </c>
      <c r="I16" s="20">
        <v>158</v>
      </c>
      <c r="J16" s="4"/>
      <c r="K16" s="1"/>
    </row>
    <row r="17" spans="1:25" ht="15" customHeight="1">
      <c r="A17" s="47">
        <v>23</v>
      </c>
      <c r="B17" s="46">
        <v>128947</v>
      </c>
      <c r="C17" s="71">
        <f>B17-B16</f>
        <v>157</v>
      </c>
      <c r="D17" s="46">
        <v>93</v>
      </c>
      <c r="E17" s="4"/>
      <c r="F17" s="47">
        <v>26</v>
      </c>
      <c r="G17" s="48">
        <v>99647</v>
      </c>
      <c r="H17" s="71">
        <f>G17-G16</f>
        <v>294</v>
      </c>
      <c r="I17" s="48">
        <v>139</v>
      </c>
      <c r="J17" s="4"/>
      <c r="K17" s="1"/>
    </row>
    <row r="18" spans="1:25" ht="15" customHeight="1">
      <c r="A18" s="47">
        <v>26</v>
      </c>
      <c r="B18" s="48">
        <v>129155</v>
      </c>
      <c r="C18" s="71">
        <f t="shared" ref="C18:C19" si="2">B18-B17</f>
        <v>208</v>
      </c>
      <c r="D18" s="48">
        <v>123</v>
      </c>
      <c r="E18" s="4"/>
      <c r="F18" s="19">
        <v>28</v>
      </c>
      <c r="G18" s="20">
        <v>99789</v>
      </c>
      <c r="H18" s="71">
        <f>G18-G17</f>
        <v>142</v>
      </c>
      <c r="I18" s="20">
        <v>86</v>
      </c>
      <c r="J18" s="4"/>
      <c r="K18" s="1"/>
    </row>
    <row r="19" spans="1:25" ht="15" customHeight="1">
      <c r="A19" s="55">
        <v>28</v>
      </c>
      <c r="B19" s="46">
        <v>129329</v>
      </c>
      <c r="C19" s="71">
        <f t="shared" si="2"/>
        <v>174</v>
      </c>
      <c r="D19" s="46">
        <v>91</v>
      </c>
      <c r="E19" s="4"/>
      <c r="F19" s="16"/>
      <c r="G19" s="29"/>
      <c r="H19" s="35"/>
      <c r="I19" s="35"/>
      <c r="J19" s="4"/>
      <c r="K19" s="1"/>
    </row>
    <row r="20" spans="1:25" ht="15" customHeight="1">
      <c r="A20" s="2"/>
      <c r="B20" s="49" t="s">
        <v>5</v>
      </c>
      <c r="C20" s="44">
        <f>SUM(C6:C19)</f>
        <v>2919</v>
      </c>
      <c r="D20" s="44">
        <f>SUM(D6:D19)</f>
        <v>1662</v>
      </c>
      <c r="E20" s="4"/>
      <c r="F20" s="2"/>
      <c r="G20" s="49" t="s">
        <v>5</v>
      </c>
      <c r="H20" s="44">
        <f>SUM(H6:H19)</f>
        <v>2658</v>
      </c>
      <c r="I20" s="56">
        <f>SUM(I6:I19)</f>
        <v>1348</v>
      </c>
      <c r="J20" s="4"/>
      <c r="K20" s="1"/>
    </row>
    <row r="21" spans="1:25" ht="15" customHeight="1">
      <c r="A21" s="86" t="s">
        <v>49</v>
      </c>
      <c r="B21" s="87"/>
      <c r="C21" s="36" t="s">
        <v>6</v>
      </c>
      <c r="D21" s="11">
        <f>AVERAGE(C20/D20)</f>
        <v>1.756317689530686</v>
      </c>
      <c r="E21" s="2"/>
      <c r="F21" s="85" t="s">
        <v>50</v>
      </c>
      <c r="G21" s="85"/>
      <c r="H21" s="36" t="s">
        <v>6</v>
      </c>
      <c r="I21" s="11">
        <f t="shared" ref="I21" si="3">AVERAGE(H20/I20)</f>
        <v>1.9718100890207715</v>
      </c>
      <c r="J21" s="2"/>
      <c r="K21" s="1"/>
    </row>
    <row r="22" spans="1:25" ht="1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1"/>
    </row>
    <row r="23" spans="1:25" ht="1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1"/>
      <c r="W23" s="1"/>
      <c r="X23" s="1"/>
      <c r="Y23" s="1"/>
    </row>
    <row r="24" spans="1:25" ht="1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1"/>
      <c r="W24" s="1"/>
      <c r="X24" s="1"/>
      <c r="Y24" s="1"/>
    </row>
    <row r="25" spans="1:25" ht="1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</sheetData>
  <mergeCells count="7">
    <mergeCell ref="A21:B21"/>
    <mergeCell ref="F21:G21"/>
    <mergeCell ref="A1:X1"/>
    <mergeCell ref="A2:T2"/>
    <mergeCell ref="U2:X2"/>
    <mergeCell ref="B3:D3"/>
    <mergeCell ref="G3:I3"/>
  </mergeCells>
  <pageMargins left="0.70866141732283472" right="0.70866141732283472" top="0.74803149606299213" bottom="0.74803149606299213" header="0.31496062992125984" footer="0.31496062992125984"/>
  <pageSetup paperSize="9" scale="92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Bassam Umalee</cp:lastModifiedBy>
  <cp:lastPrinted>2019-05-21T04:01:35Z</cp:lastPrinted>
  <dcterms:created xsi:type="dcterms:W3CDTF">2018-03-09T09:28:40Z</dcterms:created>
  <dcterms:modified xsi:type="dcterms:W3CDTF">2019-06-20T13:48:10Z</dcterms:modified>
</cp:coreProperties>
</file>