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\r\AIPresentations\Source Materials\AI Models\Perceptron\"/>
    </mc:Choice>
  </mc:AlternateContent>
  <xr:revisionPtr revIDLastSave="0" documentId="13_ncr:1_{728CDB51-81F8-4225-893B-39B4A75FB1DF}" xr6:coauthVersionLast="47" xr6:coauthVersionMax="47" xr10:uidLastSave="{00000000-0000-0000-0000-000000000000}"/>
  <bookViews>
    <workbookView xWindow="-108" yWindow="-108" windowWidth="24792" windowHeight="13320" xr2:uid="{86C86B6F-1FB3-49E3-81F9-3076D00DCA2A}"/>
  </bookViews>
  <sheets>
    <sheet name="No Activation" sheetId="2" r:id="rId1"/>
    <sheet name="TanH" sheetId="3" r:id="rId2"/>
    <sheet name="Sigmoid" sheetId="1" r:id="rId3"/>
  </sheets>
  <definedNames>
    <definedName name="solver_adj" localSheetId="0" hidden="1">'No Activation'!$B$1:$B$3</definedName>
    <definedName name="solver_adj" localSheetId="2" hidden="1">Sigmoid!$B$1:$B$3</definedName>
    <definedName name="solver_adj" localSheetId="1" hidden="1">TanH!$B$1:$B$3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3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'No Activation'!$B$1</definedName>
    <definedName name="solver_lhs1" localSheetId="2" hidden="1">Sigmoid!$B$1</definedName>
    <definedName name="solver_lhs1" localSheetId="1" hidden="1">TanH!$B$1</definedName>
    <definedName name="solver_lhs10" localSheetId="0" hidden="1">'No Activation'!$E$9</definedName>
    <definedName name="solver_lhs10" localSheetId="2" hidden="1">Sigmoid!$E$8</definedName>
    <definedName name="solver_lhs10" localSheetId="1" hidden="1">TanH!$E$8</definedName>
    <definedName name="solver_lhs11" localSheetId="0" hidden="1">'No Activation'!$E$9</definedName>
    <definedName name="solver_lhs11" localSheetId="2" hidden="1">Sigmoid!$E$9</definedName>
    <definedName name="solver_lhs11" localSheetId="1" hidden="1">TanH!$E$9</definedName>
    <definedName name="solver_lhs2" localSheetId="0" hidden="1">'No Activation'!$B$1</definedName>
    <definedName name="solver_lhs2" localSheetId="2" hidden="1">Sigmoid!$B$1</definedName>
    <definedName name="solver_lhs2" localSheetId="1" hidden="1">TanH!$B$1</definedName>
    <definedName name="solver_lhs3" localSheetId="0" hidden="1">'No Activation'!$B$2</definedName>
    <definedName name="solver_lhs3" localSheetId="2" hidden="1">Sigmoid!$B$2</definedName>
    <definedName name="solver_lhs3" localSheetId="1" hidden="1">TanH!$B$2</definedName>
    <definedName name="solver_lhs4" localSheetId="0" hidden="1">'No Activation'!$B$2</definedName>
    <definedName name="solver_lhs4" localSheetId="2" hidden="1">Sigmoid!$B$2</definedName>
    <definedName name="solver_lhs4" localSheetId="1" hidden="1">TanH!$B$2</definedName>
    <definedName name="solver_lhs5" localSheetId="0" hidden="1">'No Activation'!$B$3</definedName>
    <definedName name="solver_lhs5" localSheetId="2" hidden="1">Sigmoid!$B$2</definedName>
    <definedName name="solver_lhs5" localSheetId="1" hidden="1">TanH!$B$2</definedName>
    <definedName name="solver_lhs6" localSheetId="0" hidden="1">'No Activation'!$B$3</definedName>
    <definedName name="solver_lhs6" localSheetId="2" hidden="1">Sigmoid!$B$3</definedName>
    <definedName name="solver_lhs6" localSheetId="1" hidden="1">TanH!$B$3</definedName>
    <definedName name="solver_lhs7" localSheetId="0" hidden="1">'No Activation'!$E$10</definedName>
    <definedName name="solver_lhs7" localSheetId="2" hidden="1">Sigmoid!$B$3</definedName>
    <definedName name="solver_lhs7" localSheetId="1" hidden="1">TanH!$B$3</definedName>
    <definedName name="solver_lhs8" localSheetId="0" hidden="1">'No Activation'!$E$7</definedName>
    <definedName name="solver_lhs8" localSheetId="2" hidden="1">Sigmoid!$E$10</definedName>
    <definedName name="solver_lhs8" localSheetId="1" hidden="1">TanH!$E$10</definedName>
    <definedName name="solver_lhs9" localSheetId="0" hidden="1">'No Activation'!$E$8</definedName>
    <definedName name="solver_lhs9" localSheetId="2" hidden="1">Sigmoid!$E$7</definedName>
    <definedName name="solver_lhs9" localSheetId="1" hidden="1">TanH!$E$7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10</definedName>
    <definedName name="solver_num" localSheetId="2" hidden="1">11</definedName>
    <definedName name="solver_num" localSheetId="1" hidden="1">11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'No Activation'!$E$7</definedName>
    <definedName name="solver_opt" localSheetId="2" hidden="1">Sigmoid!$B$4</definedName>
    <definedName name="solver_opt" localSheetId="1" hidden="1">TanH!$B$4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10" localSheetId="0" hidden="1">2</definedName>
    <definedName name="solver_rel10" localSheetId="2" hidden="1">2</definedName>
    <definedName name="solver_rel10" localSheetId="1" hidden="1">2</definedName>
    <definedName name="solver_rel11" localSheetId="0" hidden="1">2</definedName>
    <definedName name="solver_rel11" localSheetId="2" hidden="1">2</definedName>
    <definedName name="solver_rel11" localSheetId="1" hidden="1">2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3" localSheetId="0" hidden="1">1</definedName>
    <definedName name="solver_rel3" localSheetId="2" hidden="1">1</definedName>
    <definedName name="solver_rel3" localSheetId="1" hidden="1">1</definedName>
    <definedName name="solver_rel4" localSheetId="0" hidden="1">3</definedName>
    <definedName name="solver_rel4" localSheetId="2" hidden="1">2</definedName>
    <definedName name="solver_rel4" localSheetId="1" hidden="1">2</definedName>
    <definedName name="solver_rel5" localSheetId="0" hidden="1">1</definedName>
    <definedName name="solver_rel5" localSheetId="2" hidden="1">3</definedName>
    <definedName name="solver_rel5" localSheetId="1" hidden="1">3</definedName>
    <definedName name="solver_rel6" localSheetId="0" hidden="1">3</definedName>
    <definedName name="solver_rel6" localSheetId="2" hidden="1">1</definedName>
    <definedName name="solver_rel6" localSheetId="1" hidden="1">1</definedName>
    <definedName name="solver_rel7" localSheetId="0" hidden="1">2</definedName>
    <definedName name="solver_rel7" localSheetId="2" hidden="1">3</definedName>
    <definedName name="solver_rel7" localSheetId="1" hidden="1">3</definedName>
    <definedName name="solver_rel8" localSheetId="0" hidden="1">2</definedName>
    <definedName name="solver_rel8" localSheetId="2" hidden="1">2</definedName>
    <definedName name="solver_rel8" localSheetId="1" hidden="1">2</definedName>
    <definedName name="solver_rel9" localSheetId="0" hidden="1">2</definedName>
    <definedName name="solver_rel9" localSheetId="2" hidden="1">2</definedName>
    <definedName name="solver_rel9" localSheetId="1" hidden="1">2</definedName>
    <definedName name="solver_rhs1" localSheetId="0" hidden="1">2</definedName>
    <definedName name="solver_rhs1" localSheetId="2" hidden="1">2</definedName>
    <definedName name="solver_rhs1" localSheetId="1" hidden="1">2</definedName>
    <definedName name="solver_rhs10" localSheetId="0" hidden="1">0</definedName>
    <definedName name="solver_rhs10" localSheetId="2" hidden="1">0</definedName>
    <definedName name="solver_rhs10" localSheetId="1" hidden="1">0</definedName>
    <definedName name="solver_rhs11" localSheetId="0" hidden="1">0</definedName>
    <definedName name="solver_rhs11" localSheetId="2" hidden="1">0</definedName>
    <definedName name="solver_rhs11" localSheetId="1" hidden="1">0</definedName>
    <definedName name="solver_rhs2" localSheetId="0" hidden="1">-2</definedName>
    <definedName name="solver_rhs2" localSheetId="2" hidden="1">-2</definedName>
    <definedName name="solver_rhs2" localSheetId="1" hidden="1">-2</definedName>
    <definedName name="solver_rhs3" localSheetId="0" hidden="1">2</definedName>
    <definedName name="solver_rhs3" localSheetId="2" hidden="1">2</definedName>
    <definedName name="solver_rhs3" localSheetId="1" hidden="1">2</definedName>
    <definedName name="solver_rhs4" localSheetId="0" hidden="1">-2</definedName>
    <definedName name="solver_rhs4" localSheetId="2" hidden="1">Sigmoid!$B$1</definedName>
    <definedName name="solver_rhs4" localSheetId="1" hidden="1">TanH!$B$1</definedName>
    <definedName name="solver_rhs5" localSheetId="0" hidden="1">2</definedName>
    <definedName name="solver_rhs5" localSheetId="2" hidden="1">-2</definedName>
    <definedName name="solver_rhs5" localSheetId="1" hidden="1">-2</definedName>
    <definedName name="solver_rhs6" localSheetId="0" hidden="1">-2</definedName>
    <definedName name="solver_rhs6" localSheetId="2" hidden="1">2</definedName>
    <definedName name="solver_rhs6" localSheetId="1" hidden="1">2</definedName>
    <definedName name="solver_rhs7" localSheetId="0" hidden="1">0</definedName>
    <definedName name="solver_rhs7" localSheetId="2" hidden="1">-2</definedName>
    <definedName name="solver_rhs7" localSheetId="1" hidden="1">-2</definedName>
    <definedName name="solver_rhs8" localSheetId="0" hidden="1">0</definedName>
    <definedName name="solver_rhs8" localSheetId="2" hidden="1">0</definedName>
    <definedName name="solver_rhs8" localSheetId="1" hidden="1">0</definedName>
    <definedName name="solver_rhs9" localSheetId="0" hidden="1">0</definedName>
    <definedName name="solver_rhs9" localSheetId="2" hidden="1">0</definedName>
    <definedName name="solver_rhs9" localSheetId="1" hidden="1">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G10" i="3" s="1"/>
  <c r="D10" i="3" s="1"/>
  <c r="F9" i="3"/>
  <c r="G9" i="3" s="1"/>
  <c r="D9" i="3" s="1"/>
  <c r="F8" i="3"/>
  <c r="G8" i="3" s="1"/>
  <c r="D8" i="3" s="1"/>
  <c r="F7" i="3"/>
  <c r="G7" i="3" s="1"/>
  <c r="D7" i="3" s="1"/>
  <c r="F7" i="2"/>
  <c r="G7" i="2" s="1"/>
  <c r="F8" i="2"/>
  <c r="G8" i="2" s="1"/>
  <c r="F9" i="2"/>
  <c r="G9" i="2" s="1"/>
  <c r="F10" i="2"/>
  <c r="G10" i="2" s="1"/>
  <c r="F10" i="1"/>
  <c r="G10" i="1" s="1"/>
  <c r="D10" i="1" s="1"/>
  <c r="E10" i="1" s="1"/>
  <c r="F9" i="1"/>
  <c r="G9" i="1" s="1"/>
  <c r="D9" i="1" s="1"/>
  <c r="E9" i="1" s="1"/>
  <c r="F8" i="1"/>
  <c r="G8" i="1" s="1"/>
  <c r="D8" i="1" s="1"/>
  <c r="E8" i="1" s="1"/>
  <c r="F7" i="1"/>
  <c r="G7" i="1" s="1"/>
  <c r="D7" i="1" s="1"/>
  <c r="E7" i="1" s="1"/>
  <c r="E7" i="3" l="1"/>
  <c r="H7" i="3"/>
  <c r="H8" i="3"/>
  <c r="E8" i="3"/>
  <c r="E9" i="3"/>
  <c r="H9" i="3"/>
  <c r="H10" i="3"/>
  <c r="E10" i="3"/>
  <c r="H8" i="2"/>
  <c r="D8" i="2"/>
  <c r="E8" i="2" s="1"/>
  <c r="H10" i="2"/>
  <c r="D10" i="2"/>
  <c r="E10" i="2" s="1"/>
  <c r="D9" i="2"/>
  <c r="E9" i="2" s="1"/>
  <c r="H9" i="2"/>
  <c r="D7" i="2"/>
  <c r="E7" i="2" s="1"/>
  <c r="H7" i="2"/>
  <c r="H9" i="1"/>
  <c r="H8" i="1"/>
  <c r="H7" i="1"/>
  <c r="H10" i="1"/>
  <c r="B4" i="2" l="1"/>
  <c r="B4" i="3"/>
  <c r="B4" i="1"/>
</calcChain>
</file>

<file path=xl/sharedStrings.xml><?xml version="1.0" encoding="utf-8"?>
<sst xmlns="http://schemas.openxmlformats.org/spreadsheetml/2006/main" count="38" uniqueCount="16">
  <si>
    <t>X</t>
  </si>
  <si>
    <t>Y</t>
  </si>
  <si>
    <t>Expected</t>
  </si>
  <si>
    <t>Actual</t>
  </si>
  <si>
    <t>M1</t>
  </si>
  <si>
    <t>M2</t>
  </si>
  <si>
    <t>B</t>
  </si>
  <si>
    <t>Sigmoid</t>
  </si>
  <si>
    <t>Round(Sig)</t>
  </si>
  <si>
    <t>SqErr</t>
  </si>
  <si>
    <t>Σ SqErr</t>
  </si>
  <si>
    <t>IsWrong</t>
  </si>
  <si>
    <t>Min Error @: M1=1.333, M2=1.333, B=-2.0</t>
  </si>
  <si>
    <t>NoActivation</t>
  </si>
  <si>
    <t>TanH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</si>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</sst>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192505</xdr:colOff>
      <xdr:row>1</xdr:row>
      <xdr:rowOff>0</xdr:rowOff>
    </xdr:from>
    <xdr:ext cx="3215447" cy="1899251"/>
    <xdr:pic>
      <xdr:nvPicPr>
        <xdr:cNvPr id="2" name="Picture 1">
          <a:extLst>
            <a:ext uri="{FF2B5EF4-FFF2-40B4-BE49-F238E27FC236}">
              <a16:creationId xmlns:a16="http://schemas.microsoft.com/office/drawing/2014/main" id="{9EF733F2-F077-4032-8FC1-BCC64460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9305" y="180975"/>
          <a:ext cx="3215447" cy="189925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192505</xdr:colOff>
      <xdr:row>1</xdr:row>
      <xdr:rowOff>0</xdr:rowOff>
    </xdr:from>
    <xdr:to>
      <xdr:col>13</xdr:col>
      <xdr:colOff>353034</xdr:colOff>
      <xdr:row>11</xdr:row>
      <xdr:rowOff>98324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CFC4A4-E83E-4B0E-889C-2DBB47DC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425" y="182880"/>
          <a:ext cx="3200909" cy="1927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192505</xdr:colOff>
      <xdr:row>1</xdr:row>
      <xdr:rowOff>0</xdr:rowOff>
    </xdr:from>
    <xdr:to>
      <xdr:col>13</xdr:col>
      <xdr:colOff>353034</xdr:colOff>
      <xdr:row>11</xdr:row>
      <xdr:rowOff>98324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02927-F3CA-0803-EB99-8C8977A12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0842" y="184484"/>
          <a:ext cx="3200508" cy="19431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0C0B8-569D-49DE-834A-543F3633A7A7}" name="Table13" displayName="Table13" ref="A6:H10" totalsRowShown="0">
  <autoFilter ref="A6:H10" xr:uid="{3D7D0A71-223D-4B21-B936-3E35EE11DE27}"/>
  <tableColumns count="8">
    <tableColumn id="1" xr3:uid="{3FF25E04-B047-4241-8FEA-C8B57AC072B8}" name="X"/>
    <tableColumn id="2" xr3:uid="{7AEBE753-51EC-4637-933C-A0A2BE9B5097}" name="Y"/>
    <tableColumn id="3" xr3:uid="{56D97CB0-BCD8-4D1B-BAC5-FADA6804E1A1}" name="Expected"/>
    <tableColumn id="6" xr3:uid="{A54A9E35-7390-44DC-AC17-3BAF3A5FE7A3}" name="Result" dataDxfId="25">
      <calculatedColumnFormula>IF(Table13[[#This Row],[NoActivation]] &gt;0, 1, 0)</calculatedColumnFormula>
    </tableColumn>
    <tableColumn id="8" xr3:uid="{2FAC6674-A9EE-45F9-B694-DF62A5AE78E4}" name="IsWrong" dataDxfId="24">
      <calculatedColumnFormula>ABS(Table13[[#This Row],[Expected]]-Table13[[#This Row],[Result]])</calculatedColumnFormula>
    </tableColumn>
    <tableColumn id="5" xr3:uid="{B2358D50-13AC-4895-AE09-2531028C8587}" name="Actual">
      <calculatedColumnFormula>Table13[[#This Row],[X]]*$B$1+Table13[[#This Row],[Y]]*$B$2+$B$3</calculatedColumnFormula>
    </tableColumn>
    <tableColumn id="4" xr3:uid="{EBEBDCA8-AA86-4F14-98E9-221F7CA4B1D9}" name="NoActivation" dataDxfId="23">
      <calculatedColumnFormula>Table13[[#This Row],[Actual]]</calculatedColumnFormula>
    </tableColumn>
    <tableColumn id="7" xr3:uid="{F701F23D-1524-4BFA-9F1C-991A673D052B}" name="SqErr" dataDxfId="22">
      <calculatedColumnFormula>POWER(Table13[[#This Row],[Expected]]-Table13[[#This Row],[NoActivation]],2)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4A7CD6-A8D6-48F8-9F9C-9B1E5B887C37}" name="Table14" displayName="Table14" ref="A6:H10" totalsRowShown="0">
  <autoFilter ref="A6:H10" xr:uid="{3D7D0A71-223D-4B21-B936-3E35EE11DE27}"/>
  <tableColumns count="8">
    <tableColumn id="1" xr3:uid="{9A2C50E0-FA5F-4B3F-936C-172200D903CE}" name="X"/>
    <tableColumn id="2" xr3:uid="{FD617501-DBEF-41EF-BA33-A9808C648421}" name="Y"/>
    <tableColumn id="3" xr3:uid="{E93EE6FE-8A56-4BE0-9869-548663F4759C}" name="Expected"/>
    <tableColumn id="6" xr3:uid="{15CA6F68-D28F-451E-ABB4-FD55B23639F0}" name="Round(Sig)" dataDxfId="0">
      <calculatedColumnFormula>IF(Table14[[#This Row],[TanH]] &gt;0, 1, 0)</calculatedColumnFormula>
    </tableColumn>
    <tableColumn id="8" xr3:uid="{995EC739-22E6-4BE2-9C7A-21EEF03C1B4F}" name="IsWrong" dataDxfId="3">
      <calculatedColumnFormula>ABS(Table14[[#This Row],[Expected]]-Table14[[#This Row],[Round(Sig)]])</calculatedColumnFormula>
    </tableColumn>
    <tableColumn id="5" xr3:uid="{F3D360F6-FD47-457D-B9A0-9E24C92C438B}" name="Actual">
      <calculatedColumnFormula>Table14[[#This Row],[X]]*$B$1+Table14[[#This Row],[Y]]*$B$2+$B$3</calculatedColumnFormula>
    </tableColumn>
    <tableColumn id="4" xr3:uid="{6E1E0E06-15A3-4349-BE5E-01C77A177AA5}" name="TanH" dataDxfId="1">
      <calculatedColumnFormula>TANH(Table14[[#This Row],[Actual]])</calculatedColumnFormula>
    </tableColumn>
    <tableColumn id="7" xr3:uid="{D00D27C8-3B27-406A-9D7C-9F5466A074DE}" name="SqErr" dataDxfId="2">
      <calculatedColumnFormula>POWER(Table14[[#This Row],[Expected]]-Table14[[#This Row],[TanH]],2)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D0A71-223D-4B21-B936-3E35EE11DE27}" name="Table1" displayName="Table1" ref="A6:H10" totalsRowShown="0">
  <autoFilter ref="A6:H10" xr:uid="{3D7D0A71-223D-4B21-B936-3E35EE11DE27}"/>
  <tableColumns count="8">
    <tableColumn id="1" xr3:uid="{3FF25E04-B047-4241-8FEA-C8B57AC072B8}" name="X"/>
    <tableColumn id="2" xr3:uid="{7AEBE753-51EC-4637-933C-A0A2BE9B5097}" name="Y"/>
    <tableColumn id="3" xr3:uid="{56D97CB0-BCD8-4D1B-BAC5-FADA6804E1A1}" name="Expected"/>
    <tableColumn id="6" xr3:uid="{A54A9E35-7390-44DC-AC17-3BAF3A5FE7A3}" name="Round(Sig)" dataDxfId="29">
      <calculatedColumnFormula>ROUND(Table1[[#This Row],[Sigmoid]], 0)</calculatedColumnFormula>
    </tableColumn>
    <tableColumn id="8" xr3:uid="{2FAC6674-A9EE-45F9-B694-DF62A5AE78E4}" name="IsWrong" dataDxfId="28">
      <calculatedColumnFormula>ABS(Table1[[#This Row],[Expected]]-Table1[[#This Row],[Round(Sig)]])</calculatedColumnFormula>
    </tableColumn>
    <tableColumn id="5" xr3:uid="{B2358D50-13AC-4895-AE09-2531028C8587}" name="Actual">
      <calculatedColumnFormula>Table1[[#This Row],[X]]*$B$1+Table1[[#This Row],[Y]]*$B$2+$B$3</calculatedColumnFormula>
    </tableColumn>
    <tableColumn id="4" xr3:uid="{EBEBDCA8-AA86-4F14-98E9-221F7CA4B1D9}" name="Sigmoid" dataDxfId="27">
      <calculatedColumnFormula>1 / (1 + EXP(-1*Table1[[#This Row],[Actual]]))</calculatedColumnFormula>
    </tableColumn>
    <tableColumn id="7" xr3:uid="{F701F23D-1524-4BFA-9F1C-991A673D052B}" name="SqErr" dataDxfId="26">
      <calculatedColumnFormula>POWER(Table1[[#This Row],[Expected]]-Table1[[#This Row],[Sigmoid]],2)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EBFF-1126-42C3-91F2-6C35387D5DE8}">
  <dimension ref="A1:H12"/>
  <sheetViews>
    <sheetView tabSelected="1" zoomScale="190" zoomScaleNormal="190" workbookViewId="0">
      <selection activeCell="A7" sqref="A7"/>
    </sheetView>
  </sheetViews>
  <sheetFormatPr defaultRowHeight="14.4" x14ac:dyDescent="0.3"/>
  <cols>
    <col min="1" max="1" width="8.88671875" customWidth="1"/>
    <col min="3" max="3" width="4.5546875" customWidth="1"/>
    <col min="4" max="5" width="3.88671875" customWidth="1"/>
    <col min="6" max="6" width="10.33203125" customWidth="1"/>
    <col min="7" max="7" width="10.33203125" hidden="1" customWidth="1"/>
    <col min="8" max="8" width="6.5546875" customWidth="1"/>
    <col min="9" max="9" width="8.5546875" bestFit="1" customWidth="1"/>
    <col min="10" max="10" width="9.44140625" customWidth="1"/>
    <col min="11" max="11" width="8.5546875" customWidth="1"/>
  </cols>
  <sheetData>
    <row r="1" spans="1:8" x14ac:dyDescent="0.3">
      <c r="A1" t="s">
        <v>4</v>
      </c>
      <c r="B1" s="1">
        <v>1.333</v>
      </c>
    </row>
    <row r="2" spans="1:8" x14ac:dyDescent="0.3">
      <c r="A2" t="s">
        <v>5</v>
      </c>
      <c r="B2" s="1">
        <v>1.333</v>
      </c>
    </row>
    <row r="3" spans="1:8" x14ac:dyDescent="0.3">
      <c r="A3" t="s">
        <v>6</v>
      </c>
      <c r="B3" s="1">
        <v>-2</v>
      </c>
    </row>
    <row r="4" spans="1:8" x14ac:dyDescent="0.3">
      <c r="A4" t="s">
        <v>10</v>
      </c>
      <c r="B4">
        <f>SUM(Table13[SqErr])</f>
        <v>29.883112000000004</v>
      </c>
    </row>
    <row r="6" spans="1:8" x14ac:dyDescent="0.3">
      <c r="A6" t="s">
        <v>0</v>
      </c>
      <c r="B6" t="s">
        <v>1</v>
      </c>
      <c r="C6" t="s">
        <v>2</v>
      </c>
      <c r="D6" t="s">
        <v>15</v>
      </c>
      <c r="E6" t="s">
        <v>11</v>
      </c>
      <c r="F6" t="s">
        <v>3</v>
      </c>
      <c r="G6" t="s">
        <v>13</v>
      </c>
      <c r="H6" t="s">
        <v>9</v>
      </c>
    </row>
    <row r="7" spans="1:8" x14ac:dyDescent="0.3">
      <c r="A7">
        <v>-1</v>
      </c>
      <c r="B7">
        <v>-1</v>
      </c>
      <c r="C7">
        <v>0</v>
      </c>
      <c r="D7">
        <f>IF(Table13[[#This Row],[NoActivation]] &gt;0, 1, 0)</f>
        <v>0</v>
      </c>
      <c r="E7">
        <f>ABS(Table13[[#This Row],[Expected]]-Table13[[#This Row],[Result]])</f>
        <v>0</v>
      </c>
      <c r="F7">
        <f>Table13[[#This Row],[X]]*$B$1+Table13[[#This Row],[Y]]*$B$2+$B$3</f>
        <v>-4.6660000000000004</v>
      </c>
      <c r="G7">
        <f>Table13[[#This Row],[Actual]]</f>
        <v>-4.6660000000000004</v>
      </c>
      <c r="H7">
        <f>POWER(Table13[[#This Row],[Expected]]-Table13[[#This Row],[NoActivation]],2)</f>
        <v>21.771556000000004</v>
      </c>
    </row>
    <row r="8" spans="1:8" x14ac:dyDescent="0.3">
      <c r="A8">
        <v>-1</v>
      </c>
      <c r="B8">
        <v>1</v>
      </c>
      <c r="C8">
        <v>0</v>
      </c>
      <c r="D8">
        <f>IF(Table13[[#This Row],[NoActivation]] &gt;0, 1, 0)</f>
        <v>0</v>
      </c>
      <c r="E8">
        <f>ABS(Table13[[#This Row],[Expected]]-Table13[[#This Row],[Result]])</f>
        <v>0</v>
      </c>
      <c r="F8">
        <f>Table13[[#This Row],[X]]*$B$1+Table13[[#This Row],[Y]]*$B$2+$B$3</f>
        <v>-2</v>
      </c>
      <c r="G8">
        <f>Table13[[#This Row],[Actual]]</f>
        <v>-2</v>
      </c>
      <c r="H8">
        <f>POWER(Table13[[#This Row],[Expected]]-Table13[[#This Row],[NoActivation]],2)</f>
        <v>4</v>
      </c>
    </row>
    <row r="9" spans="1:8" x14ac:dyDescent="0.3">
      <c r="A9">
        <v>1</v>
      </c>
      <c r="B9">
        <v>-1</v>
      </c>
      <c r="C9">
        <v>0</v>
      </c>
      <c r="D9">
        <f>IF(Table13[[#This Row],[NoActivation]] &gt;0, 1, 0)</f>
        <v>0</v>
      </c>
      <c r="E9">
        <f>ABS(Table13[[#This Row],[Expected]]-Table13[[#This Row],[Result]])</f>
        <v>0</v>
      </c>
      <c r="F9">
        <f>Table13[[#This Row],[X]]*$B$1+Table13[[#This Row],[Y]]*$B$2+$B$3</f>
        <v>-2</v>
      </c>
      <c r="G9">
        <f>Table13[[#This Row],[Actual]]</f>
        <v>-2</v>
      </c>
      <c r="H9">
        <f>POWER(Table13[[#This Row],[Expected]]-Table13[[#This Row],[NoActivation]],2)</f>
        <v>4</v>
      </c>
    </row>
    <row r="10" spans="1:8" x14ac:dyDescent="0.3">
      <c r="A10">
        <v>1</v>
      </c>
      <c r="B10">
        <v>1</v>
      </c>
      <c r="C10">
        <v>1</v>
      </c>
      <c r="D10">
        <f>IF(Table13[[#This Row],[NoActivation]] &gt;0, 1, 0)</f>
        <v>1</v>
      </c>
      <c r="E10">
        <f>ABS(Table13[[#This Row],[Expected]]-Table13[[#This Row],[Result]])</f>
        <v>0</v>
      </c>
      <c r="F10">
        <f>Table13[[#This Row],[X]]*$B$1+Table13[[#This Row],[Y]]*$B$2+$B$3</f>
        <v>0.66599999999999993</v>
      </c>
      <c r="G10">
        <f>Table13[[#This Row],[Actual]]</f>
        <v>0.66599999999999993</v>
      </c>
      <c r="H10">
        <f>POWER(Table13[[#This Row],[Expected]]-Table13[[#This Row],[NoActivation]],2)</f>
        <v>0.11155600000000004</v>
      </c>
    </row>
    <row r="12" spans="1:8" x14ac:dyDescent="0.3">
      <c r="A12" s="2"/>
      <c r="B12" s="2"/>
      <c r="C12" s="2"/>
      <c r="D12" s="2"/>
      <c r="E12" s="2"/>
      <c r="F12" s="2"/>
      <c r="G12" s="2"/>
      <c r="H12" s="2"/>
    </row>
  </sheetData>
  <mergeCells count="1">
    <mergeCell ref="A12:H12"/>
  </mergeCells>
  <conditionalFormatting sqref="D7">
    <cfRule type="cellIs" dxfId="21" priority="6" operator="equal">
      <formula>$C$7</formula>
    </cfRule>
  </conditionalFormatting>
  <conditionalFormatting sqref="D8">
    <cfRule type="cellIs" dxfId="20" priority="3" operator="equal">
      <formula>$C$8</formula>
    </cfRule>
  </conditionalFormatting>
  <conditionalFormatting sqref="D9">
    <cfRule type="cellIs" dxfId="19" priority="1" operator="equal">
      <formula>$C$9</formula>
    </cfRule>
    <cfRule type="cellIs" dxfId="18" priority="2" operator="equal">
      <formula>"1$F$4"</formula>
    </cfRule>
  </conditionalFormatting>
  <conditionalFormatting sqref="D10">
    <cfRule type="cellIs" dxfId="17" priority="4" operator="equal">
      <formula>1</formula>
    </cfRule>
    <cfRule type="cellIs" dxfId="16" priority="5" operator="equal">
      <formula>$C$10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A93-ADAB-45B7-996C-6EE4E25AE3DF}">
  <dimension ref="A1:H12"/>
  <sheetViews>
    <sheetView zoomScale="190" zoomScaleNormal="190" workbookViewId="0">
      <selection activeCell="B3" sqref="B3"/>
    </sheetView>
  </sheetViews>
  <sheetFormatPr defaultRowHeight="14.4" x14ac:dyDescent="0.3"/>
  <cols>
    <col min="1" max="1" width="8.88671875" customWidth="1"/>
    <col min="3" max="3" width="4.5546875" customWidth="1"/>
    <col min="4" max="5" width="3.88671875" customWidth="1"/>
    <col min="6" max="7" width="10.33203125" customWidth="1"/>
    <col min="8" max="8" width="6.5546875" customWidth="1"/>
    <col min="9" max="9" width="8.5546875" bestFit="1" customWidth="1"/>
    <col min="10" max="10" width="9.44140625" customWidth="1"/>
    <col min="11" max="11" width="8.5546875" customWidth="1"/>
  </cols>
  <sheetData>
    <row r="1" spans="1:8" x14ac:dyDescent="0.3">
      <c r="A1" t="s">
        <v>4</v>
      </c>
      <c r="B1" s="1">
        <v>1.6088905803033144</v>
      </c>
    </row>
    <row r="2" spans="1:8" x14ac:dyDescent="0.3">
      <c r="A2" t="s">
        <v>5</v>
      </c>
      <c r="B2" s="1">
        <v>1.6088905803033142</v>
      </c>
    </row>
    <row r="3" spans="1:8" x14ac:dyDescent="0.3">
      <c r="A3" t="s">
        <v>6</v>
      </c>
      <c r="B3" s="1">
        <v>-2.827598063408021E-6</v>
      </c>
    </row>
    <row r="4" spans="1:8" x14ac:dyDescent="0.3">
      <c r="A4" t="s">
        <v>10</v>
      </c>
      <c r="B4">
        <f>SUM(Table14[SqErr])</f>
        <v>0.99361678165274592</v>
      </c>
    </row>
    <row r="6" spans="1:8" x14ac:dyDescent="0.3">
      <c r="A6" t="s">
        <v>0</v>
      </c>
      <c r="B6" t="s">
        <v>1</v>
      </c>
      <c r="C6" t="s">
        <v>2</v>
      </c>
      <c r="D6" t="s">
        <v>8</v>
      </c>
      <c r="E6" t="s">
        <v>11</v>
      </c>
      <c r="F6" t="s">
        <v>3</v>
      </c>
      <c r="G6" t="s">
        <v>14</v>
      </c>
      <c r="H6" t="s">
        <v>9</v>
      </c>
    </row>
    <row r="7" spans="1:8" x14ac:dyDescent="0.3">
      <c r="A7">
        <v>-1</v>
      </c>
      <c r="B7">
        <v>-1</v>
      </c>
      <c r="C7">
        <v>0</v>
      </c>
      <c r="D7">
        <f>IF(Table14[[#This Row],[TanH]] &gt;0, 1, 0)</f>
        <v>0</v>
      </c>
      <c r="E7">
        <f>ABS(Table14[[#This Row],[Expected]]-Table14[[#This Row],[Round(Sig)]])</f>
        <v>0</v>
      </c>
      <c r="F7">
        <f>Table14[[#This Row],[X]]*$B$1+Table14[[#This Row],[Y]]*$B$2+$B$3</f>
        <v>-3.2177839882046921</v>
      </c>
      <c r="G7">
        <f>TANH(Table14[[#This Row],[Actual]])</f>
        <v>-0.99679813878738399</v>
      </c>
      <c r="H7">
        <f>POWER(Table14[[#This Row],[Expected]]-Table14[[#This Row],[TanH]],2)</f>
        <v>0.99360652948999284</v>
      </c>
    </row>
    <row r="8" spans="1:8" x14ac:dyDescent="0.3">
      <c r="A8">
        <v>-1</v>
      </c>
      <c r="B8">
        <v>1</v>
      </c>
      <c r="C8">
        <v>0</v>
      </c>
      <c r="D8">
        <f>IF(Table14[[#This Row],[TanH]] &gt;0, 1, 0)</f>
        <v>0</v>
      </c>
      <c r="E8">
        <f>ABS(Table14[[#This Row],[Expected]]-Table14[[#This Row],[Round(Sig)]])</f>
        <v>0</v>
      </c>
      <c r="F8">
        <f>Table14[[#This Row],[X]]*$B$1+Table14[[#This Row],[Y]]*$B$2+$B$3</f>
        <v>-2.8275980636300656E-6</v>
      </c>
      <c r="G8">
        <f>TANH(Table14[[#This Row],[Actual]])</f>
        <v>-2.8275980636225295E-6</v>
      </c>
      <c r="H8">
        <f>POWER(Table14[[#This Row],[Expected]]-Table14[[#This Row],[TanH]],2)</f>
        <v>7.9953108094018777E-12</v>
      </c>
    </row>
    <row r="9" spans="1:8" x14ac:dyDescent="0.3">
      <c r="A9">
        <v>1</v>
      </c>
      <c r="B9">
        <v>-1</v>
      </c>
      <c r="C9">
        <v>0</v>
      </c>
      <c r="D9">
        <f>IF(Table14[[#This Row],[TanH]] &gt;0, 1, 0)</f>
        <v>0</v>
      </c>
      <c r="E9">
        <f>ABS(Table14[[#This Row],[Expected]]-Table14[[#This Row],[Round(Sig)]])</f>
        <v>0</v>
      </c>
      <c r="F9">
        <f>Table14[[#This Row],[X]]*$B$1+Table14[[#This Row],[Y]]*$B$2+$B$3</f>
        <v>-2.8275980631859764E-6</v>
      </c>
      <c r="G9">
        <f>TANH(Table14[[#This Row],[Actual]])</f>
        <v>-2.8275980631784407E-6</v>
      </c>
      <c r="H9">
        <f>POWER(Table14[[#This Row],[Expected]]-Table14[[#This Row],[TanH]],2)</f>
        <v>7.9953108068904701E-12</v>
      </c>
    </row>
    <row r="10" spans="1:8" x14ac:dyDescent="0.3">
      <c r="A10">
        <v>1</v>
      </c>
      <c r="B10">
        <v>1</v>
      </c>
      <c r="C10">
        <v>1</v>
      </c>
      <c r="D10">
        <f>IF(Table14[[#This Row],[TanH]] &gt;0, 1, 0)</f>
        <v>1</v>
      </c>
      <c r="E10">
        <f>ABS(Table14[[#This Row],[Expected]]-Table14[[#This Row],[Round(Sig)]])</f>
        <v>0</v>
      </c>
      <c r="F10">
        <f>Table14[[#This Row],[X]]*$B$1+Table14[[#This Row],[Y]]*$B$2+$B$3</f>
        <v>3.2177783330085656</v>
      </c>
      <c r="G10">
        <f>TANH(Table14[[#This Row],[Actual]])</f>
        <v>0.99679810263085034</v>
      </c>
      <c r="H10">
        <f>POWER(Table14[[#This Row],[Expected]]-Table14[[#This Row],[TanH]],2)</f>
        <v>1.0252146762567542E-5</v>
      </c>
    </row>
    <row r="12" spans="1:8" x14ac:dyDescent="0.3">
      <c r="A12" s="2" t="s">
        <v>12</v>
      </c>
      <c r="B12" s="2"/>
      <c r="C12" s="2"/>
      <c r="D12" s="2"/>
      <c r="E12" s="2"/>
      <c r="F12" s="2"/>
      <c r="G12" s="2"/>
      <c r="H12" s="2"/>
    </row>
  </sheetData>
  <mergeCells count="1">
    <mergeCell ref="A12:H12"/>
  </mergeCells>
  <conditionalFormatting sqref="D7">
    <cfRule type="cellIs" dxfId="9" priority="6" operator="equal">
      <formula>$C$7</formula>
    </cfRule>
  </conditionalFormatting>
  <conditionalFormatting sqref="D8">
    <cfRule type="cellIs" dxfId="8" priority="3" operator="equal">
      <formula>$C$8</formula>
    </cfRule>
  </conditionalFormatting>
  <conditionalFormatting sqref="D9">
    <cfRule type="cellIs" dxfId="7" priority="1" operator="equal">
      <formula>$C$9</formula>
    </cfRule>
    <cfRule type="cellIs" dxfId="6" priority="2" operator="equal">
      <formula>"1$F$4"</formula>
    </cfRule>
  </conditionalFormatting>
  <conditionalFormatting sqref="D10">
    <cfRule type="cellIs" dxfId="5" priority="4" operator="equal">
      <formula>1</formula>
    </cfRule>
    <cfRule type="cellIs" dxfId="4" priority="5" operator="equal">
      <formula>$C$10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BE3-3A1C-4937-91B3-CAFD8388FB8B}">
  <dimension ref="A1:H12"/>
  <sheetViews>
    <sheetView zoomScale="190" zoomScaleNormal="190" workbookViewId="0">
      <selection activeCell="B1" sqref="B1"/>
    </sheetView>
  </sheetViews>
  <sheetFormatPr defaultRowHeight="14.4" x14ac:dyDescent="0.3"/>
  <cols>
    <col min="1" max="1" width="8.88671875" customWidth="1"/>
    <col min="3" max="3" width="4.5546875" customWidth="1"/>
    <col min="4" max="5" width="3.88671875" customWidth="1"/>
    <col min="6" max="7" width="10.33203125" customWidth="1"/>
    <col min="8" max="8" width="6.5546875" customWidth="1"/>
    <col min="9" max="9" width="8.5546875" bestFit="1" customWidth="1"/>
    <col min="10" max="10" width="9.44140625" customWidth="1"/>
    <col min="11" max="11" width="8.5546875" customWidth="1"/>
  </cols>
  <sheetData>
    <row r="1" spans="1:8" x14ac:dyDescent="0.3">
      <c r="A1" t="s">
        <v>4</v>
      </c>
      <c r="B1" s="1">
        <v>1</v>
      </c>
    </row>
    <row r="2" spans="1:8" x14ac:dyDescent="0.3">
      <c r="A2" t="s">
        <v>5</v>
      </c>
      <c r="B2" s="1">
        <v>1</v>
      </c>
    </row>
    <row r="3" spans="1:8" x14ac:dyDescent="0.3">
      <c r="A3" t="s">
        <v>6</v>
      </c>
      <c r="B3" s="1">
        <v>-1.5</v>
      </c>
    </row>
    <row r="4" spans="1:8" x14ac:dyDescent="0.3">
      <c r="A4" t="s">
        <v>10</v>
      </c>
      <c r="B4">
        <f>SUM(Table1[SqErr])</f>
        <v>0.46088994152567625</v>
      </c>
    </row>
    <row r="6" spans="1:8" x14ac:dyDescent="0.3">
      <c r="A6" t="s">
        <v>0</v>
      </c>
      <c r="B6" t="s">
        <v>1</v>
      </c>
      <c r="C6" t="s">
        <v>2</v>
      </c>
      <c r="D6" t="s">
        <v>8</v>
      </c>
      <c r="E6" t="s">
        <v>11</v>
      </c>
      <c r="F6" t="s">
        <v>3</v>
      </c>
      <c r="G6" t="s">
        <v>7</v>
      </c>
      <c r="H6" t="s">
        <v>9</v>
      </c>
    </row>
    <row r="7" spans="1:8" x14ac:dyDescent="0.3">
      <c r="A7">
        <v>0</v>
      </c>
      <c r="B7">
        <v>0</v>
      </c>
      <c r="C7">
        <v>0</v>
      </c>
      <c r="D7">
        <f>ROUND(Table1[[#This Row],[Sigmoid]], 0)</f>
        <v>0</v>
      </c>
      <c r="E7">
        <f>ABS(Table1[[#This Row],[Expected]]-Table1[[#This Row],[Round(Sig)]])</f>
        <v>0</v>
      </c>
      <c r="F7">
        <f>Table1[[#This Row],[X]]*$B$1+Table1[[#This Row],[Y]]*$B$2+$B$3</f>
        <v>-1.5</v>
      </c>
      <c r="G7">
        <f>1 / (1 + EXP(-1*Table1[[#This Row],[Actual]]))</f>
        <v>0.18242552380635635</v>
      </c>
      <c r="H7">
        <f>POWER(Table1[[#This Row],[Expected]]-Table1[[#This Row],[Sigmoid]],2)</f>
        <v>3.3279071736023486E-2</v>
      </c>
    </row>
    <row r="8" spans="1:8" x14ac:dyDescent="0.3">
      <c r="A8">
        <v>0</v>
      </c>
      <c r="B8">
        <v>1</v>
      </c>
      <c r="C8">
        <v>0</v>
      </c>
      <c r="D8">
        <f>ROUND(Table1[[#This Row],[Sigmoid]], 0)</f>
        <v>0</v>
      </c>
      <c r="E8">
        <f>ABS(Table1[[#This Row],[Expected]]-Table1[[#This Row],[Round(Sig)]])</f>
        <v>0</v>
      </c>
      <c r="F8">
        <f>Table1[[#This Row],[X]]*$B$1+Table1[[#This Row],[Y]]*$B$2+$B$3</f>
        <v>-0.5</v>
      </c>
      <c r="G8">
        <f>1 / (1 + EXP(-1*Table1[[#This Row],[Actual]]))</f>
        <v>0.37754066879814541</v>
      </c>
      <c r="H8">
        <f>POWER(Table1[[#This Row],[Expected]]-Table1[[#This Row],[Sigmoid]],2)</f>
        <v>0.14253695659655091</v>
      </c>
    </row>
    <row r="9" spans="1:8" x14ac:dyDescent="0.3">
      <c r="A9">
        <v>1</v>
      </c>
      <c r="B9">
        <v>0</v>
      </c>
      <c r="C9">
        <v>0</v>
      </c>
      <c r="D9">
        <f>ROUND(Table1[[#This Row],[Sigmoid]], 0)</f>
        <v>0</v>
      </c>
      <c r="E9">
        <f>ABS(Table1[[#This Row],[Expected]]-Table1[[#This Row],[Round(Sig)]])</f>
        <v>0</v>
      </c>
      <c r="F9">
        <f>Table1[[#This Row],[X]]*$B$1+Table1[[#This Row],[Y]]*$B$2+$B$3</f>
        <v>-0.5</v>
      </c>
      <c r="G9">
        <f>1 / (1 + EXP(-1*Table1[[#This Row],[Actual]]))</f>
        <v>0.37754066879814541</v>
      </c>
      <c r="H9">
        <f>POWER(Table1[[#This Row],[Expected]]-Table1[[#This Row],[Sigmoid]],2)</f>
        <v>0.14253695659655091</v>
      </c>
    </row>
    <row r="10" spans="1:8" x14ac:dyDescent="0.3">
      <c r="A10">
        <v>1</v>
      </c>
      <c r="B10">
        <v>1</v>
      </c>
      <c r="C10">
        <v>1</v>
      </c>
      <c r="D10">
        <f>ROUND(Table1[[#This Row],[Sigmoid]], 0)</f>
        <v>1</v>
      </c>
      <c r="E10">
        <f>ABS(Table1[[#This Row],[Expected]]-Table1[[#This Row],[Round(Sig)]])</f>
        <v>0</v>
      </c>
      <c r="F10">
        <f>Table1[[#This Row],[X]]*$B$1+Table1[[#This Row],[Y]]*$B$2+$B$3</f>
        <v>0.5</v>
      </c>
      <c r="G10">
        <f>1 / (1 + EXP(-1*Table1[[#This Row],[Actual]]))</f>
        <v>0.62245933120185459</v>
      </c>
      <c r="H10">
        <f>POWER(Table1[[#This Row],[Expected]]-Table1[[#This Row],[Sigmoid]],2)</f>
        <v>0.14253695659655091</v>
      </c>
    </row>
    <row r="12" spans="1:8" x14ac:dyDescent="0.3">
      <c r="A12" s="2" t="s">
        <v>12</v>
      </c>
      <c r="B12" s="2"/>
      <c r="C12" s="2"/>
      <c r="D12" s="2"/>
      <c r="E12" s="2"/>
      <c r="F12" s="2"/>
      <c r="G12" s="2"/>
      <c r="H12" s="2"/>
    </row>
  </sheetData>
  <mergeCells count="1">
    <mergeCell ref="A12:H12"/>
  </mergeCells>
  <conditionalFormatting sqref="D7">
    <cfRule type="cellIs" dxfId="15" priority="6" operator="equal">
      <formula>$C$7</formula>
    </cfRule>
  </conditionalFormatting>
  <conditionalFormatting sqref="D8">
    <cfRule type="cellIs" dxfId="14" priority="3" operator="equal">
      <formula>$C$8</formula>
    </cfRule>
  </conditionalFormatting>
  <conditionalFormatting sqref="D9">
    <cfRule type="cellIs" dxfId="13" priority="1" operator="equal">
      <formula>$C$9</formula>
    </cfRule>
    <cfRule type="cellIs" dxfId="12" priority="2" operator="equal">
      <formula>"1$F$4"</formula>
    </cfRule>
  </conditionalFormatting>
  <conditionalFormatting sqref="D10">
    <cfRule type="cellIs" dxfId="11" priority="4" operator="equal">
      <formula>1</formula>
    </cfRule>
    <cfRule type="cellIs" dxfId="10" priority="5" operator="equal">
      <formula>$C$10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Activation</vt:lpstr>
      <vt:lpstr>TanH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Stahl</dc:creator>
  <cp:lastModifiedBy>Barry Stahl</cp:lastModifiedBy>
  <dcterms:created xsi:type="dcterms:W3CDTF">2024-12-28T12:27:20Z</dcterms:created>
  <dcterms:modified xsi:type="dcterms:W3CDTF">2025-01-05T21:40:41Z</dcterms:modified>
</cp:coreProperties>
</file>