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7555" windowHeight="12240" activeTab="2"/>
  </bookViews>
  <sheets>
    <sheet name="Detailed Summary" sheetId="3" r:id="rId1"/>
    <sheet name="Vehicle Trip Inputs" sheetId="2" r:id="rId2"/>
    <sheet name="Transit Trip Inputs" sheetId="4" r:id="rId3"/>
    <sheet name="NonMotorized Trip Inputs" sheetId="5" r:id="rId4"/>
  </sheets>
  <calcPr calcId="145621"/>
</workbook>
</file>

<file path=xl/calcChain.xml><?xml version="1.0" encoding="utf-8"?>
<calcChain xmlns="http://schemas.openxmlformats.org/spreadsheetml/2006/main">
  <c r="W289" i="3" l="1"/>
  <c r="W280" i="3"/>
  <c r="W271" i="3"/>
  <c r="T280" i="3"/>
  <c r="Q280" i="3"/>
  <c r="N280" i="3"/>
  <c r="K280" i="3"/>
  <c r="H280" i="3"/>
  <c r="E280" i="3"/>
  <c r="T271" i="3"/>
  <c r="T289" i="3" s="1"/>
  <c r="Q271" i="3"/>
  <c r="Q289" i="3" s="1"/>
  <c r="N271" i="3"/>
  <c r="K271" i="3"/>
  <c r="H271" i="3"/>
  <c r="E271" i="3"/>
  <c r="N289" i="3"/>
  <c r="K289" i="3"/>
  <c r="H289" i="3"/>
  <c r="P271" i="3"/>
  <c r="M271" i="3"/>
  <c r="P202" i="3"/>
  <c r="M202" i="3"/>
  <c r="J202" i="3"/>
  <c r="G202" i="3"/>
  <c r="D202" i="3"/>
  <c r="D280" i="3" s="1"/>
  <c r="P193" i="3"/>
  <c r="M193" i="3"/>
  <c r="J193" i="3"/>
  <c r="G193" i="3"/>
  <c r="D193" i="3"/>
  <c r="P174" i="3"/>
  <c r="M174" i="3"/>
  <c r="J174" i="3"/>
  <c r="G174" i="3"/>
  <c r="D174" i="3"/>
  <c r="P165" i="3"/>
  <c r="M165" i="3"/>
  <c r="J165" i="3"/>
  <c r="G165" i="3"/>
  <c r="D165" i="3"/>
  <c r="P146" i="3"/>
  <c r="M146" i="3"/>
  <c r="J146" i="3"/>
  <c r="G146" i="3"/>
  <c r="D146" i="3"/>
  <c r="P137" i="3"/>
  <c r="M137" i="3"/>
  <c r="J137" i="3"/>
  <c r="G137" i="3"/>
  <c r="G271" i="3" s="1"/>
  <c r="D137" i="3"/>
  <c r="P118" i="3"/>
  <c r="P280" i="3" s="1"/>
  <c r="R280" i="3" s="1"/>
  <c r="P109" i="3"/>
  <c r="M118" i="3"/>
  <c r="M280" i="3" s="1"/>
  <c r="O280" i="3" s="1"/>
  <c r="M109" i="3"/>
  <c r="J118" i="3"/>
  <c r="J280" i="3" s="1"/>
  <c r="L280" i="3" s="1"/>
  <c r="J109" i="3"/>
  <c r="J271" i="3" s="1"/>
  <c r="G118" i="3"/>
  <c r="G280" i="3" s="1"/>
  <c r="I280" i="3" s="1"/>
  <c r="G109" i="3"/>
  <c r="D118" i="3"/>
  <c r="D109" i="3"/>
  <c r="D271" i="3" s="1"/>
  <c r="F271" i="3" l="1"/>
  <c r="D289" i="3"/>
  <c r="M289" i="3"/>
  <c r="O289" i="3" s="1"/>
  <c r="P289" i="3"/>
  <c r="R289" i="3" s="1"/>
  <c r="G289" i="3"/>
  <c r="I289" i="3" s="1"/>
  <c r="I271" i="3"/>
  <c r="S280" i="3"/>
  <c r="F280" i="3"/>
  <c r="J289" i="3"/>
  <c r="L289" i="3" s="1"/>
  <c r="L271" i="3"/>
  <c r="O271" i="3"/>
  <c r="E289" i="3"/>
  <c r="F289" i="3" s="1"/>
  <c r="P120" i="3"/>
  <c r="P119" i="3"/>
  <c r="R119" i="3" s="1"/>
  <c r="D204" i="3"/>
  <c r="S204" i="3" s="1"/>
  <c r="D203" i="3"/>
  <c r="P145" i="3"/>
  <c r="R145" i="3" s="1"/>
  <c r="G41" i="3"/>
  <c r="Q291" i="3"/>
  <c r="Q290" i="3"/>
  <c r="Q288" i="3"/>
  <c r="Q287" i="3"/>
  <c r="Q286" i="3"/>
  <c r="Q285" i="3"/>
  <c r="N291" i="3"/>
  <c r="N290" i="3"/>
  <c r="N288" i="3"/>
  <c r="N287" i="3"/>
  <c r="N286" i="3"/>
  <c r="N285" i="3"/>
  <c r="K291" i="3"/>
  <c r="K290" i="3"/>
  <c r="K288" i="3"/>
  <c r="K287" i="3"/>
  <c r="K286" i="3"/>
  <c r="K285" i="3"/>
  <c r="H291" i="3"/>
  <c r="H290" i="3"/>
  <c r="H288" i="3"/>
  <c r="H287" i="3"/>
  <c r="H286" i="3"/>
  <c r="H285" i="3"/>
  <c r="E291" i="3"/>
  <c r="E290" i="3"/>
  <c r="E288" i="3"/>
  <c r="E287" i="3"/>
  <c r="E286" i="3"/>
  <c r="E285" i="3"/>
  <c r="T282" i="3"/>
  <c r="T281" i="3"/>
  <c r="T279" i="3"/>
  <c r="T278" i="3"/>
  <c r="T277" i="3"/>
  <c r="T276" i="3"/>
  <c r="T283" i="3" s="1"/>
  <c r="T273" i="3"/>
  <c r="T291" i="3" s="1"/>
  <c r="T272" i="3"/>
  <c r="T290" i="3" s="1"/>
  <c r="T270" i="3"/>
  <c r="T269" i="3"/>
  <c r="T287" i="3" s="1"/>
  <c r="T268" i="3"/>
  <c r="T286" i="3" s="1"/>
  <c r="T267" i="3"/>
  <c r="T274" i="3" s="1"/>
  <c r="Q282" i="3"/>
  <c r="Q281" i="3"/>
  <c r="Q283" i="3" s="1"/>
  <c r="N282" i="3"/>
  <c r="N281" i="3"/>
  <c r="K282" i="3"/>
  <c r="K281" i="3"/>
  <c r="H282" i="3"/>
  <c r="H281" i="3"/>
  <c r="E282" i="3"/>
  <c r="E281" i="3"/>
  <c r="Q279" i="3"/>
  <c r="Q278" i="3"/>
  <c r="Q277" i="3"/>
  <c r="Q276" i="3"/>
  <c r="N279" i="3"/>
  <c r="N278" i="3"/>
  <c r="N277" i="3"/>
  <c r="N276" i="3"/>
  <c r="N283" i="3" s="1"/>
  <c r="K279" i="3"/>
  <c r="K278" i="3"/>
  <c r="K277" i="3"/>
  <c r="K276" i="3"/>
  <c r="H279" i="3"/>
  <c r="H278" i="3"/>
  <c r="H277" i="3"/>
  <c r="H276" i="3"/>
  <c r="E279" i="3"/>
  <c r="E278" i="3"/>
  <c r="E277" i="3"/>
  <c r="E276" i="3"/>
  <c r="E283" i="3" s="1"/>
  <c r="Q273" i="3"/>
  <c r="Q272" i="3"/>
  <c r="N273" i="3"/>
  <c r="N272" i="3"/>
  <c r="K273" i="3"/>
  <c r="K272" i="3"/>
  <c r="H273" i="3"/>
  <c r="H272" i="3"/>
  <c r="E273" i="3"/>
  <c r="E272" i="3"/>
  <c r="Q270" i="3"/>
  <c r="Q269" i="3"/>
  <c r="Q268" i="3"/>
  <c r="Q267" i="3"/>
  <c r="Q274" i="3" s="1"/>
  <c r="N270" i="3"/>
  <c r="N269" i="3"/>
  <c r="N268" i="3"/>
  <c r="N267" i="3"/>
  <c r="N274" i="3" s="1"/>
  <c r="K283" i="3"/>
  <c r="K270" i="3"/>
  <c r="K269" i="3"/>
  <c r="K268" i="3"/>
  <c r="K267" i="3"/>
  <c r="H270" i="3"/>
  <c r="H269" i="3"/>
  <c r="H268" i="3"/>
  <c r="H267" i="3"/>
  <c r="H274" i="3" s="1"/>
  <c r="E270" i="3"/>
  <c r="E269" i="3"/>
  <c r="E268" i="3"/>
  <c r="E274" i="3" s="1"/>
  <c r="E267" i="3"/>
  <c r="R247" i="3"/>
  <c r="F247" i="3"/>
  <c r="L255" i="3"/>
  <c r="I255" i="3"/>
  <c r="R254" i="3"/>
  <c r="L254" i="3"/>
  <c r="Q263" i="3"/>
  <c r="P263" i="3"/>
  <c r="N263" i="3"/>
  <c r="K263" i="3"/>
  <c r="H263" i="3"/>
  <c r="E263" i="3"/>
  <c r="D263" i="3"/>
  <c r="Q262" i="3"/>
  <c r="N262" i="3"/>
  <c r="K262" i="3"/>
  <c r="H262" i="3"/>
  <c r="E262" i="3"/>
  <c r="Q261" i="3"/>
  <c r="N261" i="3"/>
  <c r="K261" i="3"/>
  <c r="H261" i="3"/>
  <c r="E261" i="3"/>
  <c r="Q260" i="3"/>
  <c r="N260" i="3"/>
  <c r="K260" i="3"/>
  <c r="H260" i="3"/>
  <c r="E260" i="3"/>
  <c r="Q259" i="3"/>
  <c r="N259" i="3"/>
  <c r="K259" i="3"/>
  <c r="H259" i="3"/>
  <c r="E259" i="3"/>
  <c r="Q258" i="3"/>
  <c r="N258" i="3"/>
  <c r="K258" i="3"/>
  <c r="H258" i="3"/>
  <c r="E258" i="3"/>
  <c r="E264" i="3" s="1"/>
  <c r="E239" i="3"/>
  <c r="Q238" i="3"/>
  <c r="N238" i="3"/>
  <c r="K238" i="3"/>
  <c r="H238" i="3"/>
  <c r="E238" i="3"/>
  <c r="Q237" i="3"/>
  <c r="N237" i="3"/>
  <c r="K237" i="3"/>
  <c r="H237" i="3"/>
  <c r="E237" i="3"/>
  <c r="Q236" i="3"/>
  <c r="N236" i="3"/>
  <c r="K236" i="3"/>
  <c r="H236" i="3"/>
  <c r="E236" i="3"/>
  <c r="Q235" i="3"/>
  <c r="N235" i="3"/>
  <c r="K235" i="3"/>
  <c r="H235" i="3"/>
  <c r="E235" i="3"/>
  <c r="Q234" i="3"/>
  <c r="Q239" i="3" s="1"/>
  <c r="N234" i="3"/>
  <c r="N239" i="3" s="1"/>
  <c r="K234" i="3"/>
  <c r="H234" i="3"/>
  <c r="H239" i="3" s="1"/>
  <c r="E234" i="3"/>
  <c r="Q233" i="3"/>
  <c r="N233" i="3"/>
  <c r="K233" i="3"/>
  <c r="H233" i="3"/>
  <c r="E233" i="3"/>
  <c r="P255" i="3"/>
  <c r="R255" i="3" s="1"/>
  <c r="P254" i="3"/>
  <c r="P247" i="3"/>
  <c r="P246" i="3"/>
  <c r="R246" i="3" s="1"/>
  <c r="P230" i="3"/>
  <c r="R230" i="3" s="1"/>
  <c r="P229" i="3"/>
  <c r="P237" i="3" s="1"/>
  <c r="R237" i="3" s="1"/>
  <c r="P222" i="3"/>
  <c r="P221" i="3"/>
  <c r="M255" i="3"/>
  <c r="O255" i="3" s="1"/>
  <c r="M254" i="3"/>
  <c r="O254" i="3" s="1"/>
  <c r="M247" i="3"/>
  <c r="M263" i="3" s="1"/>
  <c r="M246" i="3"/>
  <c r="O246" i="3" s="1"/>
  <c r="M230" i="3"/>
  <c r="M238" i="3" s="1"/>
  <c r="O238" i="3" s="1"/>
  <c r="M229" i="3"/>
  <c r="O229" i="3" s="1"/>
  <c r="M222" i="3"/>
  <c r="M221" i="3"/>
  <c r="M237" i="3" s="1"/>
  <c r="J255" i="3"/>
  <c r="J254" i="3"/>
  <c r="J247" i="3"/>
  <c r="L247" i="3" s="1"/>
  <c r="J246" i="3"/>
  <c r="L246" i="3" s="1"/>
  <c r="J230" i="3"/>
  <c r="L230" i="3" s="1"/>
  <c r="J229" i="3"/>
  <c r="J222" i="3"/>
  <c r="L222" i="3" s="1"/>
  <c r="J221" i="3"/>
  <c r="J237" i="3" s="1"/>
  <c r="G255" i="3"/>
  <c r="G254" i="3"/>
  <c r="I254" i="3" s="1"/>
  <c r="G247" i="3"/>
  <c r="G263" i="3" s="1"/>
  <c r="G246" i="3"/>
  <c r="I246" i="3" s="1"/>
  <c r="G230" i="3"/>
  <c r="G229" i="3"/>
  <c r="I229" i="3" s="1"/>
  <c r="G222" i="3"/>
  <c r="I222" i="3" s="1"/>
  <c r="G221" i="3"/>
  <c r="G237" i="3" s="1"/>
  <c r="I237" i="3" s="1"/>
  <c r="D255" i="3"/>
  <c r="F255" i="3" s="1"/>
  <c r="D254" i="3"/>
  <c r="F254" i="3" s="1"/>
  <c r="D247" i="3"/>
  <c r="D246" i="3"/>
  <c r="F246" i="3" s="1"/>
  <c r="D230" i="3"/>
  <c r="D238" i="3" s="1"/>
  <c r="F238" i="3" s="1"/>
  <c r="D229" i="3"/>
  <c r="S229" i="3" s="1"/>
  <c r="D222" i="3"/>
  <c r="D221" i="3"/>
  <c r="D237" i="3" s="1"/>
  <c r="F237" i="3" s="1"/>
  <c r="P253" i="3"/>
  <c r="P245" i="3"/>
  <c r="R245" i="3" s="1"/>
  <c r="P228" i="3"/>
  <c r="R228" i="3" s="1"/>
  <c r="P220" i="3"/>
  <c r="M253" i="3"/>
  <c r="O253" i="3" s="1"/>
  <c r="M245" i="3"/>
  <c r="M228" i="3"/>
  <c r="M220" i="3"/>
  <c r="O220" i="3" s="1"/>
  <c r="J253" i="3"/>
  <c r="L253" i="3" s="1"/>
  <c r="J245" i="3"/>
  <c r="J228" i="3"/>
  <c r="L228" i="3" s="1"/>
  <c r="J220" i="3"/>
  <c r="G253" i="3"/>
  <c r="I253" i="3" s="1"/>
  <c r="G245" i="3"/>
  <c r="G228" i="3"/>
  <c r="I228" i="3" s="1"/>
  <c r="G220" i="3"/>
  <c r="D253" i="3"/>
  <c r="F253" i="3" s="1"/>
  <c r="D245" i="3"/>
  <c r="D228" i="3"/>
  <c r="D220" i="3"/>
  <c r="F220" i="3" s="1"/>
  <c r="Q256" i="3"/>
  <c r="N256" i="3"/>
  <c r="K256" i="3"/>
  <c r="H256" i="3"/>
  <c r="E256" i="3"/>
  <c r="Q248" i="3"/>
  <c r="N248" i="3"/>
  <c r="K248" i="3"/>
  <c r="H248" i="3"/>
  <c r="E248" i="3"/>
  <c r="T260" i="3"/>
  <c r="T259" i="3"/>
  <c r="T258" i="3"/>
  <c r="T255" i="3"/>
  <c r="T263" i="3" s="1"/>
  <c r="T254" i="3"/>
  <c r="S254" i="3"/>
  <c r="T253" i="3"/>
  <c r="T252" i="3"/>
  <c r="T251" i="3"/>
  <c r="T250" i="3"/>
  <c r="T247" i="3"/>
  <c r="T246" i="3"/>
  <c r="T245" i="3"/>
  <c r="T244" i="3"/>
  <c r="T243" i="3"/>
  <c r="T242" i="3"/>
  <c r="T235" i="3"/>
  <c r="T230" i="3"/>
  <c r="T229" i="3"/>
  <c r="T228" i="3"/>
  <c r="T236" i="3" s="1"/>
  <c r="T227" i="3"/>
  <c r="T226" i="3"/>
  <c r="T225" i="3"/>
  <c r="T222" i="3"/>
  <c r="S222" i="3"/>
  <c r="T221" i="3"/>
  <c r="T220" i="3"/>
  <c r="T219" i="3"/>
  <c r="T218" i="3"/>
  <c r="T234" i="3" s="1"/>
  <c r="T217" i="3"/>
  <c r="R222" i="3"/>
  <c r="R221" i="3"/>
  <c r="O230" i="3"/>
  <c r="O222" i="3"/>
  <c r="O221" i="3"/>
  <c r="L229" i="3"/>
  <c r="L221" i="3"/>
  <c r="I230" i="3"/>
  <c r="F222" i="3"/>
  <c r="Q231" i="3"/>
  <c r="N231" i="3"/>
  <c r="K231" i="3"/>
  <c r="H231" i="3"/>
  <c r="E231" i="3"/>
  <c r="Q223" i="3"/>
  <c r="N223" i="3"/>
  <c r="K223" i="3"/>
  <c r="H223" i="3"/>
  <c r="E223" i="3"/>
  <c r="R204" i="3"/>
  <c r="R202" i="3"/>
  <c r="R195" i="3"/>
  <c r="R194" i="3"/>
  <c r="R193" i="3"/>
  <c r="O213" i="3"/>
  <c r="O202" i="3"/>
  <c r="O193" i="3"/>
  <c r="L202" i="3"/>
  <c r="L195" i="3"/>
  <c r="L193" i="3"/>
  <c r="I203" i="3"/>
  <c r="I202" i="3"/>
  <c r="I193" i="3"/>
  <c r="F204" i="3"/>
  <c r="F202" i="3"/>
  <c r="F193" i="3"/>
  <c r="Q205" i="3"/>
  <c r="N205" i="3"/>
  <c r="K205" i="3"/>
  <c r="H205" i="3"/>
  <c r="E205" i="3"/>
  <c r="Q196" i="3"/>
  <c r="N196" i="3"/>
  <c r="K196" i="3"/>
  <c r="H196" i="3"/>
  <c r="E196" i="3"/>
  <c r="T204" i="3"/>
  <c r="T203" i="3"/>
  <c r="T202" i="3"/>
  <c r="S202" i="3"/>
  <c r="U202" i="3" s="1"/>
  <c r="T201" i="3"/>
  <c r="T200" i="3"/>
  <c r="T199" i="3"/>
  <c r="T198" i="3"/>
  <c r="T195" i="3"/>
  <c r="T213" i="3" s="1"/>
  <c r="T194" i="3"/>
  <c r="T193" i="3"/>
  <c r="T211" i="3" s="1"/>
  <c r="S193" i="3"/>
  <c r="S211" i="3" s="1"/>
  <c r="T192" i="3"/>
  <c r="T191" i="3"/>
  <c r="T209" i="3" s="1"/>
  <c r="T190" i="3"/>
  <c r="T189" i="3"/>
  <c r="T207" i="3" s="1"/>
  <c r="P204" i="3"/>
  <c r="P203" i="3"/>
  <c r="P195" i="3"/>
  <c r="P194" i="3"/>
  <c r="M204" i="3"/>
  <c r="O204" i="3" s="1"/>
  <c r="M203" i="3"/>
  <c r="O203" i="3" s="1"/>
  <c r="M195" i="3"/>
  <c r="M213" i="3" s="1"/>
  <c r="M194" i="3"/>
  <c r="M212" i="3" s="1"/>
  <c r="J204" i="3"/>
  <c r="L204" i="3" s="1"/>
  <c r="J203" i="3"/>
  <c r="L203" i="3" s="1"/>
  <c r="J195" i="3"/>
  <c r="J194" i="3"/>
  <c r="L194" i="3" s="1"/>
  <c r="G204" i="3"/>
  <c r="I204" i="3" s="1"/>
  <c r="G203" i="3"/>
  <c r="G195" i="3"/>
  <c r="I195" i="3" s="1"/>
  <c r="G194" i="3"/>
  <c r="I194" i="3" s="1"/>
  <c r="D195" i="3"/>
  <c r="F195" i="3" s="1"/>
  <c r="D194" i="3"/>
  <c r="Q177" i="3"/>
  <c r="N177" i="3"/>
  <c r="K177" i="3"/>
  <c r="H177" i="3"/>
  <c r="E177" i="3"/>
  <c r="Q168" i="3"/>
  <c r="N168" i="3"/>
  <c r="K168" i="3"/>
  <c r="H168" i="3"/>
  <c r="E168" i="3"/>
  <c r="T176" i="3"/>
  <c r="T175" i="3"/>
  <c r="T174" i="3"/>
  <c r="S174" i="3"/>
  <c r="T173" i="3"/>
  <c r="T172" i="3"/>
  <c r="T171" i="3"/>
  <c r="T170" i="3"/>
  <c r="T167" i="3"/>
  <c r="T166" i="3"/>
  <c r="T165" i="3"/>
  <c r="S165" i="3"/>
  <c r="T164" i="3"/>
  <c r="T163" i="3"/>
  <c r="T181" i="3" s="1"/>
  <c r="T162" i="3"/>
  <c r="T180" i="3" s="1"/>
  <c r="T161" i="3"/>
  <c r="T179" i="3" s="1"/>
  <c r="P176" i="3"/>
  <c r="P185" i="3" s="1"/>
  <c r="P175" i="3"/>
  <c r="P167" i="3"/>
  <c r="P166" i="3"/>
  <c r="M176" i="3"/>
  <c r="M175" i="3"/>
  <c r="O175" i="3" s="1"/>
  <c r="M167" i="3"/>
  <c r="O167" i="3" s="1"/>
  <c r="M166" i="3"/>
  <c r="J176" i="3"/>
  <c r="L176" i="3" s="1"/>
  <c r="J175" i="3"/>
  <c r="J167" i="3"/>
  <c r="J166" i="3"/>
  <c r="G176" i="3"/>
  <c r="G175" i="3"/>
  <c r="I175" i="3" s="1"/>
  <c r="G167" i="3"/>
  <c r="I167" i="3" s="1"/>
  <c r="G166" i="3"/>
  <c r="G184" i="3"/>
  <c r="D176" i="3"/>
  <c r="D175" i="3"/>
  <c r="S175" i="3" s="1"/>
  <c r="D167" i="3"/>
  <c r="D185" i="3" s="1"/>
  <c r="D166" i="3"/>
  <c r="S166" i="3" s="1"/>
  <c r="R175" i="3"/>
  <c r="R174" i="3"/>
  <c r="R167" i="3"/>
  <c r="R165" i="3"/>
  <c r="O176" i="3"/>
  <c r="O174" i="3"/>
  <c r="O165" i="3"/>
  <c r="L175" i="3"/>
  <c r="L174" i="3"/>
  <c r="L166" i="3"/>
  <c r="L165" i="3"/>
  <c r="I176" i="3"/>
  <c r="I174" i="3"/>
  <c r="I165" i="3"/>
  <c r="F176" i="3"/>
  <c r="F174" i="3"/>
  <c r="F166" i="3"/>
  <c r="F165" i="3"/>
  <c r="Q213" i="3"/>
  <c r="P213" i="3"/>
  <c r="N213" i="3"/>
  <c r="K213" i="3"/>
  <c r="L213" i="3" s="1"/>
  <c r="J213" i="3"/>
  <c r="H213" i="3"/>
  <c r="G213" i="3"/>
  <c r="E213" i="3"/>
  <c r="Q212" i="3"/>
  <c r="N212" i="3"/>
  <c r="K212" i="3"/>
  <c r="J212" i="3"/>
  <c r="L212" i="3" s="1"/>
  <c r="H212" i="3"/>
  <c r="E212" i="3"/>
  <c r="Q211" i="3"/>
  <c r="P211" i="3"/>
  <c r="R211" i="3" s="1"/>
  <c r="N211" i="3"/>
  <c r="M211" i="3"/>
  <c r="K211" i="3"/>
  <c r="J211" i="3"/>
  <c r="L211" i="3" s="1"/>
  <c r="H211" i="3"/>
  <c r="G211" i="3"/>
  <c r="I211" i="3" s="1"/>
  <c r="E211" i="3"/>
  <c r="D211" i="3"/>
  <c r="F211" i="3" s="1"/>
  <c r="Q210" i="3"/>
  <c r="N210" i="3"/>
  <c r="K210" i="3"/>
  <c r="H210" i="3"/>
  <c r="E210" i="3"/>
  <c r="Q209" i="3"/>
  <c r="N209" i="3"/>
  <c r="K209" i="3"/>
  <c r="H209" i="3"/>
  <c r="E209" i="3"/>
  <c r="Q208" i="3"/>
  <c r="N208" i="3"/>
  <c r="K208" i="3"/>
  <c r="H208" i="3"/>
  <c r="E208" i="3"/>
  <c r="Q207" i="3"/>
  <c r="N207" i="3"/>
  <c r="K207" i="3"/>
  <c r="H207" i="3"/>
  <c r="E207" i="3"/>
  <c r="Q185" i="3"/>
  <c r="N185" i="3"/>
  <c r="K185" i="3"/>
  <c r="H185" i="3"/>
  <c r="E185" i="3"/>
  <c r="Q184" i="3"/>
  <c r="P184" i="3"/>
  <c r="R184" i="3" s="1"/>
  <c r="N184" i="3"/>
  <c r="K184" i="3"/>
  <c r="J184" i="3"/>
  <c r="L184" i="3" s="1"/>
  <c r="H184" i="3"/>
  <c r="E184" i="3"/>
  <c r="Q183" i="3"/>
  <c r="R183" i="3" s="1"/>
  <c r="P183" i="3"/>
  <c r="N183" i="3"/>
  <c r="M183" i="3"/>
  <c r="K183" i="3"/>
  <c r="J183" i="3"/>
  <c r="H183" i="3"/>
  <c r="G183" i="3"/>
  <c r="E183" i="3"/>
  <c r="F183" i="3" s="1"/>
  <c r="D183" i="3"/>
  <c r="Q182" i="3"/>
  <c r="N182" i="3"/>
  <c r="K182" i="3"/>
  <c r="H182" i="3"/>
  <c r="E182" i="3"/>
  <c r="Q181" i="3"/>
  <c r="N181" i="3"/>
  <c r="K181" i="3"/>
  <c r="H181" i="3"/>
  <c r="E181" i="3"/>
  <c r="Q180" i="3"/>
  <c r="N180" i="3"/>
  <c r="K180" i="3"/>
  <c r="H180" i="3"/>
  <c r="E180" i="3"/>
  <c r="E186" i="3" s="1"/>
  <c r="Q179" i="3"/>
  <c r="N179" i="3"/>
  <c r="K179" i="3"/>
  <c r="H179" i="3"/>
  <c r="E179" i="3"/>
  <c r="R146" i="3"/>
  <c r="R138" i="3"/>
  <c r="R137" i="3"/>
  <c r="O146" i="3"/>
  <c r="O137" i="3"/>
  <c r="L147" i="3"/>
  <c r="L146" i="3"/>
  <c r="L137" i="3"/>
  <c r="I146" i="3"/>
  <c r="I137" i="3"/>
  <c r="F148" i="3"/>
  <c r="F147" i="3"/>
  <c r="F146" i="3"/>
  <c r="F138" i="3"/>
  <c r="F137" i="3"/>
  <c r="Q149" i="3"/>
  <c r="N149" i="3"/>
  <c r="K149" i="3"/>
  <c r="H149" i="3"/>
  <c r="E149" i="3"/>
  <c r="Q140" i="3"/>
  <c r="N140" i="3"/>
  <c r="K140" i="3"/>
  <c r="H140" i="3"/>
  <c r="E140" i="3"/>
  <c r="P148" i="3"/>
  <c r="P147" i="3"/>
  <c r="R147" i="3" s="1"/>
  <c r="P139" i="3"/>
  <c r="R139" i="3" s="1"/>
  <c r="P138" i="3"/>
  <c r="P156" i="3" s="1"/>
  <c r="M148" i="3"/>
  <c r="M147" i="3"/>
  <c r="M156" i="3" s="1"/>
  <c r="O156" i="3" s="1"/>
  <c r="M139" i="3"/>
  <c r="O139" i="3" s="1"/>
  <c r="M138" i="3"/>
  <c r="O138" i="3" s="1"/>
  <c r="J148" i="3"/>
  <c r="J157" i="3" s="1"/>
  <c r="J147" i="3"/>
  <c r="J139" i="3"/>
  <c r="L139" i="3" s="1"/>
  <c r="J138" i="3"/>
  <c r="L138" i="3" s="1"/>
  <c r="G148" i="3"/>
  <c r="G147" i="3"/>
  <c r="I147" i="3" s="1"/>
  <c r="G139" i="3"/>
  <c r="I139" i="3" s="1"/>
  <c r="G138" i="3"/>
  <c r="I138" i="3" s="1"/>
  <c r="D148" i="3"/>
  <c r="S148" i="3" s="1"/>
  <c r="D147" i="3"/>
  <c r="D139" i="3"/>
  <c r="D138" i="3"/>
  <c r="S138" i="3" s="1"/>
  <c r="T148" i="3"/>
  <c r="T147" i="3"/>
  <c r="S147" i="3"/>
  <c r="T146" i="3"/>
  <c r="S146" i="3"/>
  <c r="T145" i="3"/>
  <c r="T144" i="3"/>
  <c r="T143" i="3"/>
  <c r="T142" i="3"/>
  <c r="T139" i="3"/>
  <c r="T138" i="3"/>
  <c r="T137" i="3"/>
  <c r="S137" i="3"/>
  <c r="T136" i="3"/>
  <c r="T135" i="3"/>
  <c r="T153" i="3" s="1"/>
  <c r="T134" i="3"/>
  <c r="T152" i="3" s="1"/>
  <c r="T133" i="3"/>
  <c r="T151" i="3" s="1"/>
  <c r="Q157" i="3"/>
  <c r="N157" i="3"/>
  <c r="K157" i="3"/>
  <c r="H157" i="3"/>
  <c r="E157" i="3"/>
  <c r="Q156" i="3"/>
  <c r="N156" i="3"/>
  <c r="K156" i="3"/>
  <c r="J156" i="3"/>
  <c r="H156" i="3"/>
  <c r="E156" i="3"/>
  <c r="Q155" i="3"/>
  <c r="P155" i="3"/>
  <c r="N155" i="3"/>
  <c r="M155" i="3"/>
  <c r="K155" i="3"/>
  <c r="J155" i="3"/>
  <c r="H155" i="3"/>
  <c r="G155" i="3"/>
  <c r="I155" i="3" s="1"/>
  <c r="E155" i="3"/>
  <c r="D155" i="3"/>
  <c r="Q154" i="3"/>
  <c r="N154" i="3"/>
  <c r="K154" i="3"/>
  <c r="H154" i="3"/>
  <c r="E154" i="3"/>
  <c r="Q153" i="3"/>
  <c r="N153" i="3"/>
  <c r="K153" i="3"/>
  <c r="H153" i="3"/>
  <c r="E153" i="3"/>
  <c r="Q152" i="3"/>
  <c r="N152" i="3"/>
  <c r="K152" i="3"/>
  <c r="H152" i="3"/>
  <c r="E152" i="3"/>
  <c r="Q151" i="3"/>
  <c r="N151" i="3"/>
  <c r="K151" i="3"/>
  <c r="H151" i="3"/>
  <c r="E151" i="3"/>
  <c r="T129" i="3"/>
  <c r="T128" i="3"/>
  <c r="T126" i="3"/>
  <c r="T125" i="3"/>
  <c r="T124" i="3"/>
  <c r="T123" i="3"/>
  <c r="Q129" i="3"/>
  <c r="Q128" i="3"/>
  <c r="Q127" i="3"/>
  <c r="P127" i="3"/>
  <c r="Q126" i="3"/>
  <c r="Q125" i="3"/>
  <c r="Q124" i="3"/>
  <c r="Q123" i="3"/>
  <c r="N129" i="3"/>
  <c r="M129" i="3"/>
  <c r="O129" i="3" s="1"/>
  <c r="N128" i="3"/>
  <c r="M128" i="3"/>
  <c r="O128" i="3" s="1"/>
  <c r="N127" i="3"/>
  <c r="M127" i="3"/>
  <c r="N126" i="3"/>
  <c r="N125" i="3"/>
  <c r="N124" i="3"/>
  <c r="N123" i="3"/>
  <c r="K129" i="3"/>
  <c r="K128" i="3"/>
  <c r="K127" i="3"/>
  <c r="J127" i="3"/>
  <c r="K126" i="3"/>
  <c r="K125" i="3"/>
  <c r="K124" i="3"/>
  <c r="K123" i="3"/>
  <c r="I129" i="3"/>
  <c r="H129" i="3"/>
  <c r="G129" i="3"/>
  <c r="H128" i="3"/>
  <c r="H127" i="3"/>
  <c r="G127" i="3"/>
  <c r="H126" i="3"/>
  <c r="H125" i="3"/>
  <c r="H124" i="3"/>
  <c r="H123" i="3"/>
  <c r="E129" i="3"/>
  <c r="E128" i="3"/>
  <c r="E127" i="3"/>
  <c r="F127" i="3" s="1"/>
  <c r="D127" i="3"/>
  <c r="E126" i="3"/>
  <c r="E125" i="3"/>
  <c r="E124" i="3"/>
  <c r="E130" i="3" s="1"/>
  <c r="E123" i="3"/>
  <c r="T120" i="3"/>
  <c r="T119" i="3"/>
  <c r="T118" i="3"/>
  <c r="S118" i="3"/>
  <c r="T117" i="3"/>
  <c r="T116" i="3"/>
  <c r="T115" i="3"/>
  <c r="T114" i="3"/>
  <c r="P111" i="3"/>
  <c r="P110" i="3"/>
  <c r="R110" i="3" s="1"/>
  <c r="M120" i="3"/>
  <c r="M119" i="3"/>
  <c r="M111" i="3"/>
  <c r="M110" i="3"/>
  <c r="O110" i="3" s="1"/>
  <c r="J120" i="3"/>
  <c r="L120" i="3" s="1"/>
  <c r="J119" i="3"/>
  <c r="L119" i="3" s="1"/>
  <c r="J111" i="3"/>
  <c r="J129" i="3" s="1"/>
  <c r="L129" i="3" s="1"/>
  <c r="J110" i="3"/>
  <c r="J128" i="3" s="1"/>
  <c r="L128" i="3" s="1"/>
  <c r="G120" i="3"/>
  <c r="G119" i="3"/>
  <c r="G111" i="3"/>
  <c r="I111" i="3" s="1"/>
  <c r="G110" i="3"/>
  <c r="T111" i="3"/>
  <c r="T110" i="3"/>
  <c r="T109" i="3"/>
  <c r="S109" i="3"/>
  <c r="S271" i="3" s="1"/>
  <c r="U271" i="3" s="1"/>
  <c r="T108" i="3"/>
  <c r="Q121" i="3"/>
  <c r="N121" i="3"/>
  <c r="K121" i="3"/>
  <c r="H121" i="3"/>
  <c r="E121" i="3"/>
  <c r="Q112" i="3"/>
  <c r="N112" i="3"/>
  <c r="K112" i="3"/>
  <c r="H112" i="3"/>
  <c r="R120" i="3"/>
  <c r="R118" i="3"/>
  <c r="O120" i="3"/>
  <c r="O119" i="3"/>
  <c r="O118" i="3"/>
  <c r="L118" i="3"/>
  <c r="I120" i="3"/>
  <c r="I119" i="3"/>
  <c r="I118" i="3"/>
  <c r="F118" i="3"/>
  <c r="R111" i="3"/>
  <c r="R109" i="3"/>
  <c r="O109" i="3"/>
  <c r="L111" i="3"/>
  <c r="L109" i="3"/>
  <c r="I110" i="3"/>
  <c r="I109" i="3"/>
  <c r="F110" i="3"/>
  <c r="F109" i="3"/>
  <c r="E112" i="3"/>
  <c r="D120" i="3"/>
  <c r="F120" i="3" s="1"/>
  <c r="D119" i="3"/>
  <c r="S119" i="3" s="1"/>
  <c r="D111" i="3"/>
  <c r="D129" i="3" s="1"/>
  <c r="F129" i="3" s="1"/>
  <c r="D110" i="3"/>
  <c r="P201" i="3"/>
  <c r="R201" i="3" s="1"/>
  <c r="P192" i="3"/>
  <c r="M201" i="3"/>
  <c r="M192" i="3"/>
  <c r="O192" i="3" s="1"/>
  <c r="J201" i="3"/>
  <c r="L201" i="3" s="1"/>
  <c r="J192" i="3"/>
  <c r="L192" i="3" s="1"/>
  <c r="G201" i="3"/>
  <c r="I201" i="3" s="1"/>
  <c r="G192" i="3"/>
  <c r="I192" i="3" s="1"/>
  <c r="D201" i="3"/>
  <c r="D192" i="3"/>
  <c r="P173" i="3"/>
  <c r="R173" i="3" s="1"/>
  <c r="P164" i="3"/>
  <c r="R164" i="3" s="1"/>
  <c r="M173" i="3"/>
  <c r="O173" i="3" s="1"/>
  <c r="M164" i="3"/>
  <c r="O164" i="3" s="1"/>
  <c r="J173" i="3"/>
  <c r="L173" i="3" s="1"/>
  <c r="J164" i="3"/>
  <c r="L164" i="3" s="1"/>
  <c r="G173" i="3"/>
  <c r="I173" i="3" s="1"/>
  <c r="G164" i="3"/>
  <c r="I164" i="3" s="1"/>
  <c r="D173" i="3"/>
  <c r="D164" i="3"/>
  <c r="F164" i="3" s="1"/>
  <c r="P136" i="3"/>
  <c r="R136" i="3" s="1"/>
  <c r="M145" i="3"/>
  <c r="O145" i="3" s="1"/>
  <c r="M136" i="3"/>
  <c r="O136" i="3" s="1"/>
  <c r="J145" i="3"/>
  <c r="J136" i="3"/>
  <c r="G145" i="3"/>
  <c r="G136" i="3"/>
  <c r="I136" i="3" s="1"/>
  <c r="D145" i="3"/>
  <c r="D136" i="3"/>
  <c r="P117" i="3"/>
  <c r="R117" i="3" s="1"/>
  <c r="P108" i="3"/>
  <c r="M117" i="3"/>
  <c r="O117" i="3" s="1"/>
  <c r="M108" i="3"/>
  <c r="J117" i="3"/>
  <c r="L117" i="3" s="1"/>
  <c r="J108" i="3"/>
  <c r="G117" i="3"/>
  <c r="I117" i="3" s="1"/>
  <c r="G108" i="3"/>
  <c r="I108" i="3" s="1"/>
  <c r="D117" i="3"/>
  <c r="F117" i="3" s="1"/>
  <c r="D108" i="3"/>
  <c r="P93" i="3"/>
  <c r="R93" i="3" s="1"/>
  <c r="P92" i="3"/>
  <c r="R92" i="3" s="1"/>
  <c r="P85" i="3"/>
  <c r="P84" i="3"/>
  <c r="R84" i="3" s="1"/>
  <c r="M93" i="3"/>
  <c r="O93" i="3" s="1"/>
  <c r="M92" i="3"/>
  <c r="O92" i="3" s="1"/>
  <c r="M85" i="3"/>
  <c r="M84" i="3"/>
  <c r="J93" i="3"/>
  <c r="J92" i="3"/>
  <c r="L92" i="3" s="1"/>
  <c r="J85" i="3"/>
  <c r="J84" i="3"/>
  <c r="L84" i="3" s="1"/>
  <c r="G93" i="3"/>
  <c r="G92" i="3"/>
  <c r="G85" i="3"/>
  <c r="I85" i="3" s="1"/>
  <c r="G84" i="3"/>
  <c r="I84" i="3" s="1"/>
  <c r="D93" i="3"/>
  <c r="F93" i="3" s="1"/>
  <c r="D92" i="3"/>
  <c r="F92" i="3" s="1"/>
  <c r="D85" i="3"/>
  <c r="F85" i="3" s="1"/>
  <c r="D84" i="3"/>
  <c r="F84" i="3" s="1"/>
  <c r="P91" i="3"/>
  <c r="R91" i="3" s="1"/>
  <c r="P83" i="3"/>
  <c r="R83" i="3" s="1"/>
  <c r="M91" i="3"/>
  <c r="O91" i="3" s="1"/>
  <c r="M83" i="3"/>
  <c r="O83" i="3" s="1"/>
  <c r="J91" i="3"/>
  <c r="J83" i="3"/>
  <c r="G91" i="3"/>
  <c r="I91" i="3" s="1"/>
  <c r="G83" i="3"/>
  <c r="I83" i="3" s="1"/>
  <c r="D91" i="3"/>
  <c r="F91" i="3" s="1"/>
  <c r="D83" i="3"/>
  <c r="F83" i="3" s="1"/>
  <c r="L93" i="3"/>
  <c r="I92" i="3"/>
  <c r="R85" i="3"/>
  <c r="O84" i="3"/>
  <c r="L85" i="3"/>
  <c r="Q94" i="3"/>
  <c r="N94" i="3"/>
  <c r="K94" i="3"/>
  <c r="H94" i="3"/>
  <c r="E94" i="3"/>
  <c r="Q86" i="3"/>
  <c r="N86" i="3"/>
  <c r="K86" i="3"/>
  <c r="H86" i="3"/>
  <c r="E86" i="3"/>
  <c r="T93" i="3"/>
  <c r="T92" i="3"/>
  <c r="T91" i="3"/>
  <c r="T90" i="3"/>
  <c r="T89" i="3"/>
  <c r="T88" i="3"/>
  <c r="T85" i="3"/>
  <c r="T84" i="3"/>
  <c r="T83" i="3"/>
  <c r="T99" i="3" s="1"/>
  <c r="T82" i="3"/>
  <c r="T98" i="3" s="1"/>
  <c r="T81" i="3"/>
  <c r="T80" i="3"/>
  <c r="T96" i="3" s="1"/>
  <c r="P68" i="3"/>
  <c r="P67" i="3"/>
  <c r="P60" i="3"/>
  <c r="P59" i="3"/>
  <c r="M68" i="3"/>
  <c r="M67" i="3"/>
  <c r="M60" i="3"/>
  <c r="M59" i="3"/>
  <c r="J68" i="3"/>
  <c r="J67" i="3"/>
  <c r="J60" i="3"/>
  <c r="J59" i="3"/>
  <c r="G68" i="3"/>
  <c r="G67" i="3"/>
  <c r="G60" i="3"/>
  <c r="G59" i="3"/>
  <c r="D68" i="3"/>
  <c r="D67" i="3"/>
  <c r="D60" i="3"/>
  <c r="D59" i="3"/>
  <c r="T68" i="3"/>
  <c r="T67" i="3"/>
  <c r="T66" i="3"/>
  <c r="T65" i="3"/>
  <c r="T64" i="3"/>
  <c r="T63" i="3"/>
  <c r="T60" i="3"/>
  <c r="T59" i="3"/>
  <c r="T75" i="3" s="1"/>
  <c r="T58" i="3"/>
  <c r="T57" i="3"/>
  <c r="T73" i="3" s="1"/>
  <c r="T56" i="3"/>
  <c r="T72" i="3" s="1"/>
  <c r="T55" i="3"/>
  <c r="T71" i="3" s="1"/>
  <c r="P66" i="3"/>
  <c r="P58" i="3"/>
  <c r="M66" i="3"/>
  <c r="M58" i="3"/>
  <c r="J66" i="3"/>
  <c r="J58" i="3"/>
  <c r="G66" i="3"/>
  <c r="G58" i="3"/>
  <c r="D66" i="3"/>
  <c r="D58" i="3"/>
  <c r="O183" i="3" l="1"/>
  <c r="U280" i="3"/>
  <c r="S289" i="3"/>
  <c r="W279" i="3"/>
  <c r="Q292" i="3"/>
  <c r="N292" i="3"/>
  <c r="E292" i="3"/>
  <c r="O211" i="3"/>
  <c r="L183" i="3"/>
  <c r="I183" i="3"/>
  <c r="U165" i="3"/>
  <c r="L155" i="3"/>
  <c r="U146" i="3"/>
  <c r="R155" i="3"/>
  <c r="O155" i="3"/>
  <c r="F155" i="3"/>
  <c r="U137" i="3"/>
  <c r="T127" i="3"/>
  <c r="I127" i="3"/>
  <c r="U118" i="3"/>
  <c r="R127" i="3"/>
  <c r="O127" i="3"/>
  <c r="L127" i="3"/>
  <c r="T112" i="3"/>
  <c r="W109" i="3" s="1"/>
  <c r="U109" i="3"/>
  <c r="T183" i="3"/>
  <c r="S127" i="3"/>
  <c r="U127" i="3" s="1"/>
  <c r="G236" i="3"/>
  <c r="I236" i="3" s="1"/>
  <c r="P236" i="3"/>
  <c r="R236" i="3" s="1"/>
  <c r="G261" i="3"/>
  <c r="I261" i="3" s="1"/>
  <c r="P126" i="3"/>
  <c r="R126" i="3" s="1"/>
  <c r="G126" i="3"/>
  <c r="I126" i="3" s="1"/>
  <c r="R220" i="3"/>
  <c r="G154" i="3"/>
  <c r="I154" i="3" s="1"/>
  <c r="P210" i="3"/>
  <c r="R210" i="3" s="1"/>
  <c r="P182" i="3"/>
  <c r="R182" i="3" s="1"/>
  <c r="R192" i="3"/>
  <c r="I145" i="3"/>
  <c r="P261" i="3"/>
  <c r="R261" i="3" s="1"/>
  <c r="G182" i="3"/>
  <c r="I182" i="3" s="1"/>
  <c r="R253" i="3"/>
  <c r="R108" i="3"/>
  <c r="I220" i="3"/>
  <c r="D261" i="3"/>
  <c r="F261" i="3" s="1"/>
  <c r="J261" i="3"/>
  <c r="L261" i="3" s="1"/>
  <c r="M126" i="3"/>
  <c r="O126" i="3" s="1"/>
  <c r="P154" i="3"/>
  <c r="R154" i="3" s="1"/>
  <c r="I245" i="3"/>
  <c r="G210" i="3"/>
  <c r="I210" i="3" s="1"/>
  <c r="J236" i="3"/>
  <c r="L236" i="3" s="1"/>
  <c r="P168" i="3"/>
  <c r="R168" i="3" s="1"/>
  <c r="S128" i="3"/>
  <c r="U128" i="3" s="1"/>
  <c r="S184" i="3"/>
  <c r="I156" i="3"/>
  <c r="G262" i="3"/>
  <c r="F111" i="3"/>
  <c r="S120" i="3"/>
  <c r="G128" i="3"/>
  <c r="I128" i="3" s="1"/>
  <c r="D157" i="3"/>
  <c r="F157" i="3" s="1"/>
  <c r="M184" i="3"/>
  <c r="O184" i="3" s="1"/>
  <c r="M185" i="3"/>
  <c r="O212" i="3"/>
  <c r="J185" i="3"/>
  <c r="S167" i="3"/>
  <c r="U167" i="3" s="1"/>
  <c r="S176" i="3"/>
  <c r="S185" i="3" s="1"/>
  <c r="U204" i="3"/>
  <c r="O194" i="3"/>
  <c r="F229" i="3"/>
  <c r="G248" i="3"/>
  <c r="I248" i="3" s="1"/>
  <c r="M262" i="3"/>
  <c r="O262" i="3" s="1"/>
  <c r="J263" i="3"/>
  <c r="S59" i="3"/>
  <c r="F119" i="3"/>
  <c r="D156" i="3"/>
  <c r="U138" i="3"/>
  <c r="P212" i="3"/>
  <c r="F167" i="3"/>
  <c r="L167" i="3"/>
  <c r="O166" i="3"/>
  <c r="R166" i="3"/>
  <c r="R176" i="3"/>
  <c r="U176" i="3"/>
  <c r="S195" i="3"/>
  <c r="U195" i="3" s="1"/>
  <c r="O195" i="3"/>
  <c r="R203" i="3"/>
  <c r="F230" i="3"/>
  <c r="G238" i="3"/>
  <c r="I238" i="3" s="1"/>
  <c r="P238" i="3"/>
  <c r="R238" i="3" s="1"/>
  <c r="F156" i="3"/>
  <c r="R156" i="3"/>
  <c r="R148" i="3"/>
  <c r="F212" i="3"/>
  <c r="R212" i="3"/>
  <c r="D212" i="3"/>
  <c r="L237" i="3"/>
  <c r="D262" i="3"/>
  <c r="P262" i="3"/>
  <c r="I247" i="3"/>
  <c r="L110" i="3"/>
  <c r="S110" i="3"/>
  <c r="D128" i="3"/>
  <c r="F128" i="3" s="1"/>
  <c r="G156" i="3"/>
  <c r="D184" i="3"/>
  <c r="G212" i="3"/>
  <c r="I212" i="3" s="1"/>
  <c r="D213" i="3"/>
  <c r="R213" i="3"/>
  <c r="F203" i="3"/>
  <c r="F221" i="3"/>
  <c r="R229" i="3"/>
  <c r="S221" i="3"/>
  <c r="S237" i="3" s="1"/>
  <c r="S246" i="3"/>
  <c r="J238" i="3"/>
  <c r="L238" i="3" s="1"/>
  <c r="F262" i="3"/>
  <c r="O263" i="3"/>
  <c r="G185" i="3"/>
  <c r="F194" i="3"/>
  <c r="S247" i="3"/>
  <c r="F263" i="3"/>
  <c r="R263" i="3"/>
  <c r="L156" i="3"/>
  <c r="U148" i="3"/>
  <c r="G157" i="3"/>
  <c r="M157" i="3"/>
  <c r="F139" i="3"/>
  <c r="I148" i="3"/>
  <c r="L148" i="3"/>
  <c r="O147" i="3"/>
  <c r="I213" i="3"/>
  <c r="F175" i="3"/>
  <c r="I221" i="3"/>
  <c r="J262" i="3"/>
  <c r="I157" i="3"/>
  <c r="F184" i="3"/>
  <c r="O237" i="3"/>
  <c r="P128" i="3"/>
  <c r="R128" i="3" s="1"/>
  <c r="L157" i="3"/>
  <c r="U147" i="3"/>
  <c r="S203" i="3"/>
  <c r="U203" i="3" s="1"/>
  <c r="I262" i="3"/>
  <c r="O247" i="3"/>
  <c r="S111" i="3"/>
  <c r="U111" i="3" s="1"/>
  <c r="P129" i="3"/>
  <c r="R129" i="3" s="1"/>
  <c r="O148" i="3"/>
  <c r="S194" i="3"/>
  <c r="S212" i="3" s="1"/>
  <c r="P281" i="3"/>
  <c r="F213" i="3"/>
  <c r="O108" i="3"/>
  <c r="L220" i="3"/>
  <c r="O201" i="3"/>
  <c r="S220" i="3"/>
  <c r="U220" i="3" s="1"/>
  <c r="L245" i="3"/>
  <c r="M182" i="3"/>
  <c r="O182" i="3" s="1"/>
  <c r="J210" i="3"/>
  <c r="L210" i="3" s="1"/>
  <c r="D210" i="3"/>
  <c r="F210" i="3" s="1"/>
  <c r="F192" i="3"/>
  <c r="F245" i="3"/>
  <c r="S91" i="3"/>
  <c r="U91" i="3" s="1"/>
  <c r="F228" i="3"/>
  <c r="D236" i="3"/>
  <c r="F236" i="3" s="1"/>
  <c r="D126" i="3"/>
  <c r="F126" i="3" s="1"/>
  <c r="F173" i="3"/>
  <c r="S145" i="3"/>
  <c r="U145" i="3" s="1"/>
  <c r="F201" i="3"/>
  <c r="S164" i="3"/>
  <c r="U164" i="3" s="1"/>
  <c r="J154" i="3"/>
  <c r="L154" i="3" s="1"/>
  <c r="M261" i="3"/>
  <c r="O261" i="3" s="1"/>
  <c r="S117" i="3"/>
  <c r="L145" i="3"/>
  <c r="M210" i="3"/>
  <c r="O210" i="3" s="1"/>
  <c r="O245" i="3"/>
  <c r="S58" i="3"/>
  <c r="U58" i="3" s="1"/>
  <c r="M154" i="3"/>
  <c r="O154" i="3" s="1"/>
  <c r="L136" i="3"/>
  <c r="S66" i="3"/>
  <c r="U66" i="3" s="1"/>
  <c r="S108" i="3"/>
  <c r="J126" i="3"/>
  <c r="L126" i="3" s="1"/>
  <c r="S192" i="3"/>
  <c r="U192" i="3" s="1"/>
  <c r="S245" i="3"/>
  <c r="L108" i="3"/>
  <c r="J182" i="3"/>
  <c r="L182" i="3" s="1"/>
  <c r="O228" i="3"/>
  <c r="M236" i="3"/>
  <c r="S83" i="3"/>
  <c r="U83" i="3" s="1"/>
  <c r="S228" i="3"/>
  <c r="U228" i="3" s="1"/>
  <c r="D182" i="3"/>
  <c r="F182" i="3" s="1"/>
  <c r="F145" i="3"/>
  <c r="F136" i="3"/>
  <c r="S201" i="3"/>
  <c r="D154" i="3"/>
  <c r="F154" i="3" s="1"/>
  <c r="S173" i="3"/>
  <c r="F108" i="3"/>
  <c r="S136" i="3"/>
  <c r="S253" i="3"/>
  <c r="U253" i="3" s="1"/>
  <c r="W267" i="3"/>
  <c r="W269" i="3"/>
  <c r="W273" i="3"/>
  <c r="W272" i="3"/>
  <c r="W278" i="3"/>
  <c r="W276" i="3"/>
  <c r="W277" i="3"/>
  <c r="T288" i="3"/>
  <c r="W268" i="3"/>
  <c r="T285" i="3"/>
  <c r="W270" i="3"/>
  <c r="H283" i="3"/>
  <c r="H292" i="3" s="1"/>
  <c r="W281" i="3"/>
  <c r="W282" i="3"/>
  <c r="K274" i="3"/>
  <c r="K292" i="3" s="1"/>
  <c r="U247" i="3"/>
  <c r="N264" i="3"/>
  <c r="L263" i="3"/>
  <c r="I263" i="3"/>
  <c r="R262" i="3"/>
  <c r="K264" i="3"/>
  <c r="L262" i="3"/>
  <c r="H264" i="3"/>
  <c r="T262" i="3"/>
  <c r="Q264" i="3"/>
  <c r="K239" i="3"/>
  <c r="T238" i="3"/>
  <c r="T237" i="3"/>
  <c r="T231" i="3"/>
  <c r="W229" i="3" s="1"/>
  <c r="U254" i="3"/>
  <c r="T261" i="3"/>
  <c r="T256" i="3"/>
  <c r="S230" i="3"/>
  <c r="U230" i="3" s="1"/>
  <c r="S255" i="3"/>
  <c r="U255" i="3" s="1"/>
  <c r="S262" i="3"/>
  <c r="U222" i="3"/>
  <c r="T248" i="3"/>
  <c r="U246" i="3"/>
  <c r="T223" i="3"/>
  <c r="W219" i="3" s="1"/>
  <c r="U229" i="3"/>
  <c r="T233" i="3"/>
  <c r="U221" i="3"/>
  <c r="K214" i="3"/>
  <c r="E214" i="3"/>
  <c r="Q214" i="3"/>
  <c r="U211" i="3"/>
  <c r="T212" i="3"/>
  <c r="U212" i="3" s="1"/>
  <c r="U194" i="3"/>
  <c r="T210" i="3"/>
  <c r="T208" i="3"/>
  <c r="U193" i="3"/>
  <c r="T196" i="3"/>
  <c r="T205" i="3"/>
  <c r="W203" i="3" s="1"/>
  <c r="O185" i="3"/>
  <c r="T185" i="3"/>
  <c r="R185" i="3"/>
  <c r="L185" i="3"/>
  <c r="I185" i="3"/>
  <c r="F185" i="3"/>
  <c r="U175" i="3"/>
  <c r="K186" i="3"/>
  <c r="I184" i="3"/>
  <c r="Q186" i="3"/>
  <c r="T184" i="3"/>
  <c r="U184" i="3" s="1"/>
  <c r="U166" i="3"/>
  <c r="T182" i="3"/>
  <c r="S183" i="3"/>
  <c r="T168" i="3"/>
  <c r="W166" i="3" s="1"/>
  <c r="U174" i="3"/>
  <c r="T177" i="3"/>
  <c r="W174" i="3" s="1"/>
  <c r="I166" i="3"/>
  <c r="N214" i="3"/>
  <c r="H214" i="3"/>
  <c r="N186" i="3"/>
  <c r="H186" i="3"/>
  <c r="T157" i="3"/>
  <c r="K158" i="3"/>
  <c r="Q158" i="3"/>
  <c r="T149" i="3"/>
  <c r="E158" i="3"/>
  <c r="P157" i="3"/>
  <c r="R157" i="3" s="1"/>
  <c r="S139" i="3"/>
  <c r="U139" i="3" s="1"/>
  <c r="S156" i="3"/>
  <c r="S157" i="3"/>
  <c r="T156" i="3"/>
  <c r="U156" i="3" s="1"/>
  <c r="T154" i="3"/>
  <c r="S155" i="3"/>
  <c r="T140" i="3"/>
  <c r="T155" i="3"/>
  <c r="N158" i="3"/>
  <c r="H158" i="3"/>
  <c r="T130" i="3"/>
  <c r="Q130" i="3"/>
  <c r="N130" i="3"/>
  <c r="K130" i="3"/>
  <c r="H130" i="3"/>
  <c r="U120" i="3"/>
  <c r="U119" i="3"/>
  <c r="T121" i="3"/>
  <c r="U110" i="3"/>
  <c r="O111" i="3"/>
  <c r="S67" i="3"/>
  <c r="U67" i="3" s="1"/>
  <c r="S92" i="3"/>
  <c r="L91" i="3"/>
  <c r="T97" i="3"/>
  <c r="J94" i="3"/>
  <c r="L94" i="3" s="1"/>
  <c r="S84" i="3"/>
  <c r="U84" i="3" s="1"/>
  <c r="L83" i="3"/>
  <c r="T76" i="3"/>
  <c r="T100" i="3"/>
  <c r="T101" i="3"/>
  <c r="T94" i="3"/>
  <c r="W88" i="3" s="1"/>
  <c r="O85" i="3"/>
  <c r="I93" i="3"/>
  <c r="S93" i="3"/>
  <c r="U93" i="3" s="1"/>
  <c r="S85" i="3"/>
  <c r="U85" i="3" s="1"/>
  <c r="U92" i="3"/>
  <c r="T86" i="3"/>
  <c r="W83" i="3" s="1"/>
  <c r="T69" i="3"/>
  <c r="T74" i="3"/>
  <c r="S68" i="3"/>
  <c r="U68" i="3" s="1"/>
  <c r="S60" i="3"/>
  <c r="U60" i="3" s="1"/>
  <c r="T61" i="3"/>
  <c r="W58" i="3" s="1"/>
  <c r="U59" i="3"/>
  <c r="R68" i="3"/>
  <c r="R67" i="3"/>
  <c r="R66" i="3"/>
  <c r="O68" i="3"/>
  <c r="O67" i="3"/>
  <c r="O66" i="3"/>
  <c r="L68" i="3"/>
  <c r="L67" i="3"/>
  <c r="L66" i="3"/>
  <c r="I68" i="3"/>
  <c r="I67" i="3"/>
  <c r="I66" i="3"/>
  <c r="F68" i="3"/>
  <c r="F67" i="3"/>
  <c r="F66" i="3"/>
  <c r="R60" i="3"/>
  <c r="R59" i="3"/>
  <c r="R58" i="3"/>
  <c r="O60" i="3"/>
  <c r="O59" i="3"/>
  <c r="O58" i="3"/>
  <c r="L60" i="3"/>
  <c r="L59" i="3"/>
  <c r="L58" i="3"/>
  <c r="I60" i="3"/>
  <c r="I59" i="3"/>
  <c r="I58" i="3"/>
  <c r="F60" i="3"/>
  <c r="F59" i="3"/>
  <c r="F58" i="3"/>
  <c r="W68" i="3"/>
  <c r="Q69" i="3"/>
  <c r="N69" i="3"/>
  <c r="K69" i="3"/>
  <c r="H69" i="3"/>
  <c r="G69" i="3"/>
  <c r="E69" i="3"/>
  <c r="Q61" i="3"/>
  <c r="N61" i="3"/>
  <c r="K61" i="3"/>
  <c r="H61" i="3"/>
  <c r="E61" i="3"/>
  <c r="W56" i="3"/>
  <c r="T43" i="3"/>
  <c r="T42" i="3"/>
  <c r="T41" i="3"/>
  <c r="T40" i="3"/>
  <c r="T39" i="3"/>
  <c r="T38" i="3"/>
  <c r="T35" i="3"/>
  <c r="T34" i="3"/>
  <c r="T33" i="3"/>
  <c r="T32" i="3"/>
  <c r="T31" i="3"/>
  <c r="T47" i="3" s="1"/>
  <c r="T30" i="3"/>
  <c r="P43" i="3"/>
  <c r="P51" i="3" s="1"/>
  <c r="P42" i="3"/>
  <c r="R42" i="3" s="1"/>
  <c r="P35" i="3"/>
  <c r="R35" i="3" s="1"/>
  <c r="P34" i="3"/>
  <c r="P50" i="3" s="1"/>
  <c r="M43" i="3"/>
  <c r="M51" i="3" s="1"/>
  <c r="M42" i="3"/>
  <c r="O42" i="3" s="1"/>
  <c r="M35" i="3"/>
  <c r="M34" i="3"/>
  <c r="J43" i="3"/>
  <c r="J42" i="3"/>
  <c r="J35" i="3"/>
  <c r="L35" i="3" s="1"/>
  <c r="J34" i="3"/>
  <c r="L34" i="3" s="1"/>
  <c r="G43" i="3"/>
  <c r="G51" i="3" s="1"/>
  <c r="G42" i="3"/>
  <c r="I42" i="3" s="1"/>
  <c r="G35" i="3"/>
  <c r="I35" i="3" s="1"/>
  <c r="G34" i="3"/>
  <c r="D43" i="3"/>
  <c r="D42" i="3"/>
  <c r="D35" i="3"/>
  <c r="S35" i="3" s="1"/>
  <c r="D34" i="3"/>
  <c r="S34" i="3" s="1"/>
  <c r="Q44" i="3"/>
  <c r="N44" i="3"/>
  <c r="K44" i="3"/>
  <c r="H44" i="3"/>
  <c r="E44" i="3"/>
  <c r="Q36" i="3"/>
  <c r="N36" i="3"/>
  <c r="K36" i="3"/>
  <c r="H36" i="3"/>
  <c r="E36" i="3"/>
  <c r="P41" i="3"/>
  <c r="P33" i="3"/>
  <c r="R33" i="3" s="1"/>
  <c r="M41" i="3"/>
  <c r="O41" i="3" s="1"/>
  <c r="M33" i="3"/>
  <c r="O33" i="3" s="1"/>
  <c r="J41" i="3"/>
  <c r="J33" i="3"/>
  <c r="L33" i="3" s="1"/>
  <c r="G33" i="3"/>
  <c r="G49" i="3" s="1"/>
  <c r="D41" i="3"/>
  <c r="F41" i="3" s="1"/>
  <c r="D33" i="3"/>
  <c r="F33" i="3" s="1"/>
  <c r="L43" i="3"/>
  <c r="L42" i="3"/>
  <c r="I41" i="3"/>
  <c r="F43" i="3"/>
  <c r="O35" i="3"/>
  <c r="O34" i="3"/>
  <c r="O32" i="3"/>
  <c r="I34" i="3"/>
  <c r="F35" i="3"/>
  <c r="R17" i="3"/>
  <c r="O15" i="3"/>
  <c r="L15" i="3"/>
  <c r="I13" i="3"/>
  <c r="L10" i="3"/>
  <c r="I10" i="3"/>
  <c r="I9" i="3"/>
  <c r="F18" i="3"/>
  <c r="P18" i="3"/>
  <c r="P282" i="3" s="1"/>
  <c r="R282" i="3" s="1"/>
  <c r="P17" i="3"/>
  <c r="P10" i="3"/>
  <c r="P9" i="3"/>
  <c r="M18" i="3"/>
  <c r="M17" i="3"/>
  <c r="M281" i="3" s="1"/>
  <c r="O281" i="3" s="1"/>
  <c r="M10" i="3"/>
  <c r="M9" i="3"/>
  <c r="J18" i="3"/>
  <c r="J282" i="3" s="1"/>
  <c r="L282" i="3" s="1"/>
  <c r="J17" i="3"/>
  <c r="J10" i="3"/>
  <c r="J273" i="3" s="1"/>
  <c r="J9" i="3"/>
  <c r="G18" i="3"/>
  <c r="G17" i="3"/>
  <c r="G281" i="3" s="1"/>
  <c r="I281" i="3" s="1"/>
  <c r="G10" i="3"/>
  <c r="G273" i="3" s="1"/>
  <c r="G9" i="3"/>
  <c r="G272" i="3" s="1"/>
  <c r="D18" i="3"/>
  <c r="D282" i="3" s="1"/>
  <c r="D17" i="3"/>
  <c r="D281" i="3" s="1"/>
  <c r="D10" i="3"/>
  <c r="D26" i="3" s="1"/>
  <c r="D9" i="3"/>
  <c r="P16" i="3"/>
  <c r="P8" i="3"/>
  <c r="M16" i="3"/>
  <c r="O16" i="3" s="1"/>
  <c r="M8" i="3"/>
  <c r="J16" i="3"/>
  <c r="L16" i="3" s="1"/>
  <c r="J8" i="3"/>
  <c r="G16" i="3"/>
  <c r="G8" i="3"/>
  <c r="Q101" i="3"/>
  <c r="P101" i="3"/>
  <c r="N101" i="3"/>
  <c r="M101" i="3"/>
  <c r="K101" i="3"/>
  <c r="J101" i="3"/>
  <c r="H101" i="3"/>
  <c r="G101" i="3"/>
  <c r="E101" i="3"/>
  <c r="D101" i="3"/>
  <c r="Q100" i="3"/>
  <c r="P100" i="3"/>
  <c r="N100" i="3"/>
  <c r="M100" i="3"/>
  <c r="K100" i="3"/>
  <c r="J100" i="3"/>
  <c r="H100" i="3"/>
  <c r="G100" i="3"/>
  <c r="E100" i="3"/>
  <c r="D100" i="3"/>
  <c r="Q99" i="3"/>
  <c r="P99" i="3"/>
  <c r="N99" i="3"/>
  <c r="M99" i="3"/>
  <c r="K99" i="3"/>
  <c r="J99" i="3"/>
  <c r="H99" i="3"/>
  <c r="G99" i="3"/>
  <c r="E99" i="3"/>
  <c r="Q98" i="3"/>
  <c r="N98" i="3"/>
  <c r="K98" i="3"/>
  <c r="H98" i="3"/>
  <c r="E98" i="3"/>
  <c r="Q97" i="3"/>
  <c r="N97" i="3"/>
  <c r="K97" i="3"/>
  <c r="H97" i="3"/>
  <c r="E97" i="3"/>
  <c r="Q96" i="3"/>
  <c r="N96" i="3"/>
  <c r="K96" i="3"/>
  <c r="H96" i="3"/>
  <c r="E96" i="3"/>
  <c r="Q76" i="3"/>
  <c r="P76" i="3"/>
  <c r="N76" i="3"/>
  <c r="M76" i="3"/>
  <c r="K76" i="3"/>
  <c r="J76" i="3"/>
  <c r="H76" i="3"/>
  <c r="G76" i="3"/>
  <c r="E76" i="3"/>
  <c r="D76" i="3"/>
  <c r="Q75" i="3"/>
  <c r="P75" i="3"/>
  <c r="N75" i="3"/>
  <c r="M75" i="3"/>
  <c r="K75" i="3"/>
  <c r="J75" i="3"/>
  <c r="H75" i="3"/>
  <c r="G75" i="3"/>
  <c r="E75" i="3"/>
  <c r="D75" i="3"/>
  <c r="Q74" i="3"/>
  <c r="P74" i="3"/>
  <c r="N74" i="3"/>
  <c r="M74" i="3"/>
  <c r="K74" i="3"/>
  <c r="J74" i="3"/>
  <c r="H74" i="3"/>
  <c r="G74" i="3"/>
  <c r="E74" i="3"/>
  <c r="Q73" i="3"/>
  <c r="N73" i="3"/>
  <c r="K73" i="3"/>
  <c r="H73" i="3"/>
  <c r="E73" i="3"/>
  <c r="Q72" i="3"/>
  <c r="N72" i="3"/>
  <c r="K72" i="3"/>
  <c r="H72" i="3"/>
  <c r="E72" i="3"/>
  <c r="Q71" i="3"/>
  <c r="N71" i="3"/>
  <c r="K71" i="3"/>
  <c r="H71" i="3"/>
  <c r="E71" i="3"/>
  <c r="Q51" i="3"/>
  <c r="N51" i="3"/>
  <c r="K51" i="3"/>
  <c r="J51" i="3"/>
  <c r="L51" i="3" s="1"/>
  <c r="H51" i="3"/>
  <c r="E51" i="3"/>
  <c r="D51" i="3"/>
  <c r="Q50" i="3"/>
  <c r="N50" i="3"/>
  <c r="K50" i="3"/>
  <c r="H50" i="3"/>
  <c r="G50" i="3"/>
  <c r="E50" i="3"/>
  <c r="Q49" i="3"/>
  <c r="N49" i="3"/>
  <c r="K49" i="3"/>
  <c r="H49" i="3"/>
  <c r="E49" i="3"/>
  <c r="Q48" i="3"/>
  <c r="N48" i="3"/>
  <c r="K48" i="3"/>
  <c r="H48" i="3"/>
  <c r="E48" i="3"/>
  <c r="Q47" i="3"/>
  <c r="N47" i="3"/>
  <c r="K47" i="3"/>
  <c r="H47" i="3"/>
  <c r="E47" i="3"/>
  <c r="Q46" i="3"/>
  <c r="N46" i="3"/>
  <c r="K46" i="3"/>
  <c r="H46" i="3"/>
  <c r="E46" i="3"/>
  <c r="D16" i="3"/>
  <c r="D279" i="3" s="1"/>
  <c r="D8" i="3"/>
  <c r="T18" i="3"/>
  <c r="T17" i="3"/>
  <c r="S17" i="3"/>
  <c r="T16" i="3"/>
  <c r="Q19" i="3"/>
  <c r="N19" i="3"/>
  <c r="K19" i="3"/>
  <c r="H19" i="3"/>
  <c r="E19" i="3"/>
  <c r="Q11" i="3"/>
  <c r="N11" i="3"/>
  <c r="K11" i="3"/>
  <c r="H11" i="3"/>
  <c r="E11" i="3"/>
  <c r="T10" i="3"/>
  <c r="T9" i="3"/>
  <c r="T8" i="3"/>
  <c r="Q26" i="3"/>
  <c r="Q25" i="3"/>
  <c r="Q24" i="3"/>
  <c r="Q23" i="3"/>
  <c r="Q22" i="3"/>
  <c r="Q21" i="3"/>
  <c r="N26" i="3"/>
  <c r="N25" i="3"/>
  <c r="M25" i="3"/>
  <c r="N24" i="3"/>
  <c r="N23" i="3"/>
  <c r="N22" i="3"/>
  <c r="N21" i="3"/>
  <c r="K26" i="3"/>
  <c r="K25" i="3"/>
  <c r="K24" i="3"/>
  <c r="K23" i="3"/>
  <c r="K22" i="3"/>
  <c r="K21" i="3"/>
  <c r="H26" i="3"/>
  <c r="H25" i="3"/>
  <c r="G25" i="3"/>
  <c r="H24" i="3"/>
  <c r="H23" i="3"/>
  <c r="H22" i="3"/>
  <c r="H21" i="3"/>
  <c r="E26" i="3"/>
  <c r="E25" i="3"/>
  <c r="E24" i="3"/>
  <c r="E23" i="3"/>
  <c r="E22" i="3"/>
  <c r="E21" i="3"/>
  <c r="T107" i="3"/>
  <c r="T106" i="3"/>
  <c r="T105" i="3"/>
  <c r="T15" i="3"/>
  <c r="T14" i="3"/>
  <c r="T13" i="3"/>
  <c r="T7" i="3"/>
  <c r="T6" i="3"/>
  <c r="T5" i="3"/>
  <c r="P252" i="3"/>
  <c r="R252" i="3" s="1"/>
  <c r="P251" i="3"/>
  <c r="R251" i="3" s="1"/>
  <c r="P250" i="3"/>
  <c r="R250" i="3" s="1"/>
  <c r="P244" i="3"/>
  <c r="P243" i="3"/>
  <c r="P242" i="3"/>
  <c r="P227" i="3"/>
  <c r="R227" i="3" s="1"/>
  <c r="P226" i="3"/>
  <c r="R226" i="3" s="1"/>
  <c r="P225" i="3"/>
  <c r="P219" i="3"/>
  <c r="P218" i="3"/>
  <c r="P217" i="3"/>
  <c r="P223" i="3" s="1"/>
  <c r="R223" i="3" s="1"/>
  <c r="P200" i="3"/>
  <c r="R200" i="3" s="1"/>
  <c r="P199" i="3"/>
  <c r="R199" i="3" s="1"/>
  <c r="P198" i="3"/>
  <c r="R198" i="3" s="1"/>
  <c r="P191" i="3"/>
  <c r="P190" i="3"/>
  <c r="P189" i="3"/>
  <c r="P172" i="3"/>
  <c r="R172" i="3" s="1"/>
  <c r="P171" i="3"/>
  <c r="R171" i="3" s="1"/>
  <c r="P170" i="3"/>
  <c r="R170" i="3" s="1"/>
  <c r="P163" i="3"/>
  <c r="P162" i="3"/>
  <c r="P161" i="3"/>
  <c r="P144" i="3"/>
  <c r="R144" i="3" s="1"/>
  <c r="P143" i="3"/>
  <c r="R143" i="3" s="1"/>
  <c r="P142" i="3"/>
  <c r="R142" i="3" s="1"/>
  <c r="P135" i="3"/>
  <c r="P134" i="3"/>
  <c r="P133" i="3"/>
  <c r="P140" i="3" s="1"/>
  <c r="R140" i="3" s="1"/>
  <c r="P116" i="3"/>
  <c r="R116" i="3" s="1"/>
  <c r="P115" i="3"/>
  <c r="R115" i="3" s="1"/>
  <c r="P114" i="3"/>
  <c r="R114" i="3" s="1"/>
  <c r="P107" i="3"/>
  <c r="P106" i="3"/>
  <c r="P105" i="3"/>
  <c r="P90" i="3"/>
  <c r="R90" i="3" s="1"/>
  <c r="P89" i="3"/>
  <c r="R89" i="3" s="1"/>
  <c r="P88" i="3"/>
  <c r="R88" i="3" s="1"/>
  <c r="P82" i="3"/>
  <c r="R82" i="3" s="1"/>
  <c r="P81" i="3"/>
  <c r="R81" i="3" s="1"/>
  <c r="P80" i="3"/>
  <c r="P65" i="3"/>
  <c r="R65" i="3" s="1"/>
  <c r="P64" i="3"/>
  <c r="R64" i="3" s="1"/>
  <c r="P63" i="3"/>
  <c r="R63" i="3" s="1"/>
  <c r="P57" i="3"/>
  <c r="R57" i="3" s="1"/>
  <c r="P56" i="3"/>
  <c r="R56" i="3" s="1"/>
  <c r="P55" i="3"/>
  <c r="P61" i="3" s="1"/>
  <c r="P40" i="3"/>
  <c r="R40" i="3" s="1"/>
  <c r="P39" i="3"/>
  <c r="R39" i="3" s="1"/>
  <c r="P38" i="3"/>
  <c r="R38" i="3" s="1"/>
  <c r="P32" i="3"/>
  <c r="R32" i="3" s="1"/>
  <c r="P31" i="3"/>
  <c r="R31" i="3" s="1"/>
  <c r="P30" i="3"/>
  <c r="R30" i="3" s="1"/>
  <c r="P15" i="3"/>
  <c r="P14" i="3"/>
  <c r="P13" i="3"/>
  <c r="P7" i="3"/>
  <c r="P6" i="3"/>
  <c r="P5" i="3"/>
  <c r="M252" i="3"/>
  <c r="O252" i="3" s="1"/>
  <c r="M251" i="3"/>
  <c r="O251" i="3" s="1"/>
  <c r="M250" i="3"/>
  <c r="O250" i="3" s="1"/>
  <c r="M244" i="3"/>
  <c r="M243" i="3"/>
  <c r="M242" i="3"/>
  <c r="M248" i="3" s="1"/>
  <c r="O248" i="3" s="1"/>
  <c r="M227" i="3"/>
  <c r="O227" i="3" s="1"/>
  <c r="M226" i="3"/>
  <c r="O226" i="3" s="1"/>
  <c r="M225" i="3"/>
  <c r="O225" i="3" s="1"/>
  <c r="M219" i="3"/>
  <c r="M218" i="3"/>
  <c r="M217" i="3"/>
  <c r="M200" i="3"/>
  <c r="O200" i="3" s="1"/>
  <c r="M199" i="3"/>
  <c r="O199" i="3" s="1"/>
  <c r="M198" i="3"/>
  <c r="O198" i="3" s="1"/>
  <c r="M191" i="3"/>
  <c r="M190" i="3"/>
  <c r="M189" i="3"/>
  <c r="M172" i="3"/>
  <c r="O172" i="3" s="1"/>
  <c r="M171" i="3"/>
  <c r="O171" i="3" s="1"/>
  <c r="M170" i="3"/>
  <c r="O170" i="3" s="1"/>
  <c r="M163" i="3"/>
  <c r="M162" i="3"/>
  <c r="M161" i="3"/>
  <c r="M168" i="3" s="1"/>
  <c r="O168" i="3" s="1"/>
  <c r="M144" i="3"/>
  <c r="O144" i="3" s="1"/>
  <c r="M143" i="3"/>
  <c r="O143" i="3" s="1"/>
  <c r="M142" i="3"/>
  <c r="O142" i="3" s="1"/>
  <c r="M135" i="3"/>
  <c r="M134" i="3"/>
  <c r="M133" i="3"/>
  <c r="M116" i="3"/>
  <c r="O116" i="3" s="1"/>
  <c r="M115" i="3"/>
  <c r="O115" i="3" s="1"/>
  <c r="M114" i="3"/>
  <c r="O114" i="3" s="1"/>
  <c r="M107" i="3"/>
  <c r="M106" i="3"/>
  <c r="M105" i="3"/>
  <c r="M90" i="3"/>
  <c r="O90" i="3" s="1"/>
  <c r="M89" i="3"/>
  <c r="O89" i="3" s="1"/>
  <c r="M88" i="3"/>
  <c r="O88" i="3" s="1"/>
  <c r="M82" i="3"/>
  <c r="O82" i="3" s="1"/>
  <c r="M81" i="3"/>
  <c r="O81" i="3" s="1"/>
  <c r="M80" i="3"/>
  <c r="O80" i="3" s="1"/>
  <c r="M65" i="3"/>
  <c r="O65" i="3" s="1"/>
  <c r="M64" i="3"/>
  <c r="M69" i="3" s="1"/>
  <c r="O69" i="3" s="1"/>
  <c r="M63" i="3"/>
  <c r="O63" i="3" s="1"/>
  <c r="M57" i="3"/>
  <c r="O57" i="3" s="1"/>
  <c r="M56" i="3"/>
  <c r="O56" i="3" s="1"/>
  <c r="M55" i="3"/>
  <c r="O55" i="3" s="1"/>
  <c r="M40" i="3"/>
  <c r="O40" i="3" s="1"/>
  <c r="M39" i="3"/>
  <c r="O39" i="3" s="1"/>
  <c r="M38" i="3"/>
  <c r="O38" i="3" s="1"/>
  <c r="M32" i="3"/>
  <c r="M31" i="3"/>
  <c r="O31" i="3" s="1"/>
  <c r="M30" i="3"/>
  <c r="M15" i="3"/>
  <c r="M278" i="3" s="1"/>
  <c r="O278" i="3" s="1"/>
  <c r="M14" i="3"/>
  <c r="M13" i="3"/>
  <c r="M7" i="3"/>
  <c r="M6" i="3"/>
  <c r="M5" i="3"/>
  <c r="J252" i="3"/>
  <c r="L252" i="3" s="1"/>
  <c r="J251" i="3"/>
  <c r="L251" i="3" s="1"/>
  <c r="J250" i="3"/>
  <c r="L250" i="3" s="1"/>
  <c r="J244" i="3"/>
  <c r="J243" i="3"/>
  <c r="J242" i="3"/>
  <c r="J227" i="3"/>
  <c r="L227" i="3" s="1"/>
  <c r="J226" i="3"/>
  <c r="L226" i="3" s="1"/>
  <c r="J225" i="3"/>
  <c r="L225" i="3" s="1"/>
  <c r="J219" i="3"/>
  <c r="J218" i="3"/>
  <c r="J217" i="3"/>
  <c r="J223" i="3" s="1"/>
  <c r="L223" i="3" s="1"/>
  <c r="J200" i="3"/>
  <c r="L200" i="3" s="1"/>
  <c r="J199" i="3"/>
  <c r="L199" i="3" s="1"/>
  <c r="J198" i="3"/>
  <c r="J191" i="3"/>
  <c r="J190" i="3"/>
  <c r="J189" i="3"/>
  <c r="J172" i="3"/>
  <c r="L172" i="3" s="1"/>
  <c r="J171" i="3"/>
  <c r="L171" i="3" s="1"/>
  <c r="J170" i="3"/>
  <c r="L170" i="3" s="1"/>
  <c r="J163" i="3"/>
  <c r="J162" i="3"/>
  <c r="J161" i="3"/>
  <c r="J144" i="3"/>
  <c r="L144" i="3" s="1"/>
  <c r="J143" i="3"/>
  <c r="L143" i="3" s="1"/>
  <c r="J142" i="3"/>
  <c r="L142" i="3" s="1"/>
  <c r="J135" i="3"/>
  <c r="J134" i="3"/>
  <c r="J133" i="3"/>
  <c r="J116" i="3"/>
  <c r="L116" i="3" s="1"/>
  <c r="J115" i="3"/>
  <c r="L115" i="3" s="1"/>
  <c r="J114" i="3"/>
  <c r="L114" i="3" s="1"/>
  <c r="J107" i="3"/>
  <c r="J106" i="3"/>
  <c r="J105" i="3"/>
  <c r="J112" i="3" s="1"/>
  <c r="L112" i="3" s="1"/>
  <c r="J90" i="3"/>
  <c r="L90" i="3" s="1"/>
  <c r="J89" i="3"/>
  <c r="L89" i="3" s="1"/>
  <c r="J88" i="3"/>
  <c r="L88" i="3" s="1"/>
  <c r="J82" i="3"/>
  <c r="L82" i="3" s="1"/>
  <c r="J81" i="3"/>
  <c r="L81" i="3" s="1"/>
  <c r="J80" i="3"/>
  <c r="L80" i="3" s="1"/>
  <c r="J65" i="3"/>
  <c r="L65" i="3" s="1"/>
  <c r="J64" i="3"/>
  <c r="L64" i="3" s="1"/>
  <c r="J63" i="3"/>
  <c r="L63" i="3" s="1"/>
  <c r="J57" i="3"/>
  <c r="L57" i="3" s="1"/>
  <c r="J56" i="3"/>
  <c r="L56" i="3" s="1"/>
  <c r="J55" i="3"/>
  <c r="L55" i="3" s="1"/>
  <c r="J40" i="3"/>
  <c r="L40" i="3" s="1"/>
  <c r="J39" i="3"/>
  <c r="L39" i="3" s="1"/>
  <c r="J38" i="3"/>
  <c r="J32" i="3"/>
  <c r="L32" i="3" s="1"/>
  <c r="J31" i="3"/>
  <c r="L31" i="3" s="1"/>
  <c r="J30" i="3"/>
  <c r="J15" i="3"/>
  <c r="J14" i="3"/>
  <c r="L14" i="3" s="1"/>
  <c r="J13" i="3"/>
  <c r="J7" i="3"/>
  <c r="J6" i="3"/>
  <c r="J5" i="3"/>
  <c r="G252" i="3"/>
  <c r="I252" i="3" s="1"/>
  <c r="G251" i="3"/>
  <c r="I251" i="3" s="1"/>
  <c r="G250" i="3"/>
  <c r="G244" i="3"/>
  <c r="G243" i="3"/>
  <c r="G242" i="3"/>
  <c r="G227" i="3"/>
  <c r="I227" i="3" s="1"/>
  <c r="G226" i="3"/>
  <c r="I226" i="3" s="1"/>
  <c r="G225" i="3"/>
  <c r="I225" i="3" s="1"/>
  <c r="G219" i="3"/>
  <c r="G218" i="3"/>
  <c r="G217" i="3"/>
  <c r="G200" i="3"/>
  <c r="I200" i="3" s="1"/>
  <c r="G199" i="3"/>
  <c r="I199" i="3" s="1"/>
  <c r="G198" i="3"/>
  <c r="G191" i="3"/>
  <c r="G190" i="3"/>
  <c r="G189" i="3"/>
  <c r="G172" i="3"/>
  <c r="I172" i="3" s="1"/>
  <c r="G171" i="3"/>
  <c r="I171" i="3" s="1"/>
  <c r="G170" i="3"/>
  <c r="G163" i="3"/>
  <c r="G162" i="3"/>
  <c r="G161" i="3"/>
  <c r="G144" i="3"/>
  <c r="I144" i="3" s="1"/>
  <c r="G143" i="3"/>
  <c r="I143" i="3" s="1"/>
  <c r="G142" i="3"/>
  <c r="I142" i="3" s="1"/>
  <c r="G135" i="3"/>
  <c r="G140" i="3" s="1"/>
  <c r="I140" i="3" s="1"/>
  <c r="G134" i="3"/>
  <c r="G133" i="3"/>
  <c r="G116" i="3"/>
  <c r="I116" i="3" s="1"/>
  <c r="G115" i="3"/>
  <c r="I115" i="3" s="1"/>
  <c r="G114" i="3"/>
  <c r="I114" i="3" s="1"/>
  <c r="G107" i="3"/>
  <c r="G106" i="3"/>
  <c r="G105" i="3"/>
  <c r="G90" i="3"/>
  <c r="I90" i="3" s="1"/>
  <c r="G89" i="3"/>
  <c r="I89" i="3" s="1"/>
  <c r="G88" i="3"/>
  <c r="I88" i="3" s="1"/>
  <c r="G82" i="3"/>
  <c r="I82" i="3" s="1"/>
  <c r="G81" i="3"/>
  <c r="I81" i="3" s="1"/>
  <c r="G80" i="3"/>
  <c r="I80" i="3" s="1"/>
  <c r="G65" i="3"/>
  <c r="I65" i="3" s="1"/>
  <c r="G64" i="3"/>
  <c r="I64" i="3" s="1"/>
  <c r="G63" i="3"/>
  <c r="I63" i="3" s="1"/>
  <c r="G57" i="3"/>
  <c r="I57" i="3" s="1"/>
  <c r="G56" i="3"/>
  <c r="I56" i="3" s="1"/>
  <c r="G55" i="3"/>
  <c r="I55" i="3" s="1"/>
  <c r="G40" i="3"/>
  <c r="I40" i="3" s="1"/>
  <c r="G39" i="3"/>
  <c r="I39" i="3" s="1"/>
  <c r="G38" i="3"/>
  <c r="I38" i="3" s="1"/>
  <c r="G32" i="3"/>
  <c r="I32" i="3" s="1"/>
  <c r="G31" i="3"/>
  <c r="I31" i="3" s="1"/>
  <c r="G30" i="3"/>
  <c r="G15" i="3"/>
  <c r="G14" i="3"/>
  <c r="G13" i="3"/>
  <c r="G7" i="3"/>
  <c r="G6" i="3"/>
  <c r="G5" i="3"/>
  <c r="U289" i="3" l="1"/>
  <c r="U183" i="3"/>
  <c r="U155" i="3"/>
  <c r="W115" i="3"/>
  <c r="W114" i="3"/>
  <c r="W120" i="3"/>
  <c r="W119" i="3"/>
  <c r="W118" i="3"/>
  <c r="W117" i="3"/>
  <c r="W116" i="3"/>
  <c r="W124" i="3"/>
  <c r="W129" i="3"/>
  <c r="W128" i="3"/>
  <c r="W126" i="3"/>
  <c r="W125" i="3"/>
  <c r="W123" i="3"/>
  <c r="W111" i="3"/>
  <c r="W110" i="3"/>
  <c r="W107" i="3"/>
  <c r="W106" i="3"/>
  <c r="W105" i="3"/>
  <c r="W108" i="3"/>
  <c r="W127" i="3"/>
  <c r="P270" i="3"/>
  <c r="R270" i="3" s="1"/>
  <c r="S154" i="3"/>
  <c r="U154" i="3" s="1"/>
  <c r="M24" i="3"/>
  <c r="O24" i="3" s="1"/>
  <c r="J270" i="3"/>
  <c r="P49" i="3"/>
  <c r="R49" i="3" s="1"/>
  <c r="R16" i="3"/>
  <c r="P279" i="3"/>
  <c r="R279" i="3" s="1"/>
  <c r="I8" i="3"/>
  <c r="G270" i="3"/>
  <c r="G274" i="3" s="1"/>
  <c r="I274" i="3" s="1"/>
  <c r="R8" i="3"/>
  <c r="S182" i="3"/>
  <c r="U182" i="3" s="1"/>
  <c r="I16" i="3"/>
  <c r="G279" i="3"/>
  <c r="I279" i="3" s="1"/>
  <c r="I191" i="3"/>
  <c r="G209" i="3"/>
  <c r="I209" i="3" s="1"/>
  <c r="J153" i="3"/>
  <c r="L153" i="3" s="1"/>
  <c r="L135" i="3"/>
  <c r="L244" i="3"/>
  <c r="J260" i="3"/>
  <c r="L260" i="3" s="1"/>
  <c r="O191" i="3"/>
  <c r="M209" i="3"/>
  <c r="O209" i="3" s="1"/>
  <c r="R105" i="3"/>
  <c r="P123" i="3"/>
  <c r="R244" i="3"/>
  <c r="P260" i="3"/>
  <c r="R260" i="3" s="1"/>
  <c r="I244" i="3"/>
  <c r="G260" i="3"/>
  <c r="I260" i="3" s="1"/>
  <c r="J179" i="3"/>
  <c r="L161" i="3"/>
  <c r="M233" i="3"/>
  <c r="O233" i="3" s="1"/>
  <c r="M223" i="3"/>
  <c r="O223" i="3" s="1"/>
  <c r="O217" i="3"/>
  <c r="R14" i="3"/>
  <c r="P277" i="3"/>
  <c r="R277" i="3" s="1"/>
  <c r="R161" i="3"/>
  <c r="P179" i="3"/>
  <c r="R55" i="3"/>
  <c r="P256" i="3"/>
  <c r="R256" i="3" s="1"/>
  <c r="M196" i="3"/>
  <c r="O196" i="3" s="1"/>
  <c r="P121" i="3"/>
  <c r="R121" i="3" s="1"/>
  <c r="P112" i="3"/>
  <c r="R112" i="3" s="1"/>
  <c r="G231" i="3"/>
  <c r="I231" i="3" s="1"/>
  <c r="G121" i="3"/>
  <c r="I121" i="3" s="1"/>
  <c r="I6" i="3"/>
  <c r="G268" i="3"/>
  <c r="G124" i="3"/>
  <c r="I124" i="3" s="1"/>
  <c r="I106" i="3"/>
  <c r="I218" i="3"/>
  <c r="G234" i="3"/>
  <c r="I234" i="3" s="1"/>
  <c r="I250" i="3"/>
  <c r="G256" i="3"/>
  <c r="I256" i="3" s="1"/>
  <c r="J278" i="3"/>
  <c r="L278" i="3" s="1"/>
  <c r="L162" i="3"/>
  <c r="J180" i="3"/>
  <c r="L180" i="3" s="1"/>
  <c r="J205" i="3"/>
  <c r="L205" i="3" s="1"/>
  <c r="L198" i="3"/>
  <c r="O6" i="3"/>
  <c r="M268" i="3"/>
  <c r="M124" i="3"/>
  <c r="O124" i="3" s="1"/>
  <c r="O106" i="3"/>
  <c r="O218" i="3"/>
  <c r="M234" i="3"/>
  <c r="O234" i="3" s="1"/>
  <c r="R15" i="3"/>
  <c r="P278" i="3"/>
  <c r="R278" i="3" s="1"/>
  <c r="P180" i="3"/>
  <c r="R180" i="3" s="1"/>
  <c r="R162" i="3"/>
  <c r="P94" i="3"/>
  <c r="R94" i="3" s="1"/>
  <c r="M177" i="3"/>
  <c r="O177" i="3" s="1"/>
  <c r="P205" i="3"/>
  <c r="R205" i="3" s="1"/>
  <c r="I14" i="3"/>
  <c r="G277" i="3"/>
  <c r="I277" i="3" s="1"/>
  <c r="I161" i="3"/>
  <c r="G179" i="3"/>
  <c r="I179" i="3" s="1"/>
  <c r="L5" i="3"/>
  <c r="J267" i="3"/>
  <c r="O14" i="3"/>
  <c r="M277" i="3"/>
  <c r="O277" i="3" s="1"/>
  <c r="R5" i="3"/>
  <c r="P267" i="3"/>
  <c r="I5" i="3"/>
  <c r="G267" i="3"/>
  <c r="G123" i="3"/>
  <c r="I123" i="3" s="1"/>
  <c r="G112" i="3"/>
  <c r="I112" i="3" s="1"/>
  <c r="I105" i="3"/>
  <c r="I135" i="3"/>
  <c r="G153" i="3"/>
  <c r="I153" i="3" s="1"/>
  <c r="G233" i="3"/>
  <c r="G223" i="3"/>
  <c r="I223" i="3" s="1"/>
  <c r="I217" i="3"/>
  <c r="J277" i="3"/>
  <c r="L277" i="3" s="1"/>
  <c r="J209" i="3"/>
  <c r="L209" i="3" s="1"/>
  <c r="L191" i="3"/>
  <c r="O5" i="3"/>
  <c r="M267" i="3"/>
  <c r="O105" i="3"/>
  <c r="M123" i="3"/>
  <c r="M153" i="3"/>
  <c r="O153" i="3" s="1"/>
  <c r="O135" i="3"/>
  <c r="O244" i="3"/>
  <c r="M260" i="3"/>
  <c r="O260" i="3" s="1"/>
  <c r="P209" i="3"/>
  <c r="R209" i="3" s="1"/>
  <c r="R191" i="3"/>
  <c r="I7" i="3"/>
  <c r="G269" i="3"/>
  <c r="G125" i="3"/>
  <c r="I125" i="3" s="1"/>
  <c r="I107" i="3"/>
  <c r="I189" i="3"/>
  <c r="G207" i="3"/>
  <c r="G235" i="3"/>
  <c r="I235" i="3" s="1"/>
  <c r="I219" i="3"/>
  <c r="J36" i="3"/>
  <c r="L36" i="3" s="1"/>
  <c r="L133" i="3"/>
  <c r="J151" i="3"/>
  <c r="L163" i="3"/>
  <c r="J181" i="3"/>
  <c r="L181" i="3" s="1"/>
  <c r="L242" i="3"/>
  <c r="J258" i="3"/>
  <c r="L258" i="3" s="1"/>
  <c r="M269" i="3"/>
  <c r="O107" i="3"/>
  <c r="M125" i="3"/>
  <c r="O125" i="3" s="1"/>
  <c r="M207" i="3"/>
  <c r="O189" i="3"/>
  <c r="O219" i="3"/>
  <c r="M235" i="3"/>
  <c r="O235" i="3" s="1"/>
  <c r="P151" i="3"/>
  <c r="R151" i="3" s="1"/>
  <c r="R133" i="3"/>
  <c r="R163" i="3"/>
  <c r="P181" i="3"/>
  <c r="R181" i="3" s="1"/>
  <c r="R242" i="3"/>
  <c r="P258" i="3"/>
  <c r="L30" i="3"/>
  <c r="P248" i="3"/>
  <c r="R248" i="3" s="1"/>
  <c r="G196" i="3"/>
  <c r="I196" i="3" s="1"/>
  <c r="P177" i="3"/>
  <c r="R177" i="3" s="1"/>
  <c r="J140" i="3"/>
  <c r="L140" i="3" s="1"/>
  <c r="G276" i="3"/>
  <c r="I276" i="3" s="1"/>
  <c r="G208" i="3"/>
  <c r="I208" i="3" s="1"/>
  <c r="I190" i="3"/>
  <c r="L134" i="3"/>
  <c r="J152" i="3"/>
  <c r="L152" i="3" s="1"/>
  <c r="L243" i="3"/>
  <c r="J259" i="3"/>
  <c r="L259" i="3" s="1"/>
  <c r="O13" i="3"/>
  <c r="M276" i="3"/>
  <c r="O276" i="3" s="1"/>
  <c r="O190" i="3"/>
  <c r="M208" i="3"/>
  <c r="O208" i="3" s="1"/>
  <c r="R134" i="3"/>
  <c r="P152" i="3"/>
  <c r="R152" i="3" s="1"/>
  <c r="R243" i="3"/>
  <c r="P259" i="3"/>
  <c r="R259" i="3" s="1"/>
  <c r="J168" i="3"/>
  <c r="L168" i="3" s="1"/>
  <c r="M112" i="3"/>
  <c r="O112" i="3" s="1"/>
  <c r="M158" i="3"/>
  <c r="O158" i="3" s="1"/>
  <c r="M149" i="3"/>
  <c r="O149" i="3" s="1"/>
  <c r="J231" i="3"/>
  <c r="L231" i="3" s="1"/>
  <c r="L217" i="3"/>
  <c r="J233" i="3"/>
  <c r="R135" i="3"/>
  <c r="P153" i="3"/>
  <c r="R153" i="3" s="1"/>
  <c r="J248" i="3"/>
  <c r="L248" i="3" s="1"/>
  <c r="I15" i="3"/>
  <c r="G278" i="3"/>
  <c r="I278" i="3" s="1"/>
  <c r="I162" i="3"/>
  <c r="G180" i="3"/>
  <c r="I180" i="3" s="1"/>
  <c r="L6" i="3"/>
  <c r="J268" i="3"/>
  <c r="J124" i="3"/>
  <c r="L124" i="3" s="1"/>
  <c r="L106" i="3"/>
  <c r="J234" i="3"/>
  <c r="L234" i="3" s="1"/>
  <c r="L218" i="3"/>
  <c r="R6" i="3"/>
  <c r="P268" i="3"/>
  <c r="P124" i="3"/>
  <c r="R124" i="3" s="1"/>
  <c r="R106" i="3"/>
  <c r="R218" i="3"/>
  <c r="P234" i="3"/>
  <c r="R234" i="3" s="1"/>
  <c r="M140" i="3"/>
  <c r="O140" i="3" s="1"/>
  <c r="G149" i="3"/>
  <c r="I149" i="3" s="1"/>
  <c r="M205" i="3"/>
  <c r="O205" i="3" s="1"/>
  <c r="G151" i="3"/>
  <c r="I133" i="3"/>
  <c r="G181" i="3"/>
  <c r="I181" i="3" s="1"/>
  <c r="I163" i="3"/>
  <c r="G258" i="3"/>
  <c r="I258" i="3" s="1"/>
  <c r="I242" i="3"/>
  <c r="L7" i="3"/>
  <c r="J269" i="3"/>
  <c r="J125" i="3"/>
  <c r="L125" i="3" s="1"/>
  <c r="L107" i="3"/>
  <c r="J207" i="3"/>
  <c r="J196" i="3"/>
  <c r="L196" i="3" s="1"/>
  <c r="L189" i="3"/>
  <c r="J235" i="3"/>
  <c r="L235" i="3" s="1"/>
  <c r="L219" i="3"/>
  <c r="O133" i="3"/>
  <c r="M151" i="3"/>
  <c r="O151" i="3" s="1"/>
  <c r="O163" i="3"/>
  <c r="M181" i="3"/>
  <c r="O181" i="3" s="1"/>
  <c r="M258" i="3"/>
  <c r="O258" i="3" s="1"/>
  <c r="O242" i="3"/>
  <c r="R7" i="3"/>
  <c r="P269" i="3"/>
  <c r="P125" i="3"/>
  <c r="R125" i="3" s="1"/>
  <c r="R107" i="3"/>
  <c r="P207" i="3"/>
  <c r="R189" i="3"/>
  <c r="P235" i="3"/>
  <c r="R235" i="3" s="1"/>
  <c r="R219" i="3"/>
  <c r="O7" i="3"/>
  <c r="J256" i="3"/>
  <c r="L256" i="3" s="1"/>
  <c r="M256" i="3"/>
  <c r="O256" i="3" s="1"/>
  <c r="P196" i="3"/>
  <c r="R196" i="3" s="1"/>
  <c r="J123" i="3"/>
  <c r="L123" i="3" s="1"/>
  <c r="L105" i="3"/>
  <c r="M179" i="3"/>
  <c r="O179" i="3" s="1"/>
  <c r="O161" i="3"/>
  <c r="P233" i="3"/>
  <c r="R233" i="3" s="1"/>
  <c r="R217" i="3"/>
  <c r="J177" i="3"/>
  <c r="L177" i="3" s="1"/>
  <c r="I198" i="3"/>
  <c r="G205" i="3"/>
  <c r="I205" i="3" s="1"/>
  <c r="M180" i="3"/>
  <c r="O180" i="3" s="1"/>
  <c r="O162" i="3"/>
  <c r="M121" i="3"/>
  <c r="O121" i="3" s="1"/>
  <c r="M231" i="3"/>
  <c r="O231" i="3" s="1"/>
  <c r="P149" i="3"/>
  <c r="R149" i="3" s="1"/>
  <c r="I134" i="3"/>
  <c r="G152" i="3"/>
  <c r="I152" i="3" s="1"/>
  <c r="G177" i="3"/>
  <c r="I177" i="3" s="1"/>
  <c r="I170" i="3"/>
  <c r="I243" i="3"/>
  <c r="G259" i="3"/>
  <c r="I259" i="3" s="1"/>
  <c r="L13" i="3"/>
  <c r="J276" i="3"/>
  <c r="L276" i="3" s="1"/>
  <c r="L190" i="3"/>
  <c r="J208" i="3"/>
  <c r="L208" i="3" s="1"/>
  <c r="M152" i="3"/>
  <c r="O152" i="3" s="1"/>
  <c r="O134" i="3"/>
  <c r="M259" i="3"/>
  <c r="O259" i="3" s="1"/>
  <c r="O243" i="3"/>
  <c r="R13" i="3"/>
  <c r="P276" i="3"/>
  <c r="R276" i="3" s="1"/>
  <c r="R190" i="3"/>
  <c r="P208" i="3"/>
  <c r="R208" i="3" s="1"/>
  <c r="R225" i="3"/>
  <c r="P231" i="3"/>
  <c r="R231" i="3" s="1"/>
  <c r="J61" i="3"/>
  <c r="L61" i="3" s="1"/>
  <c r="J121" i="3"/>
  <c r="L121" i="3" s="1"/>
  <c r="G168" i="3"/>
  <c r="I168" i="3" s="1"/>
  <c r="J149" i="3"/>
  <c r="L149" i="3" s="1"/>
  <c r="F281" i="3"/>
  <c r="F9" i="3"/>
  <c r="D272" i="3"/>
  <c r="L9" i="3"/>
  <c r="J272" i="3"/>
  <c r="G36" i="3"/>
  <c r="I36" i="3" s="1"/>
  <c r="O43" i="3"/>
  <c r="F282" i="3"/>
  <c r="J50" i="3"/>
  <c r="L50" i="3" s="1"/>
  <c r="I272" i="3"/>
  <c r="G290" i="3"/>
  <c r="I290" i="3" s="1"/>
  <c r="O9" i="3"/>
  <c r="M272" i="3"/>
  <c r="F17" i="3"/>
  <c r="I17" i="3"/>
  <c r="R18" i="3"/>
  <c r="R43" i="3"/>
  <c r="S75" i="3"/>
  <c r="U75" i="3" s="1"/>
  <c r="I273" i="3"/>
  <c r="O10" i="3"/>
  <c r="M273" i="3"/>
  <c r="S213" i="3"/>
  <c r="F34" i="3"/>
  <c r="O157" i="3"/>
  <c r="I18" i="3"/>
  <c r="G282" i="3"/>
  <c r="R9" i="3"/>
  <c r="P272" i="3"/>
  <c r="F10" i="3"/>
  <c r="D273" i="3"/>
  <c r="L273" i="3"/>
  <c r="J291" i="3"/>
  <c r="L291" i="3" s="1"/>
  <c r="R10" i="3"/>
  <c r="P273" i="3"/>
  <c r="S129" i="3"/>
  <c r="U129" i="3" s="1"/>
  <c r="M26" i="3"/>
  <c r="M282" i="3"/>
  <c r="O282" i="3" s="1"/>
  <c r="J44" i="3"/>
  <c r="L44" i="3" s="1"/>
  <c r="D25" i="3"/>
  <c r="F25" i="3" s="1"/>
  <c r="S9" i="3"/>
  <c r="U9" i="3" s="1"/>
  <c r="L17" i="3"/>
  <c r="J281" i="3"/>
  <c r="L281" i="3" s="1"/>
  <c r="O17" i="3"/>
  <c r="R34" i="3"/>
  <c r="S42" i="3"/>
  <c r="S50" i="3" s="1"/>
  <c r="U50" i="3" s="1"/>
  <c r="U157" i="3"/>
  <c r="R281" i="3"/>
  <c r="P290" i="3"/>
  <c r="R290" i="3" s="1"/>
  <c r="M36" i="3"/>
  <c r="O36" i="3" s="1"/>
  <c r="J49" i="3"/>
  <c r="L49" i="3" s="1"/>
  <c r="U201" i="3"/>
  <c r="S210" i="3"/>
  <c r="U117" i="3"/>
  <c r="S236" i="3"/>
  <c r="U236" i="3" s="1"/>
  <c r="L8" i="3"/>
  <c r="U136" i="3"/>
  <c r="F16" i="3"/>
  <c r="S74" i="3"/>
  <c r="U74" i="3" s="1"/>
  <c r="S99" i="3"/>
  <c r="U99" i="3" s="1"/>
  <c r="D270" i="3"/>
  <c r="F270" i="3" s="1"/>
  <c r="M49" i="3"/>
  <c r="O49" i="3" s="1"/>
  <c r="S126" i="3"/>
  <c r="O236" i="3"/>
  <c r="M239" i="3"/>
  <c r="O239" i="3" s="1"/>
  <c r="J130" i="3"/>
  <c r="L130" i="3" s="1"/>
  <c r="L270" i="3"/>
  <c r="S33" i="3"/>
  <c r="U33" i="3" s="1"/>
  <c r="U173" i="3"/>
  <c r="L41" i="3"/>
  <c r="U108" i="3"/>
  <c r="O8" i="3"/>
  <c r="M270" i="3"/>
  <c r="U245" i="3"/>
  <c r="J279" i="3"/>
  <c r="J24" i="3"/>
  <c r="L24" i="3" s="1"/>
  <c r="M279" i="3"/>
  <c r="F279" i="3"/>
  <c r="S261" i="3"/>
  <c r="W274" i="3"/>
  <c r="T292" i="3"/>
  <c r="W285" i="3" s="1"/>
  <c r="W283" i="3"/>
  <c r="U262" i="3"/>
  <c r="W255" i="3"/>
  <c r="W252" i="3"/>
  <c r="W251" i="3"/>
  <c r="W254" i="3"/>
  <c r="W250" i="3"/>
  <c r="W253" i="3"/>
  <c r="W244" i="3"/>
  <c r="W247" i="3"/>
  <c r="W243" i="3"/>
  <c r="W246" i="3"/>
  <c r="W242" i="3"/>
  <c r="T264" i="3"/>
  <c r="W261" i="3" s="1"/>
  <c r="W245" i="3"/>
  <c r="U237" i="3"/>
  <c r="W226" i="3"/>
  <c r="W230" i="3"/>
  <c r="W228" i="3"/>
  <c r="W227" i="3"/>
  <c r="W225" i="3"/>
  <c r="W231" i="3" s="1"/>
  <c r="W217" i="3"/>
  <c r="W218" i="3"/>
  <c r="S238" i="3"/>
  <c r="U238" i="3" s="1"/>
  <c r="S263" i="3"/>
  <c r="U263" i="3" s="1"/>
  <c r="W221" i="3"/>
  <c r="W220" i="3"/>
  <c r="W222" i="3"/>
  <c r="T239" i="3"/>
  <c r="W233" i="3" s="1"/>
  <c r="W199" i="3"/>
  <c r="W189" i="3"/>
  <c r="W192" i="3"/>
  <c r="W195" i="3"/>
  <c r="W191" i="3"/>
  <c r="W193" i="3"/>
  <c r="U213" i="3"/>
  <c r="W202" i="3"/>
  <c r="W198" i="3"/>
  <c r="W204" i="3"/>
  <c r="W200" i="3"/>
  <c r="W201" i="3"/>
  <c r="T214" i="3"/>
  <c r="W210" i="3" s="1"/>
  <c r="W194" i="3"/>
  <c r="W190" i="3"/>
  <c r="U185" i="3"/>
  <c r="T186" i="3"/>
  <c r="W179" i="3" s="1"/>
  <c r="W172" i="3"/>
  <c r="W162" i="3"/>
  <c r="W163" i="3"/>
  <c r="W165" i="3"/>
  <c r="W164" i="3"/>
  <c r="W161" i="3"/>
  <c r="W167" i="3"/>
  <c r="W171" i="3"/>
  <c r="W173" i="3"/>
  <c r="W170" i="3"/>
  <c r="W176" i="3"/>
  <c r="W175" i="3"/>
  <c r="W142" i="3"/>
  <c r="W143" i="3"/>
  <c r="W145" i="3"/>
  <c r="W148" i="3"/>
  <c r="W147" i="3"/>
  <c r="W146" i="3"/>
  <c r="W144" i="3"/>
  <c r="W138" i="3"/>
  <c r="W137" i="3"/>
  <c r="W136" i="3"/>
  <c r="T158" i="3"/>
  <c r="W152" i="3" s="1"/>
  <c r="W133" i="3"/>
  <c r="W139" i="3"/>
  <c r="W135" i="3"/>
  <c r="W134" i="3"/>
  <c r="P24" i="3"/>
  <c r="R24" i="3" s="1"/>
  <c r="P86" i="3"/>
  <c r="R86" i="3" s="1"/>
  <c r="R80" i="3"/>
  <c r="J25" i="3"/>
  <c r="S18" i="3"/>
  <c r="U18" i="3" s="1"/>
  <c r="I30" i="3"/>
  <c r="M61" i="3"/>
  <c r="O61" i="3" s="1"/>
  <c r="J69" i="3"/>
  <c r="L69" i="3" s="1"/>
  <c r="O64" i="3"/>
  <c r="S100" i="3"/>
  <c r="U100" i="3" s="1"/>
  <c r="J86" i="3"/>
  <c r="L86" i="3" s="1"/>
  <c r="G26" i="3"/>
  <c r="I26" i="3" s="1"/>
  <c r="P25" i="3"/>
  <c r="R25" i="3" s="1"/>
  <c r="O18" i="3"/>
  <c r="S41" i="3"/>
  <c r="U41" i="3" s="1"/>
  <c r="T77" i="3"/>
  <c r="W72" i="3" s="1"/>
  <c r="M94" i="3"/>
  <c r="O94" i="3" s="1"/>
  <c r="P36" i="3"/>
  <c r="R36" i="3" s="1"/>
  <c r="R41" i="3"/>
  <c r="T48" i="3"/>
  <c r="P26" i="3"/>
  <c r="R26" i="3" s="1"/>
  <c r="S16" i="3"/>
  <c r="U16" i="3" s="1"/>
  <c r="I33" i="3"/>
  <c r="F42" i="3"/>
  <c r="L38" i="3"/>
  <c r="G44" i="3"/>
  <c r="I44" i="3" s="1"/>
  <c r="M50" i="3"/>
  <c r="O50" i="3" s="1"/>
  <c r="J26" i="3"/>
  <c r="L26" i="3" s="1"/>
  <c r="L18" i="3"/>
  <c r="D50" i="3"/>
  <c r="F50" i="3" s="1"/>
  <c r="O30" i="3"/>
  <c r="G61" i="3"/>
  <c r="I61" i="3" s="1"/>
  <c r="P69" i="3"/>
  <c r="R69" i="3" s="1"/>
  <c r="P44" i="3"/>
  <c r="R44" i="3" s="1"/>
  <c r="S8" i="3"/>
  <c r="U8" i="3" s="1"/>
  <c r="I43" i="3"/>
  <c r="G86" i="3"/>
  <c r="I86" i="3" s="1"/>
  <c r="G94" i="3"/>
  <c r="I94" i="3" s="1"/>
  <c r="G24" i="3"/>
  <c r="I24" i="3" s="1"/>
  <c r="T46" i="3"/>
  <c r="S43" i="3"/>
  <c r="U43" i="3" s="1"/>
  <c r="T102" i="3"/>
  <c r="W99" i="3" s="1"/>
  <c r="M86" i="3"/>
  <c r="O86" i="3" s="1"/>
  <c r="I101" i="3"/>
  <c r="F101" i="3"/>
  <c r="I100" i="3"/>
  <c r="W92" i="3"/>
  <c r="W93" i="3"/>
  <c r="W91" i="3"/>
  <c r="W89" i="3"/>
  <c r="W90" i="3"/>
  <c r="S101" i="3"/>
  <c r="U101" i="3" s="1"/>
  <c r="W98" i="3"/>
  <c r="W82" i="3"/>
  <c r="W81" i="3"/>
  <c r="W84" i="3"/>
  <c r="W80" i="3"/>
  <c r="W85" i="3"/>
  <c r="W101" i="3"/>
  <c r="L76" i="3"/>
  <c r="F76" i="3"/>
  <c r="O75" i="3"/>
  <c r="W74" i="3"/>
  <c r="I69" i="3"/>
  <c r="R74" i="3"/>
  <c r="W73" i="3"/>
  <c r="W75" i="3"/>
  <c r="W76" i="3"/>
  <c r="R61" i="3"/>
  <c r="S76" i="3"/>
  <c r="U76" i="3" s="1"/>
  <c r="W57" i="3"/>
  <c r="W59" i="3"/>
  <c r="W60" i="3"/>
  <c r="W71" i="3"/>
  <c r="W55" i="3"/>
  <c r="W65" i="3"/>
  <c r="W63" i="3"/>
  <c r="W66" i="3"/>
  <c r="W64" i="3"/>
  <c r="W67" i="3"/>
  <c r="T44" i="3"/>
  <c r="W38" i="3" s="1"/>
  <c r="U42" i="3"/>
  <c r="T50" i="3"/>
  <c r="I51" i="3"/>
  <c r="T49" i="3"/>
  <c r="U35" i="3"/>
  <c r="S51" i="3"/>
  <c r="T51" i="3"/>
  <c r="T36" i="3"/>
  <c r="W31" i="3" s="1"/>
  <c r="U34" i="3"/>
  <c r="M44" i="3"/>
  <c r="O44" i="3" s="1"/>
  <c r="F51" i="3"/>
  <c r="S10" i="3"/>
  <c r="U10" i="3" s="1"/>
  <c r="R51" i="3"/>
  <c r="O74" i="3"/>
  <c r="I75" i="3"/>
  <c r="L99" i="3"/>
  <c r="F100" i="3"/>
  <c r="L101" i="3"/>
  <c r="O25" i="3"/>
  <c r="H52" i="3"/>
  <c r="I49" i="3"/>
  <c r="Q102" i="3"/>
  <c r="R50" i="3"/>
  <c r="R100" i="3"/>
  <c r="O26" i="3"/>
  <c r="Q52" i="3"/>
  <c r="I50" i="3"/>
  <c r="K102" i="3"/>
  <c r="O76" i="3"/>
  <c r="O51" i="3"/>
  <c r="N77" i="3"/>
  <c r="Q77" i="3"/>
  <c r="L100" i="3"/>
  <c r="O101" i="3"/>
  <c r="T21" i="3"/>
  <c r="N52" i="3"/>
  <c r="E77" i="3"/>
  <c r="H102" i="3"/>
  <c r="I99" i="3"/>
  <c r="O100" i="3"/>
  <c r="R101" i="3"/>
  <c r="K27" i="3"/>
  <c r="K77" i="3"/>
  <c r="L75" i="3"/>
  <c r="R76" i="3"/>
  <c r="N102" i="3"/>
  <c r="N27" i="3"/>
  <c r="K52" i="3"/>
  <c r="H77" i="3"/>
  <c r="I74" i="3"/>
  <c r="I76" i="3"/>
  <c r="O99" i="3"/>
  <c r="F26" i="3"/>
  <c r="L25" i="3"/>
  <c r="L74" i="3"/>
  <c r="F75" i="3"/>
  <c r="R75" i="3"/>
  <c r="R99" i="3"/>
  <c r="D74" i="3"/>
  <c r="F74" i="3" s="1"/>
  <c r="D99" i="3"/>
  <c r="F99" i="3" s="1"/>
  <c r="P98" i="3"/>
  <c r="R98" i="3" s="1"/>
  <c r="J48" i="3"/>
  <c r="L48" i="3" s="1"/>
  <c r="P96" i="3"/>
  <c r="R96" i="3" s="1"/>
  <c r="J46" i="3"/>
  <c r="L46" i="3" s="1"/>
  <c r="J97" i="3"/>
  <c r="L97" i="3" s="1"/>
  <c r="G48" i="3"/>
  <c r="I48" i="3" s="1"/>
  <c r="M47" i="3"/>
  <c r="O47" i="3" s="1"/>
  <c r="G97" i="3"/>
  <c r="I97" i="3" s="1"/>
  <c r="M98" i="3"/>
  <c r="O98" i="3" s="1"/>
  <c r="P47" i="3"/>
  <c r="R47" i="3" s="1"/>
  <c r="G47" i="3"/>
  <c r="I47" i="3" s="1"/>
  <c r="P71" i="3"/>
  <c r="R71" i="3" s="1"/>
  <c r="J72" i="3"/>
  <c r="L72" i="3" s="1"/>
  <c r="J96" i="3"/>
  <c r="L96" i="3" s="1"/>
  <c r="M97" i="3"/>
  <c r="O97" i="3" s="1"/>
  <c r="J73" i="3"/>
  <c r="L73" i="3" s="1"/>
  <c r="M73" i="3"/>
  <c r="O73" i="3" s="1"/>
  <c r="P46" i="3"/>
  <c r="M48" i="3"/>
  <c r="O48" i="3" s="1"/>
  <c r="G71" i="3"/>
  <c r="I71" i="3" s="1"/>
  <c r="P73" i="3"/>
  <c r="R73" i="3" s="1"/>
  <c r="G98" i="3"/>
  <c r="I98" i="3" s="1"/>
  <c r="M46" i="3"/>
  <c r="G72" i="3"/>
  <c r="I72" i="3" s="1"/>
  <c r="G96" i="3"/>
  <c r="I96" i="3" s="1"/>
  <c r="D49" i="3"/>
  <c r="F49" i="3" s="1"/>
  <c r="G46" i="3"/>
  <c r="I46" i="3" s="1"/>
  <c r="J47" i="3"/>
  <c r="M72" i="3"/>
  <c r="O72" i="3" s="1"/>
  <c r="M96" i="3"/>
  <c r="P97" i="3"/>
  <c r="R97" i="3" s="1"/>
  <c r="P72" i="3"/>
  <c r="R72" i="3" s="1"/>
  <c r="M71" i="3"/>
  <c r="O71" i="3" s="1"/>
  <c r="P48" i="3"/>
  <c r="R48" i="3" s="1"/>
  <c r="J71" i="3"/>
  <c r="L71" i="3" s="1"/>
  <c r="G73" i="3"/>
  <c r="I73" i="3" s="1"/>
  <c r="J98" i="3"/>
  <c r="L98" i="3" s="1"/>
  <c r="E102" i="3"/>
  <c r="E52" i="3"/>
  <c r="E27" i="3"/>
  <c r="D24" i="3"/>
  <c r="F24" i="3" s="1"/>
  <c r="F8" i="3"/>
  <c r="G19" i="3"/>
  <c r="I19" i="3" s="1"/>
  <c r="M19" i="3"/>
  <c r="O19" i="3" s="1"/>
  <c r="P11" i="3"/>
  <c r="R11" i="3" s="1"/>
  <c r="G11" i="3"/>
  <c r="I11" i="3" s="1"/>
  <c r="J19" i="3"/>
  <c r="L19" i="3" s="1"/>
  <c r="J11" i="3"/>
  <c r="L11" i="3" s="1"/>
  <c r="T11" i="3"/>
  <c r="W8" i="3" s="1"/>
  <c r="M11" i="3"/>
  <c r="O11" i="3" s="1"/>
  <c r="P19" i="3"/>
  <c r="R19" i="3" s="1"/>
  <c r="S25" i="3"/>
  <c r="T25" i="3"/>
  <c r="T19" i="3"/>
  <c r="W17" i="3" s="1"/>
  <c r="U17" i="3"/>
  <c r="T26" i="3"/>
  <c r="Q27" i="3"/>
  <c r="H27" i="3"/>
  <c r="G22" i="3"/>
  <c r="I22" i="3" s="1"/>
  <c r="M22" i="3"/>
  <c r="O22" i="3" s="1"/>
  <c r="T22" i="3"/>
  <c r="G23" i="3"/>
  <c r="I23" i="3" s="1"/>
  <c r="T23" i="3"/>
  <c r="J21" i="3"/>
  <c r="M23" i="3"/>
  <c r="O23" i="3" s="1"/>
  <c r="P22" i="3"/>
  <c r="R22" i="3" s="1"/>
  <c r="J23" i="3"/>
  <c r="L23" i="3" s="1"/>
  <c r="M21" i="3"/>
  <c r="J22" i="3"/>
  <c r="L22" i="3" s="1"/>
  <c r="P21" i="3"/>
  <c r="P23" i="3"/>
  <c r="R23" i="3" s="1"/>
  <c r="G21" i="3"/>
  <c r="T24" i="3"/>
  <c r="I25" i="3"/>
  <c r="D252" i="3"/>
  <c r="S252" i="3" s="1"/>
  <c r="U252" i="3" s="1"/>
  <c r="D251" i="3"/>
  <c r="S251" i="3" s="1"/>
  <c r="U251" i="3" s="1"/>
  <c r="D250" i="3"/>
  <c r="D244" i="3"/>
  <c r="D243" i="3"/>
  <c r="D242" i="3"/>
  <c r="D227" i="3"/>
  <c r="D226" i="3"/>
  <c r="D225" i="3"/>
  <c r="D219" i="3"/>
  <c r="D218" i="3"/>
  <c r="D217" i="3"/>
  <c r="D200" i="3"/>
  <c r="D199" i="3"/>
  <c r="D198" i="3"/>
  <c r="D191" i="3"/>
  <c r="D190" i="3"/>
  <c r="D189" i="3"/>
  <c r="D172" i="3"/>
  <c r="D171" i="3"/>
  <c r="D170" i="3"/>
  <c r="D163" i="3"/>
  <c r="D162" i="3"/>
  <c r="D161" i="3"/>
  <c r="D144" i="3"/>
  <c r="D143" i="3"/>
  <c r="D142" i="3"/>
  <c r="D135" i="3"/>
  <c r="D134" i="3"/>
  <c r="D133" i="3"/>
  <c r="D116" i="3"/>
  <c r="D115" i="3"/>
  <c r="D114" i="3"/>
  <c r="D107" i="3"/>
  <c r="D125" i="3" s="1"/>
  <c r="F125" i="3" s="1"/>
  <c r="D106" i="3"/>
  <c r="D124" i="3" s="1"/>
  <c r="F124" i="3" s="1"/>
  <c r="D105" i="3"/>
  <c r="D90" i="3"/>
  <c r="D89" i="3"/>
  <c r="D88" i="3"/>
  <c r="D82" i="3"/>
  <c r="D81" i="3"/>
  <c r="D80" i="3"/>
  <c r="D65" i="3"/>
  <c r="D64" i="3"/>
  <c r="D63" i="3"/>
  <c r="D57" i="3"/>
  <c r="D56" i="3"/>
  <c r="D55" i="3"/>
  <c r="D40" i="3"/>
  <c r="D39" i="3"/>
  <c r="D38" i="3"/>
  <c r="D32" i="3"/>
  <c r="D31" i="3"/>
  <c r="D30" i="3"/>
  <c r="D15" i="3"/>
  <c r="D14" i="3"/>
  <c r="D13" i="3"/>
  <c r="D7" i="3"/>
  <c r="D6" i="3"/>
  <c r="D268" i="3" s="1"/>
  <c r="D5" i="3"/>
  <c r="W121" i="3" l="1"/>
  <c r="W112" i="3"/>
  <c r="W130" i="3"/>
  <c r="P288" i="3"/>
  <c r="R288" i="3" s="1"/>
  <c r="I270" i="3"/>
  <c r="G288" i="3"/>
  <c r="I288" i="3" s="1"/>
  <c r="S268" i="3"/>
  <c r="F268" i="3"/>
  <c r="F172" i="3"/>
  <c r="S172" i="3"/>
  <c r="U172" i="3" s="1"/>
  <c r="S250" i="3"/>
  <c r="D256" i="3"/>
  <c r="F256" i="3" s="1"/>
  <c r="F13" i="3"/>
  <c r="D276" i="3"/>
  <c r="F134" i="3"/>
  <c r="S134" i="3"/>
  <c r="D152" i="3"/>
  <c r="F152" i="3" s="1"/>
  <c r="S170" i="3"/>
  <c r="F170" i="3"/>
  <c r="D177" i="3"/>
  <c r="F177" i="3" s="1"/>
  <c r="S200" i="3"/>
  <c r="F200" i="3"/>
  <c r="D259" i="3"/>
  <c r="F259" i="3" s="1"/>
  <c r="F243" i="3"/>
  <c r="S243" i="3"/>
  <c r="R207" i="3"/>
  <c r="P214" i="3"/>
  <c r="R214" i="3" s="1"/>
  <c r="L233" i="3"/>
  <c r="J239" i="3"/>
  <c r="L239" i="3" s="1"/>
  <c r="O207" i="3"/>
  <c r="M214" i="3"/>
  <c r="O214" i="3" s="1"/>
  <c r="L151" i="3"/>
  <c r="J158" i="3"/>
  <c r="L158" i="3" s="1"/>
  <c r="G285" i="3"/>
  <c r="I285" i="3" s="1"/>
  <c r="I267" i="3"/>
  <c r="R179" i="3"/>
  <c r="P186" i="3"/>
  <c r="R186" i="3" s="1"/>
  <c r="L179" i="3"/>
  <c r="J186" i="3"/>
  <c r="L186" i="3" s="1"/>
  <c r="D267" i="3"/>
  <c r="D274" i="3" s="1"/>
  <c r="D123" i="3"/>
  <c r="D112" i="3"/>
  <c r="F112" i="3" s="1"/>
  <c r="D153" i="3"/>
  <c r="F153" i="3" s="1"/>
  <c r="S135" i="3"/>
  <c r="F135" i="3"/>
  <c r="S171" i="3"/>
  <c r="U171" i="3" s="1"/>
  <c r="F171" i="3"/>
  <c r="F217" i="3"/>
  <c r="D233" i="3"/>
  <c r="D223" i="3"/>
  <c r="F223" i="3" s="1"/>
  <c r="S217" i="3"/>
  <c r="D260" i="3"/>
  <c r="F260" i="3" s="1"/>
  <c r="F244" i="3"/>
  <c r="S244" i="3"/>
  <c r="P158" i="3"/>
  <c r="R158" i="3" s="1"/>
  <c r="M186" i="3"/>
  <c r="O186" i="3" s="1"/>
  <c r="G186" i="3"/>
  <c r="I186" i="3" s="1"/>
  <c r="I151" i="3"/>
  <c r="G158" i="3"/>
  <c r="I158" i="3" s="1"/>
  <c r="R268" i="3"/>
  <c r="P286" i="3"/>
  <c r="R286" i="3" s="1"/>
  <c r="I269" i="3"/>
  <c r="G287" i="3"/>
  <c r="I287" i="3" s="1"/>
  <c r="M130" i="3"/>
  <c r="O130" i="3" s="1"/>
  <c r="O123" i="3"/>
  <c r="F142" i="3"/>
  <c r="S142" i="3"/>
  <c r="D149" i="3"/>
  <c r="F149" i="3" s="1"/>
  <c r="L269" i="3"/>
  <c r="J287" i="3"/>
  <c r="L287" i="3" s="1"/>
  <c r="G239" i="3"/>
  <c r="I239" i="3" s="1"/>
  <c r="I233" i="3"/>
  <c r="O268" i="3"/>
  <c r="M286" i="3"/>
  <c r="O286" i="3" s="1"/>
  <c r="D269" i="3"/>
  <c r="S143" i="3"/>
  <c r="F143" i="3"/>
  <c r="S189" i="3"/>
  <c r="D207" i="3"/>
  <c r="F189" i="3"/>
  <c r="D196" i="3"/>
  <c r="F196" i="3" s="1"/>
  <c r="S219" i="3"/>
  <c r="F219" i="3"/>
  <c r="D235" i="3"/>
  <c r="F235" i="3" s="1"/>
  <c r="M264" i="3"/>
  <c r="O264" i="3" s="1"/>
  <c r="R269" i="3"/>
  <c r="P287" i="3"/>
  <c r="R287" i="3" s="1"/>
  <c r="J264" i="3"/>
  <c r="L264" i="3" s="1"/>
  <c r="O269" i="3"/>
  <c r="M287" i="3"/>
  <c r="O287" i="3" s="1"/>
  <c r="M285" i="3"/>
  <c r="O285" i="3" s="1"/>
  <c r="O267" i="3"/>
  <c r="P285" i="3"/>
  <c r="R285" i="3" s="1"/>
  <c r="R267" i="3"/>
  <c r="F218" i="3"/>
  <c r="S218" i="3"/>
  <c r="D234" i="3"/>
  <c r="F234" i="3" s="1"/>
  <c r="F144" i="3"/>
  <c r="S144" i="3"/>
  <c r="S190" i="3"/>
  <c r="D208" i="3"/>
  <c r="F208" i="3" s="1"/>
  <c r="F190" i="3"/>
  <c r="F14" i="3"/>
  <c r="D277" i="3"/>
  <c r="D209" i="3"/>
  <c r="F209" i="3" s="1"/>
  <c r="F191" i="3"/>
  <c r="S191" i="3"/>
  <c r="F15" i="3"/>
  <c r="D278" i="3"/>
  <c r="F116" i="3"/>
  <c r="S116" i="3"/>
  <c r="S162" i="3"/>
  <c r="F162" i="3"/>
  <c r="D180" i="3"/>
  <c r="F180" i="3" s="1"/>
  <c r="S198" i="3"/>
  <c r="F198" i="3"/>
  <c r="D205" i="3"/>
  <c r="F205" i="3" s="1"/>
  <c r="S227" i="3"/>
  <c r="U227" i="3" s="1"/>
  <c r="F227" i="3"/>
  <c r="G264" i="3"/>
  <c r="I264" i="3" s="1"/>
  <c r="P283" i="3"/>
  <c r="R283" i="3" s="1"/>
  <c r="R123" i="3"/>
  <c r="P130" i="3"/>
  <c r="R130" i="3" s="1"/>
  <c r="D44" i="3"/>
  <c r="F44" i="3" s="1"/>
  <c r="S114" i="3"/>
  <c r="F114" i="3"/>
  <c r="D121" i="3"/>
  <c r="F121" i="3" s="1"/>
  <c r="F225" i="3"/>
  <c r="S225" i="3"/>
  <c r="D231" i="3"/>
  <c r="F231" i="3" s="1"/>
  <c r="S115" i="3"/>
  <c r="F115" i="3"/>
  <c r="S161" i="3"/>
  <c r="D179" i="3"/>
  <c r="D168" i="3"/>
  <c r="F168" i="3" s="1"/>
  <c r="F161" i="3"/>
  <c r="S226" i="3"/>
  <c r="F226" i="3"/>
  <c r="I207" i="3"/>
  <c r="G214" i="3"/>
  <c r="I214" i="3" s="1"/>
  <c r="D151" i="3"/>
  <c r="F133" i="3"/>
  <c r="S133" i="3"/>
  <c r="D140" i="3"/>
  <c r="F140" i="3" s="1"/>
  <c r="S163" i="3"/>
  <c r="F163" i="3"/>
  <c r="D181" i="3"/>
  <c r="F181" i="3" s="1"/>
  <c r="F199" i="3"/>
  <c r="S199" i="3"/>
  <c r="S242" i="3"/>
  <c r="F242" i="3"/>
  <c r="D258" i="3"/>
  <c r="D248" i="3"/>
  <c r="F248" i="3" s="1"/>
  <c r="G130" i="3"/>
  <c r="I130" i="3" s="1"/>
  <c r="P239" i="3"/>
  <c r="R239" i="3" s="1"/>
  <c r="L207" i="3"/>
  <c r="J214" i="3"/>
  <c r="L214" i="3" s="1"/>
  <c r="L268" i="3"/>
  <c r="J286" i="3"/>
  <c r="L286" i="3" s="1"/>
  <c r="P264" i="3"/>
  <c r="R264" i="3" s="1"/>
  <c r="R258" i="3"/>
  <c r="J285" i="3"/>
  <c r="L285" i="3" s="1"/>
  <c r="L267" i="3"/>
  <c r="I268" i="3"/>
  <c r="G286" i="3"/>
  <c r="I286" i="3" s="1"/>
  <c r="R272" i="3"/>
  <c r="P274" i="3"/>
  <c r="L272" i="3"/>
  <c r="J290" i="3"/>
  <c r="L290" i="3" s="1"/>
  <c r="J274" i="3"/>
  <c r="L274" i="3" s="1"/>
  <c r="R273" i="3"/>
  <c r="P291" i="3"/>
  <c r="R291" i="3" s="1"/>
  <c r="I282" i="3"/>
  <c r="G283" i="3"/>
  <c r="I283" i="3" s="1"/>
  <c r="S282" i="3"/>
  <c r="U282" i="3" s="1"/>
  <c r="F272" i="3"/>
  <c r="S272" i="3"/>
  <c r="D290" i="3"/>
  <c r="F290" i="3" s="1"/>
  <c r="G291" i="3"/>
  <c r="I291" i="3" s="1"/>
  <c r="M290" i="3"/>
  <c r="O290" i="3" s="1"/>
  <c r="O272" i="3"/>
  <c r="S281" i="3"/>
  <c r="U281" i="3" s="1"/>
  <c r="O273" i="3"/>
  <c r="M291" i="3"/>
  <c r="O291" i="3" s="1"/>
  <c r="F273" i="3"/>
  <c r="S273" i="3"/>
  <c r="D291" i="3"/>
  <c r="F291" i="3" s="1"/>
  <c r="U210" i="3"/>
  <c r="S270" i="3"/>
  <c r="U270" i="3" s="1"/>
  <c r="D288" i="3"/>
  <c r="F288" i="3" s="1"/>
  <c r="O279" i="3"/>
  <c r="M283" i="3"/>
  <c r="O283" i="3" s="1"/>
  <c r="L279" i="3"/>
  <c r="J283" i="3"/>
  <c r="L283" i="3" s="1"/>
  <c r="S279" i="3"/>
  <c r="U279" i="3" s="1"/>
  <c r="O270" i="3"/>
  <c r="M288" i="3"/>
  <c r="O288" i="3" s="1"/>
  <c r="M274" i="3"/>
  <c r="J288" i="3"/>
  <c r="L288" i="3" s="1"/>
  <c r="U126" i="3"/>
  <c r="U261" i="3"/>
  <c r="W288" i="3"/>
  <c r="W287" i="3"/>
  <c r="W286" i="3"/>
  <c r="W290" i="3"/>
  <c r="W291" i="3"/>
  <c r="W256" i="3"/>
  <c r="W262" i="3"/>
  <c r="W258" i="3"/>
  <c r="W260" i="3"/>
  <c r="W263" i="3"/>
  <c r="W259" i="3"/>
  <c r="W248" i="3"/>
  <c r="W223" i="3"/>
  <c r="W237" i="3"/>
  <c r="W234" i="3"/>
  <c r="W235" i="3"/>
  <c r="W236" i="3"/>
  <c r="W238" i="3"/>
  <c r="W205" i="3"/>
  <c r="W208" i="3"/>
  <c r="W212" i="3"/>
  <c r="W209" i="3"/>
  <c r="W211" i="3"/>
  <c r="W207" i="3"/>
  <c r="W213" i="3"/>
  <c r="W196" i="3"/>
  <c r="W184" i="3"/>
  <c r="W181" i="3"/>
  <c r="W183" i="3"/>
  <c r="W180" i="3"/>
  <c r="W182" i="3"/>
  <c r="W185" i="3"/>
  <c r="W168" i="3"/>
  <c r="W177" i="3"/>
  <c r="W149" i="3"/>
  <c r="W151" i="3"/>
  <c r="W156" i="3"/>
  <c r="W153" i="3"/>
  <c r="W154" i="3"/>
  <c r="W157" i="3"/>
  <c r="W155" i="3"/>
  <c r="W140" i="3"/>
  <c r="S63" i="3"/>
  <c r="F63" i="3"/>
  <c r="D69" i="3"/>
  <c r="F69" i="3" s="1"/>
  <c r="F32" i="3"/>
  <c r="S32" i="3"/>
  <c r="S24" i="3"/>
  <c r="U24" i="3" s="1"/>
  <c r="F38" i="3"/>
  <c r="S38" i="3"/>
  <c r="S65" i="3"/>
  <c r="F65" i="3"/>
  <c r="W100" i="3"/>
  <c r="W97" i="3"/>
  <c r="S39" i="3"/>
  <c r="F39" i="3"/>
  <c r="D86" i="3"/>
  <c r="F86" i="3" s="1"/>
  <c r="S80" i="3"/>
  <c r="F80" i="3"/>
  <c r="S26" i="3"/>
  <c r="U26" i="3" s="1"/>
  <c r="F31" i="3"/>
  <c r="S31" i="3"/>
  <c r="U31" i="3" s="1"/>
  <c r="S90" i="3"/>
  <c r="U90" i="3" s="1"/>
  <c r="F90" i="3"/>
  <c r="D36" i="3"/>
  <c r="F36" i="3" s="1"/>
  <c r="F81" i="3"/>
  <c r="S81" i="3"/>
  <c r="S55" i="3"/>
  <c r="D61" i="3"/>
  <c r="F61" i="3" s="1"/>
  <c r="F55" i="3"/>
  <c r="F82" i="3"/>
  <c r="S82" i="3"/>
  <c r="S64" i="3"/>
  <c r="F64" i="3"/>
  <c r="S56" i="3"/>
  <c r="F56" i="3"/>
  <c r="F88" i="3"/>
  <c r="S88" i="3"/>
  <c r="D94" i="3"/>
  <c r="F94" i="3" s="1"/>
  <c r="W96" i="3"/>
  <c r="S40" i="3"/>
  <c r="U40" i="3" s="1"/>
  <c r="F40" i="3"/>
  <c r="F30" i="3"/>
  <c r="S30" i="3"/>
  <c r="S57" i="3"/>
  <c r="F57" i="3"/>
  <c r="F89" i="3"/>
  <c r="S89" i="3"/>
  <c r="U89" i="3" s="1"/>
  <c r="S49" i="3"/>
  <c r="U49" i="3" s="1"/>
  <c r="W94" i="3"/>
  <c r="W102" i="3"/>
  <c r="W86" i="3"/>
  <c r="W77" i="3"/>
  <c r="W61" i="3"/>
  <c r="W69" i="3"/>
  <c r="W42" i="3"/>
  <c r="W43" i="3"/>
  <c r="W40" i="3"/>
  <c r="W41" i="3"/>
  <c r="T52" i="3"/>
  <c r="W49" i="3" s="1"/>
  <c r="W39" i="3"/>
  <c r="W50" i="3"/>
  <c r="W46" i="3"/>
  <c r="W34" i="3"/>
  <c r="W30" i="3"/>
  <c r="W33" i="3"/>
  <c r="U51" i="3"/>
  <c r="W48" i="3"/>
  <c r="W51" i="3"/>
  <c r="W35" i="3"/>
  <c r="W32" i="3"/>
  <c r="J52" i="3"/>
  <c r="L52" i="3" s="1"/>
  <c r="M77" i="3"/>
  <c r="O77" i="3" s="1"/>
  <c r="D47" i="3"/>
  <c r="F47" i="3" s="1"/>
  <c r="L47" i="3"/>
  <c r="G102" i="3"/>
  <c r="I102" i="3" s="1"/>
  <c r="D48" i="3"/>
  <c r="F48" i="3" s="1"/>
  <c r="P52" i="3"/>
  <c r="R52" i="3" s="1"/>
  <c r="M102" i="3"/>
  <c r="O102" i="3" s="1"/>
  <c r="O96" i="3"/>
  <c r="P102" i="3"/>
  <c r="R102" i="3" s="1"/>
  <c r="D96" i="3"/>
  <c r="D97" i="3"/>
  <c r="F97" i="3" s="1"/>
  <c r="J77" i="3"/>
  <c r="L77" i="3" s="1"/>
  <c r="D71" i="3"/>
  <c r="F71" i="3" s="1"/>
  <c r="D98" i="3"/>
  <c r="F98" i="3" s="1"/>
  <c r="J102" i="3"/>
  <c r="L102" i="3" s="1"/>
  <c r="M52" i="3"/>
  <c r="O52" i="3" s="1"/>
  <c r="O46" i="3"/>
  <c r="D72" i="3"/>
  <c r="R46" i="3"/>
  <c r="G52" i="3"/>
  <c r="I52" i="3" s="1"/>
  <c r="G77" i="3"/>
  <c r="I77" i="3" s="1"/>
  <c r="D46" i="3"/>
  <c r="D73" i="3"/>
  <c r="F73" i="3" s="1"/>
  <c r="P77" i="3"/>
  <c r="R77" i="3" s="1"/>
  <c r="W14" i="3"/>
  <c r="U25" i="3"/>
  <c r="D19" i="3"/>
  <c r="F19" i="3" s="1"/>
  <c r="I21" i="3"/>
  <c r="G27" i="3"/>
  <c r="I27" i="3" s="1"/>
  <c r="L21" i="3"/>
  <c r="J27" i="3"/>
  <c r="L27" i="3" s="1"/>
  <c r="R21" i="3"/>
  <c r="P27" i="3"/>
  <c r="R27" i="3" s="1"/>
  <c r="W5" i="3"/>
  <c r="W10" i="3"/>
  <c r="W16" i="3"/>
  <c r="W15" i="3"/>
  <c r="W13" i="3"/>
  <c r="W7" i="3"/>
  <c r="O21" i="3"/>
  <c r="M27" i="3"/>
  <c r="O27" i="3" s="1"/>
  <c r="W9" i="3"/>
  <c r="W18" i="3"/>
  <c r="W6" i="3"/>
  <c r="D11" i="3"/>
  <c r="F11" i="3" s="1"/>
  <c r="T27" i="3"/>
  <c r="W23" i="3" s="1"/>
  <c r="D21" i="3"/>
  <c r="D22" i="3"/>
  <c r="F22" i="3" s="1"/>
  <c r="D23" i="3"/>
  <c r="F23" i="3" s="1"/>
  <c r="F7" i="3"/>
  <c r="S7" i="3"/>
  <c r="F252" i="3"/>
  <c r="F6" i="3"/>
  <c r="S6" i="3"/>
  <c r="F106" i="3"/>
  <c r="S106" i="3"/>
  <c r="F250" i="3"/>
  <c r="S14" i="3"/>
  <c r="S15" i="3"/>
  <c r="F251" i="3"/>
  <c r="F107" i="3"/>
  <c r="S107" i="3"/>
  <c r="S13" i="3"/>
  <c r="F5" i="3"/>
  <c r="S5" i="3"/>
  <c r="F105" i="3"/>
  <c r="S105" i="3"/>
  <c r="S181" i="3" l="1"/>
  <c r="U163" i="3"/>
  <c r="S234" i="3"/>
  <c r="U226" i="3"/>
  <c r="D287" i="3"/>
  <c r="F287" i="3" s="1"/>
  <c r="S269" i="3"/>
  <c r="F269" i="3"/>
  <c r="U142" i="3"/>
  <c r="S149" i="3"/>
  <c r="V144" i="3" s="1"/>
  <c r="X144" i="3" s="1"/>
  <c r="S153" i="3"/>
  <c r="U135" i="3"/>
  <c r="U200" i="3"/>
  <c r="D264" i="3"/>
  <c r="F264" i="3" s="1"/>
  <c r="F258" i="3"/>
  <c r="U225" i="3"/>
  <c r="S231" i="3"/>
  <c r="S235" i="3"/>
  <c r="U219" i="3"/>
  <c r="S233" i="3"/>
  <c r="U217" i="3"/>
  <c r="S223" i="3"/>
  <c r="V218" i="3" s="1"/>
  <c r="X218" i="3" s="1"/>
  <c r="S123" i="3"/>
  <c r="U105" i="3"/>
  <c r="S112" i="3"/>
  <c r="V106" i="3" s="1"/>
  <c r="X106" i="3" s="1"/>
  <c r="S151" i="3"/>
  <c r="U133" i="3"/>
  <c r="S140" i="3"/>
  <c r="V133" i="3" s="1"/>
  <c r="S180" i="3"/>
  <c r="U162" i="3"/>
  <c r="F277" i="3"/>
  <c r="S277" i="3"/>
  <c r="U277" i="3" s="1"/>
  <c r="U218" i="3"/>
  <c r="U250" i="3"/>
  <c r="S256" i="3"/>
  <c r="V250" i="3" s="1"/>
  <c r="X250" i="3" s="1"/>
  <c r="S258" i="3"/>
  <c r="U242" i="3"/>
  <c r="S248" i="3"/>
  <c r="V242" i="3" s="1"/>
  <c r="F179" i="3"/>
  <c r="D186" i="3"/>
  <c r="F186" i="3" s="1"/>
  <c r="U116" i="3"/>
  <c r="F233" i="3"/>
  <c r="D239" i="3"/>
  <c r="F239" i="3" s="1"/>
  <c r="F123" i="3"/>
  <c r="D130" i="3"/>
  <c r="F130" i="3" s="1"/>
  <c r="U170" i="3"/>
  <c r="S177" i="3"/>
  <c r="U199" i="3"/>
  <c r="U161" i="3"/>
  <c r="S168" i="3"/>
  <c r="V161" i="3" s="1"/>
  <c r="S179" i="3"/>
  <c r="F207" i="3"/>
  <c r="D214" i="3"/>
  <c r="F214" i="3" s="1"/>
  <c r="S124" i="3"/>
  <c r="U124" i="3" s="1"/>
  <c r="U106" i="3"/>
  <c r="U114" i="3"/>
  <c r="S121" i="3"/>
  <c r="V114" i="3" s="1"/>
  <c r="S278" i="3"/>
  <c r="U278" i="3" s="1"/>
  <c r="F278" i="3"/>
  <c r="S207" i="3"/>
  <c r="U189" i="3"/>
  <c r="S196" i="3"/>
  <c r="G292" i="3"/>
  <c r="I292" i="3" s="1"/>
  <c r="U115" i="3"/>
  <c r="S208" i="3"/>
  <c r="U190" i="3"/>
  <c r="S260" i="3"/>
  <c r="U260" i="3" s="1"/>
  <c r="U244" i="3"/>
  <c r="D286" i="3"/>
  <c r="F286" i="3" s="1"/>
  <c r="F151" i="3"/>
  <c r="D158" i="3"/>
  <c r="F158" i="3" s="1"/>
  <c r="F267" i="3"/>
  <c r="D285" i="3"/>
  <c r="F285" i="3" s="1"/>
  <c r="S267" i="3"/>
  <c r="S259" i="3"/>
  <c r="U259" i="3" s="1"/>
  <c r="U243" i="3"/>
  <c r="S152" i="3"/>
  <c r="U134" i="3"/>
  <c r="S125" i="3"/>
  <c r="U125" i="3" s="1"/>
  <c r="U107" i="3"/>
  <c r="U198" i="3"/>
  <c r="S205" i="3"/>
  <c r="U191" i="3"/>
  <c r="S209" i="3"/>
  <c r="U144" i="3"/>
  <c r="U143" i="3"/>
  <c r="S276" i="3"/>
  <c r="F276" i="3"/>
  <c r="D283" i="3"/>
  <c r="F283" i="3" s="1"/>
  <c r="U268" i="3"/>
  <c r="U273" i="3"/>
  <c r="S291" i="3"/>
  <c r="U291" i="3" s="1"/>
  <c r="F274" i="3"/>
  <c r="U272" i="3"/>
  <c r="S290" i="3"/>
  <c r="U290" i="3" s="1"/>
  <c r="R274" i="3"/>
  <c r="P292" i="3"/>
  <c r="R292" i="3" s="1"/>
  <c r="S274" i="3"/>
  <c r="J292" i="3"/>
  <c r="L292" i="3" s="1"/>
  <c r="S288" i="3"/>
  <c r="M292" i="3"/>
  <c r="O292" i="3" s="1"/>
  <c r="O274" i="3"/>
  <c r="W292" i="3"/>
  <c r="W264" i="3"/>
  <c r="W239" i="3"/>
  <c r="W214" i="3"/>
  <c r="W186" i="3"/>
  <c r="W158" i="3"/>
  <c r="S73" i="3"/>
  <c r="U73" i="3" s="1"/>
  <c r="U57" i="3"/>
  <c r="W47" i="3"/>
  <c r="W52" i="3" s="1"/>
  <c r="U80" i="3"/>
  <c r="S86" i="3"/>
  <c r="U38" i="3"/>
  <c r="S44" i="3"/>
  <c r="V39" i="3" s="1"/>
  <c r="X39" i="3" s="1"/>
  <c r="U64" i="3"/>
  <c r="S98" i="3"/>
  <c r="U98" i="3" s="1"/>
  <c r="U82" i="3"/>
  <c r="S47" i="3"/>
  <c r="U47" i="3" s="1"/>
  <c r="U39" i="3"/>
  <c r="S48" i="3"/>
  <c r="U48" i="3" s="1"/>
  <c r="U32" i="3"/>
  <c r="S96" i="3"/>
  <c r="U88" i="3"/>
  <c r="S94" i="3"/>
  <c r="S46" i="3"/>
  <c r="U30" i="3"/>
  <c r="S36" i="3"/>
  <c r="V30" i="3" s="1"/>
  <c r="X30" i="3" s="1"/>
  <c r="S71" i="3"/>
  <c r="U55" i="3"/>
  <c r="S61" i="3"/>
  <c r="V57" i="3" s="1"/>
  <c r="X57" i="3" s="1"/>
  <c r="S72" i="3"/>
  <c r="U72" i="3" s="1"/>
  <c r="U56" i="3"/>
  <c r="U81" i="3"/>
  <c r="S97" i="3"/>
  <c r="U97" i="3" s="1"/>
  <c r="U65" i="3"/>
  <c r="S69" i="3"/>
  <c r="V64" i="3" s="1"/>
  <c r="X64" i="3" s="1"/>
  <c r="U63" i="3"/>
  <c r="W44" i="3"/>
  <c r="W36" i="3"/>
  <c r="D52" i="3"/>
  <c r="F52" i="3" s="1"/>
  <c r="F46" i="3"/>
  <c r="D77" i="3"/>
  <c r="F77" i="3" s="1"/>
  <c r="F72" i="3"/>
  <c r="D102" i="3"/>
  <c r="F102" i="3" s="1"/>
  <c r="F96" i="3"/>
  <c r="W19" i="3"/>
  <c r="S19" i="3"/>
  <c r="W21" i="3"/>
  <c r="W26" i="3"/>
  <c r="S11" i="3"/>
  <c r="V7" i="3" s="1"/>
  <c r="X7" i="3" s="1"/>
  <c r="F21" i="3"/>
  <c r="D27" i="3"/>
  <c r="F27" i="3" s="1"/>
  <c r="W22" i="3"/>
  <c r="S23" i="3"/>
  <c r="W25" i="3"/>
  <c r="W24" i="3"/>
  <c r="W11" i="3"/>
  <c r="S22" i="3"/>
  <c r="S21" i="3"/>
  <c r="U13" i="3"/>
  <c r="U7" i="3"/>
  <c r="U5" i="3"/>
  <c r="U14" i="3"/>
  <c r="U6" i="3"/>
  <c r="U15" i="3"/>
  <c r="V270" i="3" l="1"/>
  <c r="X270" i="3" s="1"/>
  <c r="V271" i="3"/>
  <c r="X271" i="3" s="1"/>
  <c r="V142" i="3"/>
  <c r="X142" i="3" s="1"/>
  <c r="V143" i="3"/>
  <c r="X143" i="3" s="1"/>
  <c r="V244" i="3"/>
  <c r="X244" i="3" s="1"/>
  <c r="V217" i="3"/>
  <c r="X217" i="3" s="1"/>
  <c r="V243" i="3"/>
  <c r="X243" i="3" s="1"/>
  <c r="V267" i="3"/>
  <c r="X267" i="3" s="1"/>
  <c r="V163" i="3"/>
  <c r="X163" i="3" s="1"/>
  <c r="V107" i="3"/>
  <c r="X107" i="3" s="1"/>
  <c r="X114" i="3"/>
  <c r="X133" i="3"/>
  <c r="U208" i="3"/>
  <c r="U177" i="3"/>
  <c r="V175" i="3"/>
  <c r="X175" i="3" s="1"/>
  <c r="V171" i="3"/>
  <c r="X171" i="3" s="1"/>
  <c r="V174" i="3"/>
  <c r="X174" i="3" s="1"/>
  <c r="V170" i="3"/>
  <c r="V173" i="3"/>
  <c r="X173" i="3" s="1"/>
  <c r="V172" i="3"/>
  <c r="X172" i="3" s="1"/>
  <c r="V176" i="3"/>
  <c r="X176" i="3" s="1"/>
  <c r="V225" i="3"/>
  <c r="U231" i="3"/>
  <c r="V229" i="3"/>
  <c r="X229" i="3" s="1"/>
  <c r="V230" i="3"/>
  <c r="X230" i="3" s="1"/>
  <c r="V228" i="3"/>
  <c r="X228" i="3" s="1"/>
  <c r="V226" i="3"/>
  <c r="X226" i="3" s="1"/>
  <c r="V115" i="3"/>
  <c r="X115" i="3" s="1"/>
  <c r="U234" i="3"/>
  <c r="V195" i="3"/>
  <c r="X195" i="3" s="1"/>
  <c r="V194" i="3"/>
  <c r="X194" i="3" s="1"/>
  <c r="V191" i="3"/>
  <c r="X191" i="3" s="1"/>
  <c r="V193" i="3"/>
  <c r="X193" i="3" s="1"/>
  <c r="U196" i="3"/>
  <c r="V192" i="3"/>
  <c r="X192" i="3" s="1"/>
  <c r="V189" i="3"/>
  <c r="V190" i="3"/>
  <c r="X190" i="3" s="1"/>
  <c r="V165" i="3"/>
  <c r="X165" i="3" s="1"/>
  <c r="V167" i="3"/>
  <c r="X167" i="3" s="1"/>
  <c r="U168" i="3"/>
  <c r="V166" i="3"/>
  <c r="X166" i="3" s="1"/>
  <c r="V164" i="3"/>
  <c r="X164" i="3" s="1"/>
  <c r="V162" i="3"/>
  <c r="X162" i="3" s="1"/>
  <c r="U274" i="3"/>
  <c r="S286" i="3"/>
  <c r="U286" i="3" s="1"/>
  <c r="U209" i="3"/>
  <c r="V134" i="3"/>
  <c r="X134" i="3" s="1"/>
  <c r="U235" i="3"/>
  <c r="U123" i="3"/>
  <c r="S130" i="3"/>
  <c r="V123" i="3" s="1"/>
  <c r="X123" i="3" s="1"/>
  <c r="U152" i="3"/>
  <c r="X161" i="3"/>
  <c r="X242" i="3"/>
  <c r="U151" i="3"/>
  <c r="S158" i="3"/>
  <c r="V153" i="3" s="1"/>
  <c r="X153" i="3" s="1"/>
  <c r="V220" i="3"/>
  <c r="X220" i="3" s="1"/>
  <c r="V222" i="3"/>
  <c r="X222" i="3" s="1"/>
  <c r="V221" i="3"/>
  <c r="X221" i="3" s="1"/>
  <c r="U223" i="3"/>
  <c r="V55" i="3"/>
  <c r="X55" i="3" s="1"/>
  <c r="V269" i="3"/>
  <c r="X269" i="3" s="1"/>
  <c r="S186" i="3"/>
  <c r="V181" i="3" s="1"/>
  <c r="X181" i="3" s="1"/>
  <c r="U179" i="3"/>
  <c r="V246" i="3"/>
  <c r="X246" i="3" s="1"/>
  <c r="V245" i="3"/>
  <c r="X245" i="3" s="1"/>
  <c r="V247" i="3"/>
  <c r="X247" i="3" s="1"/>
  <c r="U248" i="3"/>
  <c r="V147" i="3"/>
  <c r="X147" i="3" s="1"/>
  <c r="V145" i="3"/>
  <c r="X145" i="3" s="1"/>
  <c r="V146" i="3"/>
  <c r="X146" i="3" s="1"/>
  <c r="U149" i="3"/>
  <c r="V148" i="3"/>
  <c r="X148" i="3" s="1"/>
  <c r="V135" i="3"/>
  <c r="X135" i="3" s="1"/>
  <c r="V137" i="3"/>
  <c r="X137" i="3" s="1"/>
  <c r="V138" i="3"/>
  <c r="X138" i="3" s="1"/>
  <c r="V139" i="3"/>
  <c r="X139" i="3" s="1"/>
  <c r="V136" i="3"/>
  <c r="X136" i="3" s="1"/>
  <c r="U140" i="3"/>
  <c r="V198" i="3"/>
  <c r="V202" i="3"/>
  <c r="X202" i="3" s="1"/>
  <c r="V204" i="3"/>
  <c r="X204" i="3" s="1"/>
  <c r="V203" i="3"/>
  <c r="X203" i="3" s="1"/>
  <c r="U205" i="3"/>
  <c r="V201" i="3"/>
  <c r="X201" i="3" s="1"/>
  <c r="V118" i="3"/>
  <c r="X118" i="3" s="1"/>
  <c r="U121" i="3"/>
  <c r="V117" i="3"/>
  <c r="X117" i="3" s="1"/>
  <c r="V120" i="3"/>
  <c r="X120" i="3" s="1"/>
  <c r="V119" i="3"/>
  <c r="X119" i="3" s="1"/>
  <c r="U153" i="3"/>
  <c r="U276" i="3"/>
  <c r="S283" i="3"/>
  <c r="V227" i="3"/>
  <c r="X227" i="3" s="1"/>
  <c r="U233" i="3"/>
  <c r="S239" i="3"/>
  <c r="V235" i="3" s="1"/>
  <c r="X235" i="3" s="1"/>
  <c r="U181" i="3"/>
  <c r="U258" i="3"/>
  <c r="S264" i="3"/>
  <c r="V259" i="3" s="1"/>
  <c r="X259" i="3" s="1"/>
  <c r="V109" i="3"/>
  <c r="X109" i="3" s="1"/>
  <c r="V108" i="3"/>
  <c r="X108" i="3" s="1"/>
  <c r="U112" i="3"/>
  <c r="V111" i="3"/>
  <c r="X111" i="3" s="1"/>
  <c r="V110" i="3"/>
  <c r="X110" i="3" s="1"/>
  <c r="V219" i="3"/>
  <c r="X219" i="3" s="1"/>
  <c r="V268" i="3"/>
  <c r="X268" i="3" s="1"/>
  <c r="S285" i="3"/>
  <c r="U285" i="3" s="1"/>
  <c r="U267" i="3"/>
  <c r="U207" i="3"/>
  <c r="S214" i="3"/>
  <c r="V207" i="3" s="1"/>
  <c r="V199" i="3"/>
  <c r="X199" i="3" s="1"/>
  <c r="V116" i="3"/>
  <c r="X116" i="3" s="1"/>
  <c r="U256" i="3"/>
  <c r="V251" i="3"/>
  <c r="V255" i="3"/>
  <c r="X255" i="3" s="1"/>
  <c r="V254" i="3"/>
  <c r="X254" i="3" s="1"/>
  <c r="V252" i="3"/>
  <c r="X252" i="3" s="1"/>
  <c r="V253" i="3"/>
  <c r="X253" i="3" s="1"/>
  <c r="U180" i="3"/>
  <c r="V105" i="3"/>
  <c r="V200" i="3"/>
  <c r="X200" i="3" s="1"/>
  <c r="S287" i="3"/>
  <c r="U287" i="3" s="1"/>
  <c r="U269" i="3"/>
  <c r="D292" i="3"/>
  <c r="F292" i="3" s="1"/>
  <c r="S292" i="3"/>
  <c r="V273" i="3"/>
  <c r="X273" i="3" s="1"/>
  <c r="V272" i="3"/>
  <c r="X272" i="3" s="1"/>
  <c r="U288" i="3"/>
  <c r="V38" i="3"/>
  <c r="X38" i="3" s="1"/>
  <c r="V31" i="3"/>
  <c r="X31" i="3" s="1"/>
  <c r="V58" i="3"/>
  <c r="X58" i="3" s="1"/>
  <c r="U61" i="3"/>
  <c r="V59" i="3"/>
  <c r="X59" i="3" s="1"/>
  <c r="V60" i="3"/>
  <c r="X60" i="3" s="1"/>
  <c r="V63" i="3"/>
  <c r="V32" i="3"/>
  <c r="U36" i="3"/>
  <c r="V34" i="3"/>
  <c r="X34" i="3" s="1"/>
  <c r="V35" i="3"/>
  <c r="X35" i="3" s="1"/>
  <c r="V33" i="3"/>
  <c r="X33" i="3" s="1"/>
  <c r="V66" i="3"/>
  <c r="X66" i="3" s="1"/>
  <c r="V68" i="3"/>
  <c r="X68" i="3" s="1"/>
  <c r="V67" i="3"/>
  <c r="X67" i="3" s="1"/>
  <c r="U69" i="3"/>
  <c r="V65" i="3"/>
  <c r="X65" i="3" s="1"/>
  <c r="U46" i="3"/>
  <c r="S52" i="3"/>
  <c r="V88" i="3"/>
  <c r="V89" i="3"/>
  <c r="X89" i="3" s="1"/>
  <c r="U94" i="3"/>
  <c r="V91" i="3"/>
  <c r="X91" i="3" s="1"/>
  <c r="V93" i="3"/>
  <c r="X93" i="3" s="1"/>
  <c r="V90" i="3"/>
  <c r="X90" i="3" s="1"/>
  <c r="V92" i="3"/>
  <c r="X92" i="3" s="1"/>
  <c r="V40" i="3"/>
  <c r="X40" i="3" s="1"/>
  <c r="V43" i="3"/>
  <c r="X43" i="3" s="1"/>
  <c r="V42" i="3"/>
  <c r="X42" i="3" s="1"/>
  <c r="V41" i="3"/>
  <c r="X41" i="3" s="1"/>
  <c r="U44" i="3"/>
  <c r="V56" i="3"/>
  <c r="X56" i="3" s="1"/>
  <c r="U71" i="3"/>
  <c r="S77" i="3"/>
  <c r="V71" i="3" s="1"/>
  <c r="U96" i="3"/>
  <c r="S102" i="3"/>
  <c r="V97" i="3" s="1"/>
  <c r="X97" i="3" s="1"/>
  <c r="V81" i="3"/>
  <c r="X81" i="3" s="1"/>
  <c r="V83" i="3"/>
  <c r="X83" i="3" s="1"/>
  <c r="U86" i="3"/>
  <c r="V85" i="3"/>
  <c r="X85" i="3" s="1"/>
  <c r="V80" i="3"/>
  <c r="V84" i="3"/>
  <c r="X84" i="3" s="1"/>
  <c r="V82" i="3"/>
  <c r="X82" i="3" s="1"/>
  <c r="V6" i="3"/>
  <c r="X6" i="3" s="1"/>
  <c r="V17" i="3"/>
  <c r="X17" i="3" s="1"/>
  <c r="V18" i="3"/>
  <c r="X18" i="3" s="1"/>
  <c r="V16" i="3"/>
  <c r="X16" i="3" s="1"/>
  <c r="U19" i="3"/>
  <c r="V13" i="3"/>
  <c r="U23" i="3"/>
  <c r="V15" i="3"/>
  <c r="X15" i="3" s="1"/>
  <c r="U11" i="3"/>
  <c r="V9" i="3"/>
  <c r="X9" i="3" s="1"/>
  <c r="V8" i="3"/>
  <c r="X8" i="3" s="1"/>
  <c r="V10" i="3"/>
  <c r="X10" i="3" s="1"/>
  <c r="U21" i="3"/>
  <c r="S27" i="3"/>
  <c r="V22" i="3" s="1"/>
  <c r="X22" i="3" s="1"/>
  <c r="V5" i="3"/>
  <c r="U22" i="3"/>
  <c r="V14" i="3"/>
  <c r="X14" i="3" s="1"/>
  <c r="W27" i="3"/>
  <c r="U292" i="3" l="1"/>
  <c r="V289" i="3"/>
  <c r="X289" i="3" s="1"/>
  <c r="V277" i="3"/>
  <c r="X277" i="3" s="1"/>
  <c r="V280" i="3"/>
  <c r="X280" i="3" s="1"/>
  <c r="V274" i="3"/>
  <c r="X274" i="3" s="1"/>
  <c r="V290" i="3"/>
  <c r="X290" i="3" s="1"/>
  <c r="V152" i="3"/>
  <c r="X152" i="3" s="1"/>
  <c r="V233" i="3"/>
  <c r="X233" i="3" s="1"/>
  <c r="V151" i="3"/>
  <c r="X151" i="3" s="1"/>
  <c r="V180" i="3"/>
  <c r="X180" i="3" s="1"/>
  <c r="V209" i="3"/>
  <c r="X209" i="3" s="1"/>
  <c r="V179" i="3"/>
  <c r="X179" i="3" s="1"/>
  <c r="X207" i="3"/>
  <c r="X198" i="3"/>
  <c r="V205" i="3"/>
  <c r="X205" i="3" s="1"/>
  <c r="V278" i="3"/>
  <c r="X278" i="3" s="1"/>
  <c r="V168" i="3"/>
  <c r="X168" i="3" s="1"/>
  <c r="V276" i="3"/>
  <c r="V185" i="3"/>
  <c r="X185" i="3" s="1"/>
  <c r="V183" i="3"/>
  <c r="X183" i="3" s="1"/>
  <c r="V184" i="3"/>
  <c r="X184" i="3" s="1"/>
  <c r="U186" i="3"/>
  <c r="V182" i="3"/>
  <c r="V285" i="3"/>
  <c r="X285" i="3" s="1"/>
  <c r="V223" i="3"/>
  <c r="X223" i="3" s="1"/>
  <c r="V287" i="3"/>
  <c r="X287" i="3" s="1"/>
  <c r="V291" i="3"/>
  <c r="X291" i="3" s="1"/>
  <c r="X251" i="3"/>
  <c r="V256" i="3"/>
  <c r="X256" i="3" s="1"/>
  <c r="V248" i="3"/>
  <c r="X248" i="3" s="1"/>
  <c r="X189" i="3"/>
  <c r="V196" i="3"/>
  <c r="X196" i="3" s="1"/>
  <c r="V208" i="3"/>
  <c r="X208" i="3" s="1"/>
  <c r="X105" i="3"/>
  <c r="V112" i="3"/>
  <c r="X112" i="3" s="1"/>
  <c r="U264" i="3"/>
  <c r="V261" i="3"/>
  <c r="X261" i="3" s="1"/>
  <c r="V258" i="3"/>
  <c r="V260" i="3"/>
  <c r="X260" i="3" s="1"/>
  <c r="V263" i="3"/>
  <c r="X263" i="3" s="1"/>
  <c r="V262" i="3"/>
  <c r="X262" i="3" s="1"/>
  <c r="X170" i="3"/>
  <c r="V177" i="3"/>
  <c r="X177" i="3" s="1"/>
  <c r="V286" i="3"/>
  <c r="X286" i="3" s="1"/>
  <c r="V156" i="3"/>
  <c r="X156" i="3" s="1"/>
  <c r="V155" i="3"/>
  <c r="X155" i="3" s="1"/>
  <c r="V154" i="3"/>
  <c r="X154" i="3" s="1"/>
  <c r="U158" i="3"/>
  <c r="V157" i="3"/>
  <c r="X157" i="3" s="1"/>
  <c r="V121" i="3"/>
  <c r="X121" i="3" s="1"/>
  <c r="V279" i="3"/>
  <c r="X279" i="3" s="1"/>
  <c r="V281" i="3"/>
  <c r="X281" i="3" s="1"/>
  <c r="V282" i="3"/>
  <c r="X282" i="3" s="1"/>
  <c r="U283" i="3"/>
  <c r="V210" i="3"/>
  <c r="X210" i="3" s="1"/>
  <c r="V213" i="3"/>
  <c r="X213" i="3" s="1"/>
  <c r="U214" i="3"/>
  <c r="V212" i="3"/>
  <c r="X212" i="3" s="1"/>
  <c r="V211" i="3"/>
  <c r="X211" i="3" s="1"/>
  <c r="V140" i="3"/>
  <c r="X140" i="3" s="1"/>
  <c r="V238" i="3"/>
  <c r="X238" i="3" s="1"/>
  <c r="U239" i="3"/>
  <c r="V237" i="3"/>
  <c r="X237" i="3" s="1"/>
  <c r="V236" i="3"/>
  <c r="X236" i="3" s="1"/>
  <c r="V128" i="3"/>
  <c r="X128" i="3" s="1"/>
  <c r="V124" i="3"/>
  <c r="X124" i="3" s="1"/>
  <c r="U130" i="3"/>
  <c r="V129" i="3"/>
  <c r="X129" i="3" s="1"/>
  <c r="V127" i="3"/>
  <c r="X127" i="3" s="1"/>
  <c r="V125" i="3"/>
  <c r="X125" i="3" s="1"/>
  <c r="V126" i="3"/>
  <c r="X126" i="3" s="1"/>
  <c r="V149" i="3"/>
  <c r="X149" i="3" s="1"/>
  <c r="V234" i="3"/>
  <c r="X234" i="3" s="1"/>
  <c r="X225" i="3"/>
  <c r="V231" i="3"/>
  <c r="X231" i="3" s="1"/>
  <c r="V288" i="3"/>
  <c r="X288" i="3" s="1"/>
  <c r="V61" i="3"/>
  <c r="X61" i="3" s="1"/>
  <c r="V98" i="3"/>
  <c r="X98" i="3" s="1"/>
  <c r="U102" i="3"/>
  <c r="V101" i="3"/>
  <c r="X101" i="3" s="1"/>
  <c r="V96" i="3"/>
  <c r="V100" i="3"/>
  <c r="X100" i="3" s="1"/>
  <c r="V99" i="3"/>
  <c r="X99" i="3" s="1"/>
  <c r="X88" i="3"/>
  <c r="V94" i="3"/>
  <c r="X94" i="3" s="1"/>
  <c r="X71" i="3"/>
  <c r="X32" i="3"/>
  <c r="V36" i="3"/>
  <c r="X36" i="3" s="1"/>
  <c r="V86" i="3"/>
  <c r="X86" i="3" s="1"/>
  <c r="X80" i="3"/>
  <c r="U77" i="3"/>
  <c r="V76" i="3"/>
  <c r="X76" i="3" s="1"/>
  <c r="V75" i="3"/>
  <c r="X75" i="3" s="1"/>
  <c r="V74" i="3"/>
  <c r="X74" i="3" s="1"/>
  <c r="V72" i="3"/>
  <c r="X72" i="3" s="1"/>
  <c r="V73" i="3"/>
  <c r="X73" i="3" s="1"/>
  <c r="V44" i="3"/>
  <c r="X44" i="3" s="1"/>
  <c r="V69" i="3"/>
  <c r="X69" i="3" s="1"/>
  <c r="X63" i="3"/>
  <c r="V51" i="3"/>
  <c r="X51" i="3" s="1"/>
  <c r="V48" i="3"/>
  <c r="X48" i="3" s="1"/>
  <c r="V49" i="3"/>
  <c r="X49" i="3" s="1"/>
  <c r="V46" i="3"/>
  <c r="U52" i="3"/>
  <c r="V50" i="3"/>
  <c r="X50" i="3" s="1"/>
  <c r="V47" i="3"/>
  <c r="X47" i="3" s="1"/>
  <c r="V11" i="3"/>
  <c r="X11" i="3" s="1"/>
  <c r="X5" i="3"/>
  <c r="V26" i="3"/>
  <c r="X26" i="3" s="1"/>
  <c r="V24" i="3"/>
  <c r="X24" i="3" s="1"/>
  <c r="V25" i="3"/>
  <c r="X25" i="3" s="1"/>
  <c r="U27" i="3"/>
  <c r="V23" i="3"/>
  <c r="X23" i="3" s="1"/>
  <c r="V21" i="3"/>
  <c r="V19" i="3"/>
  <c r="X19" i="3" s="1"/>
  <c r="X13" i="3"/>
  <c r="V292" i="3" l="1"/>
  <c r="X292" i="3" s="1"/>
  <c r="X258" i="3"/>
  <c r="V264" i="3"/>
  <c r="X264" i="3" s="1"/>
  <c r="V186" i="3"/>
  <c r="X186" i="3" s="1"/>
  <c r="X182" i="3"/>
  <c r="V130" i="3"/>
  <c r="X130" i="3" s="1"/>
  <c r="V158" i="3"/>
  <c r="X158" i="3" s="1"/>
  <c r="V283" i="3"/>
  <c r="X283" i="3" s="1"/>
  <c r="X276" i="3"/>
  <c r="V239" i="3"/>
  <c r="X239" i="3" s="1"/>
  <c r="V214" i="3"/>
  <c r="X214" i="3" s="1"/>
  <c r="X96" i="3"/>
  <c r="V102" i="3"/>
  <c r="X102" i="3" s="1"/>
  <c r="V52" i="3"/>
  <c r="X52" i="3" s="1"/>
  <c r="X46" i="3"/>
  <c r="V77" i="3"/>
  <c r="X77" i="3" s="1"/>
  <c r="X21" i="3"/>
  <c r="V27" i="3"/>
  <c r="X27" i="3" s="1"/>
</calcChain>
</file>

<file path=xl/sharedStrings.xml><?xml version="1.0" encoding="utf-8"?>
<sst xmlns="http://schemas.openxmlformats.org/spreadsheetml/2006/main" count="933" uniqueCount="80">
  <si>
    <t>HB College</t>
  </si>
  <si>
    <t>P&gt;A</t>
  </si>
  <si>
    <t>SOV</t>
  </si>
  <si>
    <t>HOV 2</t>
  </si>
  <si>
    <t>HOV 3+</t>
  </si>
  <si>
    <t>A&gt;P</t>
  </si>
  <si>
    <t>AM</t>
  </si>
  <si>
    <t>HB Other</t>
  </si>
  <si>
    <t>HB Shop</t>
  </si>
  <si>
    <t>HB School</t>
  </si>
  <si>
    <t>HB Work Income 1</t>
  </si>
  <si>
    <t>HB Work Income 2</t>
  </si>
  <si>
    <t>HB Work Income 3</t>
  </si>
  <si>
    <t>HB Work Income 4</t>
  </si>
  <si>
    <t>NHB Other/Other</t>
  </si>
  <si>
    <t>NHB Work/Other</t>
  </si>
  <si>
    <t>Model</t>
  </si>
  <si>
    <t>Survey</t>
  </si>
  <si>
    <t>Est/Obs</t>
  </si>
  <si>
    <t>MD</t>
  </si>
  <si>
    <t>PM</t>
  </si>
  <si>
    <t>EV</t>
  </si>
  <si>
    <t>NI</t>
  </si>
  <si>
    <t>Total</t>
  </si>
  <si>
    <t>All</t>
  </si>
  <si>
    <t>TRANSIT-WALK</t>
  </si>
  <si>
    <t>WALK</t>
  </si>
  <si>
    <t>BIKE</t>
  </si>
  <si>
    <t>TOTAL</t>
  </si>
  <si>
    <t>MODE SHARE</t>
  </si>
  <si>
    <t>Est-Obs</t>
  </si>
  <si>
    <t>coshtw</t>
  </si>
  <si>
    <t>nwshtw</t>
  </si>
  <si>
    <t>scshtw</t>
  </si>
  <si>
    <t>w1shtw</t>
  </si>
  <si>
    <t>w2shtw</t>
  </si>
  <si>
    <t>w3shtw</t>
  </si>
  <si>
    <t>w4shtw</t>
  </si>
  <si>
    <t>nhshtw</t>
  </si>
  <si>
    <t>coshda</t>
  </si>
  <si>
    <t>coshs2</t>
  </si>
  <si>
    <t>coshs3</t>
  </si>
  <si>
    <t>nwshda</t>
  </si>
  <si>
    <t>nwshs2</t>
  </si>
  <si>
    <t>nwshs3</t>
  </si>
  <si>
    <t>scshda</t>
  </si>
  <si>
    <t>scshs2</t>
  </si>
  <si>
    <t>scshs3</t>
  </si>
  <si>
    <t>w1shda</t>
  </si>
  <si>
    <t>w1shs2</t>
  </si>
  <si>
    <t>w1shs3</t>
  </si>
  <si>
    <t>w2shda</t>
  </si>
  <si>
    <t>w2shs2</t>
  </si>
  <si>
    <t>w2shs3</t>
  </si>
  <si>
    <t>w3shda</t>
  </si>
  <si>
    <t>w3shs2</t>
  </si>
  <si>
    <t>w3shs3</t>
  </si>
  <si>
    <t>w4shda</t>
  </si>
  <si>
    <t>w4shs2</t>
  </si>
  <si>
    <t>w4shs3</t>
  </si>
  <si>
    <t>nhshda</t>
  </si>
  <si>
    <t>nhshs2</t>
  </si>
  <si>
    <t>nhshs3</t>
  </si>
  <si>
    <t>coshwk</t>
  </si>
  <si>
    <t>coshbk</t>
  </si>
  <si>
    <t>nwshwk</t>
  </si>
  <si>
    <t>nwshbk</t>
  </si>
  <si>
    <t>scshwk</t>
  </si>
  <si>
    <t>scshbk</t>
  </si>
  <si>
    <t>w1shwk</t>
  </si>
  <si>
    <t>w1shbk</t>
  </si>
  <si>
    <t>w2shwk</t>
  </si>
  <si>
    <t>w2shbk</t>
  </si>
  <si>
    <t>w3shwk</t>
  </si>
  <si>
    <t>w3shbk</t>
  </si>
  <si>
    <t>w4shwk</t>
  </si>
  <si>
    <t>w4shbk</t>
  </si>
  <si>
    <t>nhshwk</t>
  </si>
  <si>
    <t>nhshbk</t>
  </si>
  <si>
    <t>TRANSIT-DRIVE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</si>
</sst>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9" fontId="0" fillId="0" borderId="10" xfId="1" applyFon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1" xfId="0" applyNumberFormat="1" applyBorder="1"/>
    <xf numFmtId="3" fontId="0" fillId="0" borderId="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2"/>
  <sheetViews>
    <sheetView workbookViewId="0">
      <pane ySplit="2" topLeftCell="A267" activePane="bottomLeft" state="frozen"/>
      <selection pane="bottomLeft" activeCell="X288" sqref="X288"/>
    </sheetView>
  </sheetViews>
  <sheetFormatPr defaultRowHeight="15" x14ac:dyDescent="0.25"/>
  <cols>
    <col min="1" max="1" width="7.7109375" customWidth="1"/>
    <col min="2" max="2" width="2.7109375" customWidth="1"/>
    <col min="3" max="3" width="14.5703125" bestFit="1" customWidth="1"/>
    <col min="4" max="5" width="9.140625" style="1" bestFit="1" customWidth="1"/>
    <col min="6" max="6" width="7.85546875" style="1" bestFit="1" customWidth="1"/>
    <col min="7" max="15" width="9.140625" style="1"/>
    <col min="19" max="20" width="10.140625" bestFit="1" customWidth="1"/>
    <col min="22" max="24" width="9.140625" style="2"/>
  </cols>
  <sheetData>
    <row r="1" spans="1:24" x14ac:dyDescent="0.25">
      <c r="C1" s="4"/>
      <c r="D1" s="18" t="s">
        <v>6</v>
      </c>
      <c r="E1" s="19"/>
      <c r="F1" s="20"/>
      <c r="G1" s="18" t="s">
        <v>19</v>
      </c>
      <c r="H1" s="19"/>
      <c r="I1" s="20"/>
      <c r="J1" s="18" t="s">
        <v>20</v>
      </c>
      <c r="K1" s="19"/>
      <c r="L1" s="20"/>
      <c r="M1" s="18" t="s">
        <v>21</v>
      </c>
      <c r="N1" s="19"/>
      <c r="O1" s="20"/>
      <c r="P1" s="18" t="s">
        <v>22</v>
      </c>
      <c r="Q1" s="19"/>
      <c r="R1" s="20"/>
      <c r="S1" s="18" t="s">
        <v>23</v>
      </c>
      <c r="T1" s="19"/>
      <c r="U1" s="20"/>
      <c r="V1" s="21" t="s">
        <v>29</v>
      </c>
      <c r="W1" s="21"/>
      <c r="X1" s="21"/>
    </row>
    <row r="2" spans="1:24" ht="15.75" thickBot="1" x14ac:dyDescent="0.3">
      <c r="A2" s="11"/>
      <c r="B2" s="11"/>
      <c r="C2" s="12"/>
      <c r="D2" s="13" t="s">
        <v>16</v>
      </c>
      <c r="E2" s="14" t="s">
        <v>17</v>
      </c>
      <c r="F2" s="15" t="s">
        <v>18</v>
      </c>
      <c r="G2" s="13" t="s">
        <v>16</v>
      </c>
      <c r="H2" s="14" t="s">
        <v>17</v>
      </c>
      <c r="I2" s="15" t="s">
        <v>18</v>
      </c>
      <c r="J2" s="13" t="s">
        <v>16</v>
      </c>
      <c r="K2" s="14" t="s">
        <v>17</v>
      </c>
      <c r="L2" s="15" t="s">
        <v>18</v>
      </c>
      <c r="M2" s="13" t="s">
        <v>16</v>
      </c>
      <c r="N2" s="14" t="s">
        <v>17</v>
      </c>
      <c r="O2" s="15" t="s">
        <v>18</v>
      </c>
      <c r="P2" s="13" t="s">
        <v>16</v>
      </c>
      <c r="Q2" s="14" t="s">
        <v>17</v>
      </c>
      <c r="R2" s="15" t="s">
        <v>18</v>
      </c>
      <c r="S2" s="13" t="s">
        <v>16</v>
      </c>
      <c r="T2" s="14" t="s">
        <v>17</v>
      </c>
      <c r="U2" s="15" t="s">
        <v>18</v>
      </c>
      <c r="V2" s="14" t="s">
        <v>16</v>
      </c>
      <c r="W2" s="14" t="s">
        <v>17</v>
      </c>
      <c r="X2" s="14" t="s">
        <v>30</v>
      </c>
    </row>
    <row r="3" spans="1:24" ht="15.75" thickTop="1" x14ac:dyDescent="0.25">
      <c r="A3" t="s">
        <v>0</v>
      </c>
      <c r="C3" s="4"/>
      <c r="D3" s="6"/>
      <c r="E3" s="7"/>
      <c r="F3" s="5"/>
      <c r="G3" s="6"/>
      <c r="H3" s="7"/>
      <c r="I3" s="5"/>
      <c r="J3" s="6"/>
      <c r="K3" s="7"/>
      <c r="L3" s="5"/>
      <c r="M3" s="6"/>
      <c r="N3" s="7"/>
      <c r="O3" s="9"/>
      <c r="P3" s="6"/>
      <c r="Q3" s="7"/>
      <c r="R3" s="9"/>
      <c r="S3" s="6"/>
      <c r="T3" s="7"/>
      <c r="U3" s="9"/>
    </row>
    <row r="4" spans="1:24" x14ac:dyDescent="0.25">
      <c r="B4" t="s">
        <v>1</v>
      </c>
      <c r="C4" s="4"/>
      <c r="D4" s="6"/>
      <c r="E4" s="7"/>
      <c r="F4" s="5"/>
      <c r="G4" s="6"/>
      <c r="H4" s="7"/>
      <c r="I4" s="5"/>
      <c r="J4" s="6"/>
      <c r="K4" s="7"/>
      <c r="L4" s="5"/>
      <c r="M4" s="6"/>
      <c r="N4" s="7"/>
      <c r="O4" s="9"/>
      <c r="P4" s="6"/>
      <c r="Q4" s="7"/>
      <c r="R4" s="9"/>
      <c r="S4" s="6"/>
      <c r="T4" s="7"/>
      <c r="U4" s="9"/>
    </row>
    <row r="5" spans="1:24" x14ac:dyDescent="0.25">
      <c r="C5" s="4" t="s">
        <v>2</v>
      </c>
      <c r="D5" s="6">
        <f>'Vehicle Trip Inputs'!C1</f>
        <v>0</v>
      </c>
      <c r="E5" s="7">
        <v>15012</v>
      </c>
      <c r="F5" s="8">
        <f>D5/E5-1</f>
        <v>-1</v>
      </c>
      <c r="G5" s="6">
        <f>'Vehicle Trip Inputs'!C61</f>
        <v>0</v>
      </c>
      <c r="H5" s="7">
        <v>15607</v>
      </c>
      <c r="I5" s="8">
        <f>G5/H5-1</f>
        <v>-1</v>
      </c>
      <c r="J5" s="6">
        <f>'Vehicle Trip Inputs'!C121</f>
        <v>0</v>
      </c>
      <c r="K5" s="7">
        <v>4637</v>
      </c>
      <c r="L5" s="8">
        <f>J5/K5-1</f>
        <v>-1</v>
      </c>
      <c r="M5" s="6">
        <f>'Vehicle Trip Inputs'!C181</f>
        <v>0</v>
      </c>
      <c r="N5" s="7">
        <v>1602</v>
      </c>
      <c r="O5" s="8">
        <f>M5/N5-1</f>
        <v>-1</v>
      </c>
      <c r="P5" s="6">
        <f>'Vehicle Trip Inputs'!C241</f>
        <v>0</v>
      </c>
      <c r="Q5" s="7">
        <v>737</v>
      </c>
      <c r="R5" s="8">
        <f>P5/Q5-1</f>
        <v>-1</v>
      </c>
      <c r="S5" s="6">
        <f>D5+G5+J5+M5+P5</f>
        <v>0</v>
      </c>
      <c r="T5" s="7">
        <f>E5+H5+K5+N5+Q5</f>
        <v>37595</v>
      </c>
      <c r="U5" s="8">
        <f>S5/T5-1</f>
        <v>-1</v>
      </c>
      <c r="V5" s="16" t="e">
        <f>S5/S11</f>
        <v>#DIV/0!</v>
      </c>
      <c r="W5" s="16">
        <f>T5/T11</f>
        <v>0.57063278842797083</v>
      </c>
      <c r="X5" s="17" t="e">
        <f>V5-W5</f>
        <v>#DIV/0!</v>
      </c>
    </row>
    <row r="6" spans="1:24" x14ac:dyDescent="0.25">
      <c r="C6" s="4" t="s">
        <v>3</v>
      </c>
      <c r="D6" s="6">
        <f>'Vehicle Trip Inputs'!C2</f>
        <v>0</v>
      </c>
      <c r="E6" s="7">
        <v>2271</v>
      </c>
      <c r="F6" s="8">
        <f t="shared" ref="F6:F190" si="0">D6/E6-1</f>
        <v>-1</v>
      </c>
      <c r="G6" s="6">
        <f>'Vehicle Trip Inputs'!C62</f>
        <v>0</v>
      </c>
      <c r="H6" s="7">
        <v>2043</v>
      </c>
      <c r="I6" s="8">
        <f t="shared" ref="I6:I11" si="1">G6/H6-1</f>
        <v>-1</v>
      </c>
      <c r="J6" s="6">
        <f>'Vehicle Trip Inputs'!C122</f>
        <v>0</v>
      </c>
      <c r="K6" s="7">
        <v>832</v>
      </c>
      <c r="L6" s="8">
        <f t="shared" ref="L6:L11" si="2">J6/K6-1</f>
        <v>-1</v>
      </c>
      <c r="M6" s="6">
        <f>'Vehicle Trip Inputs'!C182</f>
        <v>0</v>
      </c>
      <c r="N6" s="7">
        <v>137</v>
      </c>
      <c r="O6" s="8">
        <f t="shared" ref="O6:O11" si="3">M6/N6-1</f>
        <v>-1</v>
      </c>
      <c r="P6" s="6">
        <f>'Vehicle Trip Inputs'!C242</f>
        <v>0</v>
      </c>
      <c r="Q6" s="7">
        <v>0</v>
      </c>
      <c r="R6" s="8" t="e">
        <f t="shared" ref="R6:R11" si="4">P6/Q6-1</f>
        <v>#DIV/0!</v>
      </c>
      <c r="S6" s="6">
        <f t="shared" ref="S6:S107" si="5">D6+G6+J6+M6+P6</f>
        <v>0</v>
      </c>
      <c r="T6" s="7">
        <f t="shared" ref="T6:T107" si="6">E6+H6+K6+N6+Q6</f>
        <v>5283</v>
      </c>
      <c r="U6" s="8">
        <f t="shared" ref="U6:U15" si="7">S6/T6-1</f>
        <v>-1</v>
      </c>
      <c r="V6" s="17" t="e">
        <f>S6/S11</f>
        <v>#DIV/0!</v>
      </c>
      <c r="W6" s="17">
        <f>T6/T11</f>
        <v>8.0187605300305081E-2</v>
      </c>
      <c r="X6" s="17" t="e">
        <f t="shared" ref="X6:X11" si="8">V6-W6</f>
        <v>#DIV/0!</v>
      </c>
    </row>
    <row r="7" spans="1:24" x14ac:dyDescent="0.25">
      <c r="C7" s="4" t="s">
        <v>4</v>
      </c>
      <c r="D7" s="6">
        <f>'Vehicle Trip Inputs'!C3</f>
        <v>0</v>
      </c>
      <c r="E7" s="7">
        <v>759</v>
      </c>
      <c r="F7" s="8">
        <f t="shared" si="0"/>
        <v>-1</v>
      </c>
      <c r="G7" s="6">
        <f>'Vehicle Trip Inputs'!C63</f>
        <v>0</v>
      </c>
      <c r="H7" s="7">
        <v>978</v>
      </c>
      <c r="I7" s="8">
        <f t="shared" si="1"/>
        <v>-1</v>
      </c>
      <c r="J7" s="6">
        <f>'Vehicle Trip Inputs'!C123</f>
        <v>0</v>
      </c>
      <c r="K7" s="7">
        <v>1319</v>
      </c>
      <c r="L7" s="8">
        <f t="shared" si="2"/>
        <v>-1</v>
      </c>
      <c r="M7" s="6">
        <f>'Vehicle Trip Inputs'!C183</f>
        <v>0</v>
      </c>
      <c r="N7" s="7">
        <v>39</v>
      </c>
      <c r="O7" s="8">
        <f t="shared" si="3"/>
        <v>-1</v>
      </c>
      <c r="P7" s="6">
        <f>'Vehicle Trip Inputs'!C243</f>
        <v>0</v>
      </c>
      <c r="Q7" s="7">
        <v>0</v>
      </c>
      <c r="R7" s="8" t="e">
        <f t="shared" si="4"/>
        <v>#DIV/0!</v>
      </c>
      <c r="S7" s="6">
        <f t="shared" si="5"/>
        <v>0</v>
      </c>
      <c r="T7" s="7">
        <f t="shared" si="6"/>
        <v>3095</v>
      </c>
      <c r="U7" s="8">
        <f t="shared" si="7"/>
        <v>-1</v>
      </c>
      <c r="V7" s="17" t="e">
        <f>S7/S11</f>
        <v>#DIV/0!</v>
      </c>
      <c r="W7" s="17">
        <f>T7/T11</f>
        <v>4.6977217188045477E-2</v>
      </c>
      <c r="X7" s="17" t="e">
        <f t="shared" si="8"/>
        <v>#DIV/0!</v>
      </c>
    </row>
    <row r="8" spans="1:24" x14ac:dyDescent="0.25">
      <c r="C8" s="4" t="s">
        <v>25</v>
      </c>
      <c r="D8" s="6">
        <f>'Transit Trip Inputs'!C1</f>
        <v>0</v>
      </c>
      <c r="E8" s="7">
        <v>8931</v>
      </c>
      <c r="F8" s="8">
        <f t="shared" si="0"/>
        <v>-1</v>
      </c>
      <c r="G8" s="6">
        <f>'Transit Trip Inputs'!C29</f>
        <v>0</v>
      </c>
      <c r="H8" s="7">
        <v>2691</v>
      </c>
      <c r="I8" s="8">
        <f t="shared" si="1"/>
        <v>-1</v>
      </c>
      <c r="J8" s="6">
        <f>'Transit Trip Inputs'!C57</f>
        <v>0</v>
      </c>
      <c r="K8" s="7">
        <v>191</v>
      </c>
      <c r="L8" s="8">
        <f t="shared" si="2"/>
        <v>-1</v>
      </c>
      <c r="M8" s="6">
        <f>'Transit Trip Inputs'!C85</f>
        <v>0</v>
      </c>
      <c r="N8" s="7">
        <v>643</v>
      </c>
      <c r="O8" s="8">
        <f t="shared" si="3"/>
        <v>-1</v>
      </c>
      <c r="P8" s="6">
        <f>'Transit Trip Inputs'!C113</f>
        <v>0</v>
      </c>
      <c r="Q8" s="7">
        <v>0</v>
      </c>
      <c r="R8" s="8" t="e">
        <f t="shared" si="4"/>
        <v>#DIV/0!</v>
      </c>
      <c r="S8" s="6">
        <f t="shared" ref="S8:S10" si="9">D8+G8+J8+M8+P8</f>
        <v>0</v>
      </c>
      <c r="T8" s="7">
        <f t="shared" ref="T8:T10" si="10">E8+H8+K8+N8+Q8</f>
        <v>12456</v>
      </c>
      <c r="U8" s="8">
        <f t="shared" ref="U8:U11" si="11">S8/T8-1</f>
        <v>-1</v>
      </c>
      <c r="V8" s="17" t="e">
        <f>S8/S11</f>
        <v>#DIV/0!</v>
      </c>
      <c r="W8" s="17">
        <f>T8/T11</f>
        <v>0.18906242885114521</v>
      </c>
      <c r="X8" s="17" t="e">
        <f t="shared" si="8"/>
        <v>#DIV/0!</v>
      </c>
    </row>
    <row r="9" spans="1:24" x14ac:dyDescent="0.25">
      <c r="C9" s="4" t="s">
        <v>26</v>
      </c>
      <c r="D9" s="6">
        <f>'NonMotorized Trip Inputs'!C1</f>
        <v>0</v>
      </c>
      <c r="E9" s="7">
        <v>1381</v>
      </c>
      <c r="F9" s="8">
        <f t="shared" si="0"/>
        <v>-1</v>
      </c>
      <c r="G9" s="6">
        <f>'NonMotorized Trip Inputs'!C41</f>
        <v>0</v>
      </c>
      <c r="H9" s="7">
        <v>2542</v>
      </c>
      <c r="I9" s="8">
        <f t="shared" si="1"/>
        <v>-1</v>
      </c>
      <c r="J9" s="6">
        <f>'NonMotorized Trip Inputs'!C81</f>
        <v>0</v>
      </c>
      <c r="K9" s="7">
        <v>526</v>
      </c>
      <c r="L9" s="8">
        <f t="shared" si="2"/>
        <v>-1</v>
      </c>
      <c r="M9" s="6">
        <f>'NonMotorized Trip Inputs'!C121</f>
        <v>0</v>
      </c>
      <c r="N9" s="7">
        <v>0</v>
      </c>
      <c r="O9" s="8" t="e">
        <f t="shared" si="3"/>
        <v>#DIV/0!</v>
      </c>
      <c r="P9" s="6">
        <f>'NonMotorized Trip Inputs'!C161</f>
        <v>0</v>
      </c>
      <c r="Q9" s="7">
        <v>0</v>
      </c>
      <c r="R9" s="8" t="e">
        <f t="shared" si="4"/>
        <v>#DIV/0!</v>
      </c>
      <c r="S9" s="6">
        <f t="shared" si="9"/>
        <v>0</v>
      </c>
      <c r="T9" s="7">
        <f t="shared" si="10"/>
        <v>4449</v>
      </c>
      <c r="U9" s="8">
        <f t="shared" si="11"/>
        <v>-1</v>
      </c>
      <c r="V9" s="17" t="e">
        <f>S9/S11</f>
        <v>#DIV/0!</v>
      </c>
      <c r="W9" s="17">
        <f>T9/T11</f>
        <v>6.7528801056418189E-2</v>
      </c>
      <c r="X9" s="17" t="e">
        <f t="shared" si="8"/>
        <v>#DIV/0!</v>
      </c>
    </row>
    <row r="10" spans="1:24" x14ac:dyDescent="0.25">
      <c r="B10" s="10"/>
      <c r="C10" s="4" t="s">
        <v>27</v>
      </c>
      <c r="D10" s="6">
        <f>'NonMotorized Trip Inputs'!C2</f>
        <v>0</v>
      </c>
      <c r="E10" s="7">
        <v>399</v>
      </c>
      <c r="F10" s="8">
        <f t="shared" si="0"/>
        <v>-1</v>
      </c>
      <c r="G10" s="6">
        <f>'NonMotorized Trip Inputs'!C42</f>
        <v>0</v>
      </c>
      <c r="H10" s="7">
        <v>2606</v>
      </c>
      <c r="I10" s="8">
        <f t="shared" si="1"/>
        <v>-1</v>
      </c>
      <c r="J10" s="6">
        <f>'NonMotorized Trip Inputs'!C82</f>
        <v>0</v>
      </c>
      <c r="K10" s="7">
        <v>0</v>
      </c>
      <c r="L10" s="8" t="e">
        <f t="shared" si="2"/>
        <v>#DIV/0!</v>
      </c>
      <c r="M10" s="6">
        <f>'NonMotorized Trip Inputs'!C122</f>
        <v>0</v>
      </c>
      <c r="N10" s="7">
        <v>0</v>
      </c>
      <c r="O10" s="8" t="e">
        <f t="shared" si="3"/>
        <v>#DIV/0!</v>
      </c>
      <c r="P10" s="6">
        <f>'NonMotorized Trip Inputs'!C162</f>
        <v>0</v>
      </c>
      <c r="Q10" s="7">
        <v>0</v>
      </c>
      <c r="R10" s="8" t="e">
        <f t="shared" si="4"/>
        <v>#DIV/0!</v>
      </c>
      <c r="S10" s="6">
        <f t="shared" si="9"/>
        <v>0</v>
      </c>
      <c r="T10" s="7">
        <f t="shared" si="10"/>
        <v>3005</v>
      </c>
      <c r="U10" s="8">
        <f t="shared" si="11"/>
        <v>-1</v>
      </c>
      <c r="V10" s="17" t="e">
        <f>S10/S11</f>
        <v>#DIV/0!</v>
      </c>
      <c r="W10" s="17">
        <f>T10/T11</f>
        <v>4.5611159176115232E-2</v>
      </c>
      <c r="X10" s="17" t="e">
        <f t="shared" si="8"/>
        <v>#DIV/0!</v>
      </c>
    </row>
    <row r="11" spans="1:24" x14ac:dyDescent="0.25">
      <c r="B11" s="10"/>
      <c r="C11" s="4" t="s">
        <v>28</v>
      </c>
      <c r="D11" s="6">
        <f>SUM(D5:D10)</f>
        <v>0</v>
      </c>
      <c r="E11" s="7">
        <f>SUM(E5:E10)</f>
        <v>28753</v>
      </c>
      <c r="F11" s="8">
        <f t="shared" si="0"/>
        <v>-1</v>
      </c>
      <c r="G11" s="6">
        <f>SUM(G5:G10)</f>
        <v>0</v>
      </c>
      <c r="H11" s="7">
        <f>SUM(H5:H10)</f>
        <v>26467</v>
      </c>
      <c r="I11" s="8">
        <f t="shared" si="1"/>
        <v>-1</v>
      </c>
      <c r="J11" s="6">
        <f>SUM(J5:J10)</f>
        <v>0</v>
      </c>
      <c r="K11" s="7">
        <f>SUM(K5:K10)</f>
        <v>7505</v>
      </c>
      <c r="L11" s="8">
        <f t="shared" si="2"/>
        <v>-1</v>
      </c>
      <c r="M11" s="6">
        <f>SUM(M5:M10)</f>
        <v>0</v>
      </c>
      <c r="N11" s="7">
        <f>SUM(N5:N10)</f>
        <v>2421</v>
      </c>
      <c r="O11" s="8">
        <f t="shared" si="3"/>
        <v>-1</v>
      </c>
      <c r="P11" s="6">
        <f>SUM(P5:P10)</f>
        <v>0</v>
      </c>
      <c r="Q11" s="7">
        <f>SUM(Q5:Q10)</f>
        <v>737</v>
      </c>
      <c r="R11" s="8">
        <f t="shared" si="4"/>
        <v>-1</v>
      </c>
      <c r="S11" s="6">
        <f>SUM(S5:S10)</f>
        <v>0</v>
      </c>
      <c r="T11" s="7">
        <f>SUM(T5:T10)</f>
        <v>65883</v>
      </c>
      <c r="U11" s="8">
        <f t="shared" si="11"/>
        <v>-1</v>
      </c>
      <c r="V11" s="17" t="e">
        <f>SUM(V5:V10)</f>
        <v>#DIV/0!</v>
      </c>
      <c r="W11" s="17">
        <f>SUM(W5:W10)</f>
        <v>1</v>
      </c>
      <c r="X11" s="17" t="e">
        <f t="shared" si="8"/>
        <v>#DIV/0!</v>
      </c>
    </row>
    <row r="12" spans="1:24" x14ac:dyDescent="0.25">
      <c r="B12" s="10" t="s">
        <v>5</v>
      </c>
      <c r="C12" s="4"/>
      <c r="D12" s="6"/>
      <c r="E12" s="7"/>
      <c r="F12" s="8"/>
      <c r="G12" s="6"/>
      <c r="H12" s="7"/>
      <c r="I12" s="8"/>
      <c r="J12" s="6"/>
      <c r="K12" s="7"/>
      <c r="L12" s="8"/>
      <c r="M12" s="6"/>
      <c r="N12" s="7"/>
      <c r="O12" s="8"/>
      <c r="P12" s="6"/>
      <c r="Q12" s="7"/>
      <c r="R12" s="8"/>
      <c r="S12" s="6"/>
      <c r="T12" s="7"/>
      <c r="U12" s="8"/>
    </row>
    <row r="13" spans="1:24" x14ac:dyDescent="0.25">
      <c r="B13" s="10"/>
      <c r="C13" s="4" t="s">
        <v>2</v>
      </c>
      <c r="D13" s="6">
        <f>'Vehicle Trip Inputs'!C4</f>
        <v>0</v>
      </c>
      <c r="E13" s="7">
        <v>0</v>
      </c>
      <c r="F13" s="8" t="e">
        <f>D13/E13-1</f>
        <v>#DIV/0!</v>
      </c>
      <c r="G13" s="6">
        <f>'Vehicle Trip Inputs'!C64</f>
        <v>0</v>
      </c>
      <c r="H13" s="7">
        <v>18322</v>
      </c>
      <c r="I13" s="8">
        <f>G13/H13-1</f>
        <v>-1</v>
      </c>
      <c r="J13" s="6">
        <f>'Vehicle Trip Inputs'!C124</f>
        <v>0</v>
      </c>
      <c r="K13" s="7">
        <v>6733</v>
      </c>
      <c r="L13" s="8">
        <f>J13/K13-1</f>
        <v>-1</v>
      </c>
      <c r="M13" s="6">
        <f>'Vehicle Trip Inputs'!C184</f>
        <v>0</v>
      </c>
      <c r="N13" s="7">
        <v>9550</v>
      </c>
      <c r="O13" s="8">
        <f>M13/N13-1</f>
        <v>-1</v>
      </c>
      <c r="P13" s="6">
        <f>'Vehicle Trip Inputs'!C244</f>
        <v>0</v>
      </c>
      <c r="Q13" s="7">
        <v>924</v>
      </c>
      <c r="R13" s="8">
        <f>P13/Q13-1</f>
        <v>-1</v>
      </c>
      <c r="S13" s="6">
        <f t="shared" si="5"/>
        <v>0</v>
      </c>
      <c r="T13" s="7">
        <f t="shared" si="6"/>
        <v>35529</v>
      </c>
      <c r="U13" s="8">
        <f t="shared" si="7"/>
        <v>-1</v>
      </c>
      <c r="V13" s="16" t="e">
        <f>S13/S19</f>
        <v>#DIV/0!</v>
      </c>
      <c r="W13" s="16">
        <f>T13/T19</f>
        <v>0.58336069880467623</v>
      </c>
      <c r="X13" s="17" t="e">
        <f>V13-W13</f>
        <v>#DIV/0!</v>
      </c>
    </row>
    <row r="14" spans="1:24" x14ac:dyDescent="0.25">
      <c r="B14" s="10"/>
      <c r="C14" s="4" t="s">
        <v>3</v>
      </c>
      <c r="D14" s="6">
        <f>'Vehicle Trip Inputs'!C5</f>
        <v>0</v>
      </c>
      <c r="E14" s="7">
        <v>0</v>
      </c>
      <c r="F14" s="8" t="e">
        <f t="shared" si="0"/>
        <v>#DIV/0!</v>
      </c>
      <c r="G14" s="6">
        <f>'Vehicle Trip Inputs'!C65</f>
        <v>0</v>
      </c>
      <c r="H14" s="7">
        <v>1473</v>
      </c>
      <c r="I14" s="8">
        <f t="shared" ref="I14:I19" si="12">G14/H14-1</f>
        <v>-1</v>
      </c>
      <c r="J14" s="6">
        <f>'Vehicle Trip Inputs'!C125</f>
        <v>0</v>
      </c>
      <c r="K14" s="7">
        <v>284</v>
      </c>
      <c r="L14" s="8">
        <f t="shared" ref="L14:L19" si="13">J14/K14-1</f>
        <v>-1</v>
      </c>
      <c r="M14" s="6">
        <f>'Vehicle Trip Inputs'!C185</f>
        <v>0</v>
      </c>
      <c r="N14" s="7">
        <v>1706</v>
      </c>
      <c r="O14" s="8">
        <f t="shared" ref="O14:O19" si="14">M14/N14-1</f>
        <v>-1</v>
      </c>
      <c r="P14" s="6">
        <f>'Vehicle Trip Inputs'!C245</f>
        <v>0</v>
      </c>
      <c r="Q14" s="7">
        <v>0</v>
      </c>
      <c r="R14" s="8" t="e">
        <f t="shared" ref="R14:R19" si="15">P14/Q14-1</f>
        <v>#DIV/0!</v>
      </c>
      <c r="S14" s="6">
        <f t="shared" si="5"/>
        <v>0</v>
      </c>
      <c r="T14" s="7">
        <f t="shared" si="6"/>
        <v>3463</v>
      </c>
      <c r="U14" s="8">
        <f t="shared" si="7"/>
        <v>-1</v>
      </c>
      <c r="V14" s="17" t="e">
        <f>S14/S19</f>
        <v>#DIV/0!</v>
      </c>
      <c r="W14" s="17">
        <f>T14/T19</f>
        <v>5.6859976356232758E-2</v>
      </c>
      <c r="X14" s="17" t="e">
        <f t="shared" ref="X14:X19" si="16">V14-W14</f>
        <v>#DIV/0!</v>
      </c>
    </row>
    <row r="15" spans="1:24" x14ac:dyDescent="0.25">
      <c r="A15" s="10"/>
      <c r="B15" s="10"/>
      <c r="C15" s="4" t="s">
        <v>4</v>
      </c>
      <c r="D15" s="6">
        <f>'Vehicle Trip Inputs'!C6</f>
        <v>0</v>
      </c>
      <c r="E15" s="7">
        <v>0</v>
      </c>
      <c r="F15" s="8" t="e">
        <f t="shared" si="0"/>
        <v>#DIV/0!</v>
      </c>
      <c r="G15" s="6">
        <f>'Vehicle Trip Inputs'!C66</f>
        <v>0</v>
      </c>
      <c r="H15" s="7">
        <v>286</v>
      </c>
      <c r="I15" s="8">
        <f t="shared" si="12"/>
        <v>-1</v>
      </c>
      <c r="J15" s="6">
        <f>'Vehicle Trip Inputs'!C126</f>
        <v>0</v>
      </c>
      <c r="K15" s="7">
        <v>190</v>
      </c>
      <c r="L15" s="8">
        <f t="shared" si="13"/>
        <v>-1</v>
      </c>
      <c r="M15" s="6">
        <f>'Vehicle Trip Inputs'!C186</f>
        <v>0</v>
      </c>
      <c r="N15" s="7">
        <v>1052</v>
      </c>
      <c r="O15" s="8">
        <f t="shared" si="14"/>
        <v>-1</v>
      </c>
      <c r="P15" s="6">
        <f>'Vehicle Trip Inputs'!C246</f>
        <v>0</v>
      </c>
      <c r="Q15" s="7">
        <v>0</v>
      </c>
      <c r="R15" s="8" t="e">
        <f t="shared" si="15"/>
        <v>#DIV/0!</v>
      </c>
      <c r="S15" s="6">
        <f t="shared" si="5"/>
        <v>0</v>
      </c>
      <c r="T15" s="7">
        <f t="shared" si="6"/>
        <v>1528</v>
      </c>
      <c r="U15" s="8">
        <f t="shared" si="7"/>
        <v>-1</v>
      </c>
      <c r="V15" s="17" t="e">
        <f>S15/S19</f>
        <v>#DIV/0!</v>
      </c>
      <c r="W15" s="17">
        <f>T15/T19</f>
        <v>2.5088664127150925E-2</v>
      </c>
      <c r="X15" s="17" t="e">
        <f t="shared" si="16"/>
        <v>#DIV/0!</v>
      </c>
    </row>
    <row r="16" spans="1:24" x14ac:dyDescent="0.25">
      <c r="A16" s="10"/>
      <c r="B16" s="10"/>
      <c r="C16" s="4" t="s">
        <v>25</v>
      </c>
      <c r="D16" s="6">
        <f>'Transit Trip Inputs'!C2</f>
        <v>0</v>
      </c>
      <c r="E16" s="7">
        <v>0</v>
      </c>
      <c r="F16" s="8" t="e">
        <f t="shared" si="0"/>
        <v>#DIV/0!</v>
      </c>
      <c r="G16" s="6">
        <f>'Transit Trip Inputs'!C30</f>
        <v>0</v>
      </c>
      <c r="H16" s="7">
        <v>3589</v>
      </c>
      <c r="I16" s="8">
        <f t="shared" si="12"/>
        <v>-1</v>
      </c>
      <c r="J16" s="6">
        <f>'Transit Trip Inputs'!C58</f>
        <v>0</v>
      </c>
      <c r="K16" s="7">
        <v>5775</v>
      </c>
      <c r="L16" s="8">
        <f t="shared" si="13"/>
        <v>-1</v>
      </c>
      <c r="M16" s="6">
        <f>'Transit Trip Inputs'!C86</f>
        <v>0</v>
      </c>
      <c r="N16" s="7">
        <v>2421</v>
      </c>
      <c r="O16" s="8">
        <f t="shared" si="14"/>
        <v>-1</v>
      </c>
      <c r="P16" s="6">
        <f>'Transit Trip Inputs'!C114</f>
        <v>0</v>
      </c>
      <c r="Q16" s="7">
        <v>0</v>
      </c>
      <c r="R16" s="8" t="e">
        <f t="shared" si="15"/>
        <v>#DIV/0!</v>
      </c>
      <c r="S16" s="6">
        <f t="shared" ref="S16:S18" si="17">D16+G16+J16+M16+P16</f>
        <v>0</v>
      </c>
      <c r="T16" s="7">
        <f t="shared" ref="T16:T18" si="18">E16+H16+K16+N16+Q16</f>
        <v>11785</v>
      </c>
      <c r="U16" s="8">
        <f t="shared" ref="U16:U18" si="19">S16/T16-1</f>
        <v>-1</v>
      </c>
      <c r="V16" s="17" t="e">
        <f>S16/S19</f>
        <v>#DIV/0!</v>
      </c>
      <c r="W16" s="17">
        <f>T16/T19</f>
        <v>0.19350124786549325</v>
      </c>
      <c r="X16" s="17" t="e">
        <f t="shared" si="16"/>
        <v>#DIV/0!</v>
      </c>
    </row>
    <row r="17" spans="1:24" x14ac:dyDescent="0.25">
      <c r="A17" s="10"/>
      <c r="B17" s="10"/>
      <c r="C17" s="4" t="s">
        <v>26</v>
      </c>
      <c r="D17" s="6">
        <f>'NonMotorized Trip Inputs'!C3</f>
        <v>0</v>
      </c>
      <c r="E17" s="7">
        <v>0</v>
      </c>
      <c r="F17" s="8" t="e">
        <f t="shared" si="0"/>
        <v>#DIV/0!</v>
      </c>
      <c r="G17" s="6">
        <f>'NonMotorized Trip Inputs'!C43</f>
        <v>0</v>
      </c>
      <c r="H17" s="7">
        <v>2719</v>
      </c>
      <c r="I17" s="8">
        <f t="shared" si="12"/>
        <v>-1</v>
      </c>
      <c r="J17" s="6">
        <f>'NonMotorized Trip Inputs'!C83</f>
        <v>0</v>
      </c>
      <c r="K17" s="7">
        <v>1535</v>
      </c>
      <c r="L17" s="8">
        <f t="shared" si="13"/>
        <v>-1</v>
      </c>
      <c r="M17" s="6">
        <f>'NonMotorized Trip Inputs'!C123</f>
        <v>0</v>
      </c>
      <c r="N17" s="7">
        <v>1116</v>
      </c>
      <c r="O17" s="8">
        <f t="shared" si="14"/>
        <v>-1</v>
      </c>
      <c r="P17" s="6">
        <f>'NonMotorized Trip Inputs'!C163</f>
        <v>0</v>
      </c>
      <c r="Q17" s="7">
        <v>0</v>
      </c>
      <c r="R17" s="8" t="e">
        <f t="shared" si="15"/>
        <v>#DIV/0!</v>
      </c>
      <c r="S17" s="6">
        <f t="shared" si="17"/>
        <v>0</v>
      </c>
      <c r="T17" s="7">
        <f t="shared" si="18"/>
        <v>5370</v>
      </c>
      <c r="U17" s="8">
        <f t="shared" si="19"/>
        <v>-1</v>
      </c>
      <c r="V17" s="17" t="e">
        <f>S17/S19</f>
        <v>#DIV/0!</v>
      </c>
      <c r="W17" s="17">
        <f>T17/T19</f>
        <v>8.8171548666754238E-2</v>
      </c>
      <c r="X17" s="17" t="e">
        <f t="shared" si="16"/>
        <v>#DIV/0!</v>
      </c>
    </row>
    <row r="18" spans="1:24" x14ac:dyDescent="0.25">
      <c r="A18" s="10"/>
      <c r="B18" s="10"/>
      <c r="C18" s="4" t="s">
        <v>27</v>
      </c>
      <c r="D18" s="6">
        <f>'NonMotorized Trip Inputs'!C4</f>
        <v>0</v>
      </c>
      <c r="E18" s="7">
        <v>0</v>
      </c>
      <c r="F18" s="8" t="e">
        <f t="shared" si="0"/>
        <v>#DIV/0!</v>
      </c>
      <c r="G18" s="6">
        <f>'NonMotorized Trip Inputs'!C44</f>
        <v>0</v>
      </c>
      <c r="H18" s="7">
        <v>1172</v>
      </c>
      <c r="I18" s="8">
        <f t="shared" si="12"/>
        <v>-1</v>
      </c>
      <c r="J18" s="6">
        <f>'NonMotorized Trip Inputs'!C84</f>
        <v>0</v>
      </c>
      <c r="K18" s="7">
        <v>1250</v>
      </c>
      <c r="L18" s="8">
        <f t="shared" si="13"/>
        <v>-1</v>
      </c>
      <c r="M18" s="6">
        <f>'NonMotorized Trip Inputs'!C124</f>
        <v>0</v>
      </c>
      <c r="N18" s="7">
        <v>807</v>
      </c>
      <c r="O18" s="8">
        <f t="shared" si="14"/>
        <v>-1</v>
      </c>
      <c r="P18" s="6">
        <f>'NonMotorized Trip Inputs'!C164</f>
        <v>0</v>
      </c>
      <c r="Q18" s="7">
        <v>0</v>
      </c>
      <c r="R18" s="8" t="e">
        <f t="shared" si="15"/>
        <v>#DIV/0!</v>
      </c>
      <c r="S18" s="6">
        <f t="shared" si="17"/>
        <v>0</v>
      </c>
      <c r="T18" s="7">
        <f t="shared" si="18"/>
        <v>3229</v>
      </c>
      <c r="U18" s="8">
        <f t="shared" si="19"/>
        <v>-1</v>
      </c>
      <c r="V18" s="17" t="e">
        <f>S18/S19</f>
        <v>#DIV/0!</v>
      </c>
      <c r="W18" s="17">
        <f>T18/T19</f>
        <v>5.3017864179692634E-2</v>
      </c>
      <c r="X18" s="17" t="e">
        <f t="shared" si="16"/>
        <v>#DIV/0!</v>
      </c>
    </row>
    <row r="19" spans="1:24" x14ac:dyDescent="0.25">
      <c r="A19" s="10"/>
      <c r="B19" s="10"/>
      <c r="C19" s="4" t="s">
        <v>28</v>
      </c>
      <c r="D19" s="6">
        <f>SUM(D13:D18)</f>
        <v>0</v>
      </c>
      <c r="E19" s="7">
        <f>SUM(E13:E18)</f>
        <v>0</v>
      </c>
      <c r="F19" s="8" t="e">
        <f t="shared" si="0"/>
        <v>#DIV/0!</v>
      </c>
      <c r="G19" s="6">
        <f>SUM(G13:G18)</f>
        <v>0</v>
      </c>
      <c r="H19" s="7">
        <f>SUM(H13:H18)</f>
        <v>27561</v>
      </c>
      <c r="I19" s="8">
        <f t="shared" si="12"/>
        <v>-1</v>
      </c>
      <c r="J19" s="6">
        <f>SUM(J13:J18)</f>
        <v>0</v>
      </c>
      <c r="K19" s="7">
        <f>SUM(K13:K18)</f>
        <v>15767</v>
      </c>
      <c r="L19" s="8">
        <f t="shared" si="13"/>
        <v>-1</v>
      </c>
      <c r="M19" s="6">
        <f>SUM(M13:M18)</f>
        <v>0</v>
      </c>
      <c r="N19" s="7">
        <f>SUM(N13:N18)</f>
        <v>16652</v>
      </c>
      <c r="O19" s="8">
        <f t="shared" si="14"/>
        <v>-1</v>
      </c>
      <c r="P19" s="6">
        <f>SUM(P13:P18)</f>
        <v>0</v>
      </c>
      <c r="Q19" s="7">
        <f>SUM(Q13:Q18)</f>
        <v>924</v>
      </c>
      <c r="R19" s="8">
        <f t="shared" si="15"/>
        <v>-1</v>
      </c>
      <c r="S19" s="6">
        <f>SUM(S13:S18)</f>
        <v>0</v>
      </c>
      <c r="T19" s="7">
        <f>SUM(T13:T18)</f>
        <v>60904</v>
      </c>
      <c r="U19" s="8">
        <f t="shared" ref="U19" si="20">S19/T19-1</f>
        <v>-1</v>
      </c>
      <c r="V19" s="17" t="e">
        <f>SUM(V13:V18)</f>
        <v>#DIV/0!</v>
      </c>
      <c r="W19" s="17">
        <f>SUM(W13:W18)</f>
        <v>1</v>
      </c>
      <c r="X19" s="17" t="e">
        <f t="shared" si="16"/>
        <v>#DIV/0!</v>
      </c>
    </row>
    <row r="20" spans="1:24" x14ac:dyDescent="0.25">
      <c r="A20" s="10"/>
      <c r="B20" s="10" t="s">
        <v>24</v>
      </c>
      <c r="C20" s="4"/>
      <c r="D20" s="6"/>
      <c r="E20" s="7"/>
      <c r="F20" s="8"/>
      <c r="G20" s="6"/>
      <c r="H20" s="7"/>
      <c r="I20" s="8"/>
      <c r="J20" s="6"/>
      <c r="K20" s="7"/>
      <c r="L20" s="8"/>
      <c r="M20" s="6"/>
      <c r="N20" s="7"/>
      <c r="O20" s="8"/>
      <c r="P20" s="6"/>
      <c r="Q20" s="7"/>
      <c r="R20" s="8"/>
      <c r="S20" s="6"/>
      <c r="T20" s="7"/>
      <c r="U20" s="8"/>
    </row>
    <row r="21" spans="1:24" x14ac:dyDescent="0.25">
      <c r="A21" s="10"/>
      <c r="C21" s="4" t="s">
        <v>2</v>
      </c>
      <c r="D21" s="6">
        <f t="shared" ref="D21:E23" si="21">D5+D13</f>
        <v>0</v>
      </c>
      <c r="E21" s="7">
        <f t="shared" si="21"/>
        <v>15012</v>
      </c>
      <c r="F21" s="8">
        <f t="shared" si="0"/>
        <v>-1</v>
      </c>
      <c r="G21" s="6">
        <f t="shared" ref="G21:H23" si="22">G5+G13</f>
        <v>0</v>
      </c>
      <c r="H21" s="7">
        <f t="shared" si="22"/>
        <v>33929</v>
      </c>
      <c r="I21" s="8">
        <f t="shared" ref="I21:I27" si="23">G21/H21-1</f>
        <v>-1</v>
      </c>
      <c r="J21" s="6">
        <f t="shared" ref="J21:K23" si="24">J5+J13</f>
        <v>0</v>
      </c>
      <c r="K21" s="7">
        <f t="shared" si="24"/>
        <v>11370</v>
      </c>
      <c r="L21" s="8">
        <f t="shared" ref="L21:L27" si="25">J21/K21-1</f>
        <v>-1</v>
      </c>
      <c r="M21" s="6">
        <f t="shared" ref="M21:N23" si="26">M5+M13</f>
        <v>0</v>
      </c>
      <c r="N21" s="7">
        <f t="shared" si="26"/>
        <v>11152</v>
      </c>
      <c r="O21" s="8">
        <f t="shared" ref="O21:O27" si="27">M21/N21-1</f>
        <v>-1</v>
      </c>
      <c r="P21" s="6">
        <f t="shared" ref="P21:Q23" si="28">P5+P13</f>
        <v>0</v>
      </c>
      <c r="Q21" s="7">
        <f t="shared" si="28"/>
        <v>1661</v>
      </c>
      <c r="R21" s="8">
        <f t="shared" ref="R21:R27" si="29">P21/Q21-1</f>
        <v>-1</v>
      </c>
      <c r="S21" s="6">
        <f t="shared" ref="S21:T23" si="30">S5+S13</f>
        <v>0</v>
      </c>
      <c r="T21" s="7">
        <f t="shared" si="30"/>
        <v>73124</v>
      </c>
      <c r="U21" s="8">
        <f t="shared" ref="U21:U27" si="31">S21/T21-1</f>
        <v>-1</v>
      </c>
      <c r="V21" s="16" t="e">
        <f>S21/S27</f>
        <v>#DIV/0!</v>
      </c>
      <c r="W21" s="16">
        <f>T21/T27</f>
        <v>0.57674682735611693</v>
      </c>
      <c r="X21" s="17" t="e">
        <f>V21-W21</f>
        <v>#DIV/0!</v>
      </c>
    </row>
    <row r="22" spans="1:24" x14ac:dyDescent="0.25">
      <c r="A22" s="10"/>
      <c r="C22" s="4" t="s">
        <v>3</v>
      </c>
      <c r="D22" s="6">
        <f t="shared" si="21"/>
        <v>0</v>
      </c>
      <c r="E22" s="7">
        <f t="shared" si="21"/>
        <v>2271</v>
      </c>
      <c r="F22" s="8">
        <f t="shared" si="0"/>
        <v>-1</v>
      </c>
      <c r="G22" s="6">
        <f t="shared" si="22"/>
        <v>0</v>
      </c>
      <c r="H22" s="7">
        <f t="shared" si="22"/>
        <v>3516</v>
      </c>
      <c r="I22" s="8">
        <f t="shared" si="23"/>
        <v>-1</v>
      </c>
      <c r="J22" s="6">
        <f t="shared" si="24"/>
        <v>0</v>
      </c>
      <c r="K22" s="7">
        <f t="shared" si="24"/>
        <v>1116</v>
      </c>
      <c r="L22" s="8">
        <f t="shared" si="25"/>
        <v>-1</v>
      </c>
      <c r="M22" s="6">
        <f t="shared" si="26"/>
        <v>0</v>
      </c>
      <c r="N22" s="7">
        <f t="shared" si="26"/>
        <v>1843</v>
      </c>
      <c r="O22" s="8">
        <f t="shared" si="27"/>
        <v>-1</v>
      </c>
      <c r="P22" s="6">
        <f t="shared" si="28"/>
        <v>0</v>
      </c>
      <c r="Q22" s="7">
        <f t="shared" si="28"/>
        <v>0</v>
      </c>
      <c r="R22" s="8" t="e">
        <f t="shared" si="29"/>
        <v>#DIV/0!</v>
      </c>
      <c r="S22" s="6">
        <f t="shared" si="30"/>
        <v>0</v>
      </c>
      <c r="T22" s="7">
        <f t="shared" si="30"/>
        <v>8746</v>
      </c>
      <c r="U22" s="8">
        <f t="shared" si="31"/>
        <v>-1</v>
      </c>
      <c r="V22" s="17" t="e">
        <f>S22/S27</f>
        <v>#DIV/0!</v>
      </c>
      <c r="W22" s="17">
        <f>T22/T27</f>
        <v>6.8981835677159334E-2</v>
      </c>
      <c r="X22" s="17" t="e">
        <f t="shared" ref="X22:X27" si="32">V22-W22</f>
        <v>#DIV/0!</v>
      </c>
    </row>
    <row r="23" spans="1:24" x14ac:dyDescent="0.25">
      <c r="A23" s="10"/>
      <c r="C23" s="4" t="s">
        <v>4</v>
      </c>
      <c r="D23" s="6">
        <f t="shared" si="21"/>
        <v>0</v>
      </c>
      <c r="E23" s="7">
        <f t="shared" si="21"/>
        <v>759</v>
      </c>
      <c r="F23" s="8">
        <f t="shared" si="0"/>
        <v>-1</v>
      </c>
      <c r="G23" s="6">
        <f t="shared" si="22"/>
        <v>0</v>
      </c>
      <c r="H23" s="7">
        <f t="shared" si="22"/>
        <v>1264</v>
      </c>
      <c r="I23" s="8">
        <f t="shared" si="23"/>
        <v>-1</v>
      </c>
      <c r="J23" s="6">
        <f t="shared" si="24"/>
        <v>0</v>
      </c>
      <c r="K23" s="7">
        <f t="shared" si="24"/>
        <v>1509</v>
      </c>
      <c r="L23" s="8">
        <f t="shared" si="25"/>
        <v>-1</v>
      </c>
      <c r="M23" s="6">
        <f t="shared" si="26"/>
        <v>0</v>
      </c>
      <c r="N23" s="7">
        <f t="shared" si="26"/>
        <v>1091</v>
      </c>
      <c r="O23" s="8">
        <f t="shared" si="27"/>
        <v>-1</v>
      </c>
      <c r="P23" s="6">
        <f t="shared" si="28"/>
        <v>0</v>
      </c>
      <c r="Q23" s="7">
        <f t="shared" si="28"/>
        <v>0</v>
      </c>
      <c r="R23" s="8" t="e">
        <f t="shared" si="29"/>
        <v>#DIV/0!</v>
      </c>
      <c r="S23" s="6">
        <f t="shared" si="30"/>
        <v>0</v>
      </c>
      <c r="T23" s="7">
        <f t="shared" si="30"/>
        <v>4623</v>
      </c>
      <c r="U23" s="8">
        <f t="shared" si="31"/>
        <v>-1</v>
      </c>
      <c r="V23" s="17" t="e">
        <f>S23/S27</f>
        <v>#DIV/0!</v>
      </c>
      <c r="W23" s="17">
        <f>T23/T27</f>
        <v>3.64627288286654E-2</v>
      </c>
      <c r="X23" s="17" t="e">
        <f t="shared" si="32"/>
        <v>#DIV/0!</v>
      </c>
    </row>
    <row r="24" spans="1:24" x14ac:dyDescent="0.25">
      <c r="A24" s="10"/>
      <c r="C24" s="4" t="s">
        <v>25</v>
      </c>
      <c r="D24" s="6">
        <f t="shared" ref="D24:E24" si="33">D8+D16</f>
        <v>0</v>
      </c>
      <c r="E24" s="7">
        <f t="shared" si="33"/>
        <v>8931</v>
      </c>
      <c r="F24" s="8">
        <f t="shared" ref="F24:F27" si="34">D24/E24-1</f>
        <v>-1</v>
      </c>
      <c r="G24" s="6">
        <f t="shared" ref="G24:H24" si="35">G8+G16</f>
        <v>0</v>
      </c>
      <c r="H24" s="7">
        <f t="shared" si="35"/>
        <v>6280</v>
      </c>
      <c r="I24" s="8">
        <f t="shared" si="23"/>
        <v>-1</v>
      </c>
      <c r="J24" s="6">
        <f t="shared" ref="J24:K24" si="36">J8+J16</f>
        <v>0</v>
      </c>
      <c r="K24" s="7">
        <f t="shared" si="36"/>
        <v>5966</v>
      </c>
      <c r="L24" s="8">
        <f t="shared" si="25"/>
        <v>-1</v>
      </c>
      <c r="M24" s="6">
        <f t="shared" ref="M24:N24" si="37">M8+M16</f>
        <v>0</v>
      </c>
      <c r="N24" s="7">
        <f t="shared" si="37"/>
        <v>3064</v>
      </c>
      <c r="O24" s="8">
        <f t="shared" si="27"/>
        <v>-1</v>
      </c>
      <c r="P24" s="6">
        <f t="shared" ref="P24:Q24" si="38">P8+P16</f>
        <v>0</v>
      </c>
      <c r="Q24" s="7">
        <f t="shared" si="38"/>
        <v>0</v>
      </c>
      <c r="R24" s="8" t="e">
        <f t="shared" si="29"/>
        <v>#DIV/0!</v>
      </c>
      <c r="S24" s="6">
        <f t="shared" ref="S24:T24" si="39">S8+S16</f>
        <v>0</v>
      </c>
      <c r="T24" s="7">
        <f t="shared" si="39"/>
        <v>24241</v>
      </c>
      <c r="U24" s="8">
        <f t="shared" si="31"/>
        <v>-1</v>
      </c>
      <c r="V24" s="17" t="e">
        <f>S24/S27</f>
        <v>#DIV/0!</v>
      </c>
      <c r="W24" s="17">
        <f>T24/T27</f>
        <v>0.19119468084267313</v>
      </c>
      <c r="X24" s="17" t="e">
        <f t="shared" si="32"/>
        <v>#DIV/0!</v>
      </c>
    </row>
    <row r="25" spans="1:24" x14ac:dyDescent="0.25">
      <c r="A25" s="10"/>
      <c r="C25" s="4" t="s">
        <v>26</v>
      </c>
      <c r="D25" s="6">
        <f t="shared" ref="D25:E25" si="40">D9+D17</f>
        <v>0</v>
      </c>
      <c r="E25" s="7">
        <f t="shared" si="40"/>
        <v>1381</v>
      </c>
      <c r="F25" s="8">
        <f t="shared" si="34"/>
        <v>-1</v>
      </c>
      <c r="G25" s="6">
        <f t="shared" ref="G25:H25" si="41">G9+G17</f>
        <v>0</v>
      </c>
      <c r="H25" s="7">
        <f t="shared" si="41"/>
        <v>5261</v>
      </c>
      <c r="I25" s="8">
        <f t="shared" si="23"/>
        <v>-1</v>
      </c>
      <c r="J25" s="6">
        <f t="shared" ref="J25:K25" si="42">J9+J17</f>
        <v>0</v>
      </c>
      <c r="K25" s="7">
        <f t="shared" si="42"/>
        <v>2061</v>
      </c>
      <c r="L25" s="8">
        <f t="shared" si="25"/>
        <v>-1</v>
      </c>
      <c r="M25" s="6">
        <f t="shared" ref="M25:N25" si="43">M9+M17</f>
        <v>0</v>
      </c>
      <c r="N25" s="7">
        <f t="shared" si="43"/>
        <v>1116</v>
      </c>
      <c r="O25" s="8">
        <f t="shared" si="27"/>
        <v>-1</v>
      </c>
      <c r="P25" s="6">
        <f t="shared" ref="P25:Q25" si="44">P9+P17</f>
        <v>0</v>
      </c>
      <c r="Q25" s="7">
        <f t="shared" si="44"/>
        <v>0</v>
      </c>
      <c r="R25" s="8" t="e">
        <f t="shared" si="29"/>
        <v>#DIV/0!</v>
      </c>
      <c r="S25" s="6">
        <f t="shared" ref="S25:T25" si="45">S9+S17</f>
        <v>0</v>
      </c>
      <c r="T25" s="7">
        <f t="shared" si="45"/>
        <v>9819</v>
      </c>
      <c r="U25" s="8">
        <f t="shared" si="31"/>
        <v>-1</v>
      </c>
      <c r="V25" s="17" t="e">
        <f>S25/S27</f>
        <v>#DIV/0!</v>
      </c>
      <c r="W25" s="17">
        <f>T25/T27</f>
        <v>7.7444848446607303E-2</v>
      </c>
      <c r="X25" s="17" t="e">
        <f t="shared" si="32"/>
        <v>#DIV/0!</v>
      </c>
    </row>
    <row r="26" spans="1:24" x14ac:dyDescent="0.25">
      <c r="A26" s="10"/>
      <c r="B26" s="10"/>
      <c r="C26" s="4" t="s">
        <v>27</v>
      </c>
      <c r="D26" s="6">
        <f t="shared" ref="D26:E26" si="46">D10+D18</f>
        <v>0</v>
      </c>
      <c r="E26" s="7">
        <f t="shared" si="46"/>
        <v>399</v>
      </c>
      <c r="F26" s="8">
        <f t="shared" si="34"/>
        <v>-1</v>
      </c>
      <c r="G26" s="6">
        <f t="shared" ref="G26:H26" si="47">G10+G18</f>
        <v>0</v>
      </c>
      <c r="H26" s="7">
        <f t="shared" si="47"/>
        <v>3778</v>
      </c>
      <c r="I26" s="8">
        <f t="shared" si="23"/>
        <v>-1</v>
      </c>
      <c r="J26" s="6">
        <f t="shared" ref="J26:K26" si="48">J10+J18</f>
        <v>0</v>
      </c>
      <c r="K26" s="7">
        <f t="shared" si="48"/>
        <v>1250</v>
      </c>
      <c r="L26" s="8">
        <f t="shared" si="25"/>
        <v>-1</v>
      </c>
      <c r="M26" s="6">
        <f t="shared" ref="M26:N26" si="49">M10+M18</f>
        <v>0</v>
      </c>
      <c r="N26" s="7">
        <f t="shared" si="49"/>
        <v>807</v>
      </c>
      <c r="O26" s="8">
        <f t="shared" si="27"/>
        <v>-1</v>
      </c>
      <c r="P26" s="6">
        <f t="shared" ref="P26:Q26" si="50">P10+P18</f>
        <v>0</v>
      </c>
      <c r="Q26" s="7">
        <f t="shared" si="50"/>
        <v>0</v>
      </c>
      <c r="R26" s="8" t="e">
        <f t="shared" si="29"/>
        <v>#DIV/0!</v>
      </c>
      <c r="S26" s="6">
        <f t="shared" ref="S26:T26" si="51">S10+S18</f>
        <v>0</v>
      </c>
      <c r="T26" s="7">
        <f t="shared" si="51"/>
        <v>6234</v>
      </c>
      <c r="U26" s="8">
        <f t="shared" si="31"/>
        <v>-1</v>
      </c>
      <c r="V26" s="17" t="e">
        <f>S26/S27</f>
        <v>#DIV/0!</v>
      </c>
      <c r="W26" s="17">
        <f>T26/T27</f>
        <v>4.9169078848777872E-2</v>
      </c>
      <c r="X26" s="17" t="e">
        <f t="shared" si="32"/>
        <v>#DIV/0!</v>
      </c>
    </row>
    <row r="27" spans="1:24" x14ac:dyDescent="0.25">
      <c r="A27" s="10"/>
      <c r="B27" s="10"/>
      <c r="C27" s="4" t="s">
        <v>28</v>
      </c>
      <c r="D27" s="6">
        <f>SUM(D21:D26)</f>
        <v>0</v>
      </c>
      <c r="E27" s="7">
        <f>SUM(E21:E26)</f>
        <v>28753</v>
      </c>
      <c r="F27" s="8">
        <f t="shared" si="34"/>
        <v>-1</v>
      </c>
      <c r="G27" s="6">
        <f>SUM(G21:G26)</f>
        <v>0</v>
      </c>
      <c r="H27" s="7">
        <f>SUM(H21:H26)</f>
        <v>54028</v>
      </c>
      <c r="I27" s="8">
        <f t="shared" si="23"/>
        <v>-1</v>
      </c>
      <c r="J27" s="6">
        <f>SUM(J21:J26)</f>
        <v>0</v>
      </c>
      <c r="K27" s="7">
        <f>SUM(K21:K26)</f>
        <v>23272</v>
      </c>
      <c r="L27" s="8">
        <f t="shared" si="25"/>
        <v>-1</v>
      </c>
      <c r="M27" s="6">
        <f>SUM(M21:M26)</f>
        <v>0</v>
      </c>
      <c r="N27" s="7">
        <f>SUM(N21:N26)</f>
        <v>19073</v>
      </c>
      <c r="O27" s="8">
        <f t="shared" si="27"/>
        <v>-1</v>
      </c>
      <c r="P27" s="6">
        <f>SUM(P21:P26)</f>
        <v>0</v>
      </c>
      <c r="Q27" s="7">
        <f>SUM(Q21:Q26)</f>
        <v>1661</v>
      </c>
      <c r="R27" s="8">
        <f t="shared" si="29"/>
        <v>-1</v>
      </c>
      <c r="S27" s="6">
        <f>SUM(S21:S26)</f>
        <v>0</v>
      </c>
      <c r="T27" s="7">
        <f>SUM(T21:T26)</f>
        <v>126787</v>
      </c>
      <c r="U27" s="8">
        <f t="shared" si="31"/>
        <v>-1</v>
      </c>
      <c r="V27" s="17" t="e">
        <f>SUM(V21:V26)</f>
        <v>#DIV/0!</v>
      </c>
      <c r="W27" s="17">
        <f>SUM(W21:W26)</f>
        <v>0.99999999999999989</v>
      </c>
      <c r="X27" s="17" t="e">
        <f t="shared" si="32"/>
        <v>#DIV/0!</v>
      </c>
    </row>
    <row r="28" spans="1:24" x14ac:dyDescent="0.25">
      <c r="A28" t="s">
        <v>7</v>
      </c>
      <c r="C28" s="4"/>
      <c r="D28" s="6"/>
      <c r="E28" s="7"/>
      <c r="F28" s="8"/>
      <c r="G28" s="6"/>
      <c r="H28" s="7"/>
      <c r="I28" s="8"/>
      <c r="J28" s="6"/>
      <c r="K28" s="7"/>
      <c r="L28" s="8"/>
      <c r="M28" s="6"/>
      <c r="N28" s="7"/>
      <c r="O28" s="8"/>
      <c r="P28" s="6"/>
      <c r="Q28" s="7"/>
      <c r="R28" s="8"/>
      <c r="S28" s="6"/>
      <c r="T28" s="7"/>
      <c r="U28" s="8"/>
    </row>
    <row r="29" spans="1:24" x14ac:dyDescent="0.25">
      <c r="B29" t="s">
        <v>1</v>
      </c>
      <c r="C29" s="4"/>
      <c r="D29" s="6"/>
      <c r="E29" s="7"/>
      <c r="F29" s="8"/>
      <c r="G29" s="6"/>
      <c r="H29" s="7"/>
      <c r="I29" s="8"/>
      <c r="J29" s="6"/>
      <c r="K29" s="7"/>
      <c r="L29" s="8"/>
      <c r="M29" s="6"/>
      <c r="N29" s="7"/>
      <c r="O29" s="8"/>
      <c r="P29" s="6"/>
      <c r="Q29" s="7"/>
      <c r="R29" s="8"/>
      <c r="S29" s="6"/>
      <c r="T29" s="7"/>
      <c r="U29" s="8"/>
    </row>
    <row r="30" spans="1:24" x14ac:dyDescent="0.25">
      <c r="C30" s="4" t="s">
        <v>2</v>
      </c>
      <c r="D30" s="6">
        <f>'Vehicle Trip Inputs'!C7</f>
        <v>0</v>
      </c>
      <c r="E30" s="7">
        <v>149808</v>
      </c>
      <c r="F30" s="8">
        <f>D30/E30-1</f>
        <v>-1</v>
      </c>
      <c r="G30" s="6">
        <f>'Vehicle Trip Inputs'!C67</f>
        <v>0</v>
      </c>
      <c r="H30" s="7">
        <v>353904</v>
      </c>
      <c r="I30" s="8">
        <f>G30/H30-1</f>
        <v>-1</v>
      </c>
      <c r="J30" s="6">
        <f>'Vehicle Trip Inputs'!C127</f>
        <v>0</v>
      </c>
      <c r="K30" s="7">
        <v>152188</v>
      </c>
      <c r="L30" s="8">
        <f>J30/K30-1</f>
        <v>-1</v>
      </c>
      <c r="M30" s="6">
        <f>'Vehicle Trip Inputs'!C187</f>
        <v>0</v>
      </c>
      <c r="N30" s="7">
        <v>132020</v>
      </c>
      <c r="O30" s="8">
        <f>M30/N30-1</f>
        <v>-1</v>
      </c>
      <c r="P30" s="6">
        <f>'Vehicle Trip Inputs'!C247</f>
        <v>0</v>
      </c>
      <c r="Q30" s="7">
        <v>39431</v>
      </c>
      <c r="R30" s="8">
        <f>P30/Q30-1</f>
        <v>-1</v>
      </c>
      <c r="S30" s="6">
        <f>D30+G30+J30+M30+P30</f>
        <v>0</v>
      </c>
      <c r="T30" s="7">
        <f>E30+H30+K30+N30+Q30</f>
        <v>827351</v>
      </c>
      <c r="U30" s="8">
        <f>S30/T30-1</f>
        <v>-1</v>
      </c>
      <c r="V30" s="16" t="e">
        <f>S30/S36</f>
        <v>#DIV/0!</v>
      </c>
      <c r="W30" s="16">
        <f>T30/T36</f>
        <v>0.32700121259262421</v>
      </c>
      <c r="X30" s="17" t="e">
        <f>V30-W30</f>
        <v>#DIV/0!</v>
      </c>
    </row>
    <row r="31" spans="1:24" x14ac:dyDescent="0.25">
      <c r="C31" s="4" t="s">
        <v>3</v>
      </c>
      <c r="D31" s="6">
        <f>'Vehicle Trip Inputs'!C8</f>
        <v>0</v>
      </c>
      <c r="E31" s="7">
        <v>177274</v>
      </c>
      <c r="F31" s="8">
        <f t="shared" si="0"/>
        <v>-1</v>
      </c>
      <c r="G31" s="6">
        <f>'Vehicle Trip Inputs'!C68</f>
        <v>0</v>
      </c>
      <c r="H31" s="7">
        <v>222121</v>
      </c>
      <c r="I31" s="8">
        <f t="shared" ref="I31:I36" si="52">G31/H31-1</f>
        <v>-1</v>
      </c>
      <c r="J31" s="6">
        <f>'Vehicle Trip Inputs'!C128</f>
        <v>0</v>
      </c>
      <c r="K31" s="7">
        <v>152284</v>
      </c>
      <c r="L31" s="8">
        <f t="shared" ref="L31:L36" si="53">J31/K31-1</f>
        <v>-1</v>
      </c>
      <c r="M31" s="6">
        <f>'Vehicle Trip Inputs'!C188</f>
        <v>0</v>
      </c>
      <c r="N31" s="7">
        <v>140077</v>
      </c>
      <c r="O31" s="8">
        <f t="shared" ref="O31:O36" si="54">M31/N31-1</f>
        <v>-1</v>
      </c>
      <c r="P31" s="6">
        <f>'Vehicle Trip Inputs'!C248</f>
        <v>0</v>
      </c>
      <c r="Q31" s="7">
        <v>20240</v>
      </c>
      <c r="R31" s="8">
        <f t="shared" ref="R31:R36" si="55">P31/Q31-1</f>
        <v>-1</v>
      </c>
      <c r="S31" s="6">
        <f t="shared" ref="S31:S35" si="56">D31+G31+J31+M31+P31</f>
        <v>0</v>
      </c>
      <c r="T31" s="7">
        <f t="shared" ref="T31:T35" si="57">E31+H31+K31+N31+Q31</f>
        <v>711996</v>
      </c>
      <c r="U31" s="8">
        <f t="shared" ref="U31:U36" si="58">S31/T31-1</f>
        <v>-1</v>
      </c>
      <c r="V31" s="17" t="e">
        <f>S31/S36</f>
        <v>#DIV/0!</v>
      </c>
      <c r="W31" s="17">
        <f>T31/T36</f>
        <v>0.28140844135209608</v>
      </c>
      <c r="X31" s="17" t="e">
        <f t="shared" ref="X31:X36" si="59">V31-W31</f>
        <v>#DIV/0!</v>
      </c>
    </row>
    <row r="32" spans="1:24" x14ac:dyDescent="0.25">
      <c r="C32" s="4" t="s">
        <v>4</v>
      </c>
      <c r="D32" s="6">
        <f>'Vehicle Trip Inputs'!C9</f>
        <v>0</v>
      </c>
      <c r="E32" s="7">
        <v>169580</v>
      </c>
      <c r="F32" s="8">
        <f t="shared" si="0"/>
        <v>-1</v>
      </c>
      <c r="G32" s="6">
        <f>'Vehicle Trip Inputs'!C69</f>
        <v>0</v>
      </c>
      <c r="H32" s="7">
        <v>171990</v>
      </c>
      <c r="I32" s="8">
        <f t="shared" si="52"/>
        <v>-1</v>
      </c>
      <c r="J32" s="6">
        <f>'Vehicle Trip Inputs'!C129</f>
        <v>0</v>
      </c>
      <c r="K32" s="7">
        <v>193265</v>
      </c>
      <c r="L32" s="8">
        <f t="shared" si="53"/>
        <v>-1</v>
      </c>
      <c r="M32" s="6">
        <f>'Vehicle Trip Inputs'!C189</f>
        <v>0</v>
      </c>
      <c r="N32" s="7">
        <v>132717</v>
      </c>
      <c r="O32" s="8">
        <f t="shared" si="54"/>
        <v>-1</v>
      </c>
      <c r="P32" s="6">
        <f>'Vehicle Trip Inputs'!C249</f>
        <v>0</v>
      </c>
      <c r="Q32" s="7">
        <v>6302</v>
      </c>
      <c r="R32" s="8">
        <f t="shared" si="55"/>
        <v>-1</v>
      </c>
      <c r="S32" s="6">
        <f t="shared" si="56"/>
        <v>0</v>
      </c>
      <c r="T32" s="7">
        <f t="shared" si="57"/>
        <v>673854</v>
      </c>
      <c r="U32" s="8">
        <f t="shared" si="58"/>
        <v>-1</v>
      </c>
      <c r="V32" s="17" t="e">
        <f>S32/S36</f>
        <v>#DIV/0!</v>
      </c>
      <c r="W32" s="17">
        <f>T32/T36</f>
        <v>0.26633324321888796</v>
      </c>
      <c r="X32" s="17" t="e">
        <f t="shared" si="59"/>
        <v>#DIV/0!</v>
      </c>
    </row>
    <row r="33" spans="1:24" x14ac:dyDescent="0.25">
      <c r="C33" s="4" t="s">
        <v>25</v>
      </c>
      <c r="D33" s="6">
        <f>'Transit Trip Inputs'!C3</f>
        <v>0</v>
      </c>
      <c r="E33" s="7">
        <v>17846</v>
      </c>
      <c r="F33" s="8">
        <f t="shared" si="0"/>
        <v>-1</v>
      </c>
      <c r="G33" s="6">
        <f>'Transit Trip Inputs'!C31</f>
        <v>0</v>
      </c>
      <c r="H33" s="7">
        <v>19087</v>
      </c>
      <c r="I33" s="8">
        <f t="shared" si="52"/>
        <v>-1</v>
      </c>
      <c r="J33" s="6">
        <f>'Transit Trip Inputs'!C59</f>
        <v>0</v>
      </c>
      <c r="K33" s="7">
        <v>3183</v>
      </c>
      <c r="L33" s="8">
        <f t="shared" si="53"/>
        <v>-1</v>
      </c>
      <c r="M33" s="6">
        <f>'Transit Trip Inputs'!C87</f>
        <v>0</v>
      </c>
      <c r="N33" s="7">
        <v>2809</v>
      </c>
      <c r="O33" s="8">
        <f t="shared" si="54"/>
        <v>-1</v>
      </c>
      <c r="P33" s="6">
        <f>'Transit Trip Inputs'!C115</f>
        <v>0</v>
      </c>
      <c r="Q33" s="7">
        <v>421</v>
      </c>
      <c r="R33" s="8">
        <f t="shared" si="55"/>
        <v>-1</v>
      </c>
      <c r="S33" s="6">
        <f t="shared" si="56"/>
        <v>0</v>
      </c>
      <c r="T33" s="7">
        <f t="shared" si="57"/>
        <v>43346</v>
      </c>
      <c r="U33" s="8">
        <f t="shared" si="58"/>
        <v>-1</v>
      </c>
      <c r="V33" s="17" t="e">
        <f>S33/S36</f>
        <v>#DIV/0!</v>
      </c>
      <c r="W33" s="17">
        <f>T33/T36</f>
        <v>1.7132020824341652E-2</v>
      </c>
      <c r="X33" s="17" t="e">
        <f t="shared" si="59"/>
        <v>#DIV/0!</v>
      </c>
    </row>
    <row r="34" spans="1:24" x14ac:dyDescent="0.25">
      <c r="C34" s="4" t="s">
        <v>26</v>
      </c>
      <c r="D34" s="6">
        <f>'NonMotorized Trip Inputs'!C5</f>
        <v>0</v>
      </c>
      <c r="E34" s="7">
        <v>50916</v>
      </c>
      <c r="F34" s="8">
        <f t="shared" si="0"/>
        <v>-1</v>
      </c>
      <c r="G34" s="6">
        <f>'NonMotorized Trip Inputs'!C45</f>
        <v>0</v>
      </c>
      <c r="H34" s="7">
        <v>80680</v>
      </c>
      <c r="I34" s="8">
        <f t="shared" si="52"/>
        <v>-1</v>
      </c>
      <c r="J34" s="6">
        <f>'NonMotorized Trip Inputs'!C85</f>
        <v>0</v>
      </c>
      <c r="K34" s="7">
        <v>71664</v>
      </c>
      <c r="L34" s="8">
        <f t="shared" si="53"/>
        <v>-1</v>
      </c>
      <c r="M34" s="6">
        <f>'NonMotorized Trip Inputs'!C125</f>
        <v>0</v>
      </c>
      <c r="N34" s="7">
        <v>45645</v>
      </c>
      <c r="O34" s="8">
        <f t="shared" si="54"/>
        <v>-1</v>
      </c>
      <c r="P34" s="6">
        <f>'NonMotorized Trip Inputs'!C165</f>
        <v>0</v>
      </c>
      <c r="Q34" s="7">
        <v>3589</v>
      </c>
      <c r="R34" s="8">
        <f t="shared" si="55"/>
        <v>-1</v>
      </c>
      <c r="S34" s="6">
        <f t="shared" si="56"/>
        <v>0</v>
      </c>
      <c r="T34" s="7">
        <f t="shared" si="57"/>
        <v>252494</v>
      </c>
      <c r="U34" s="8">
        <f t="shared" si="58"/>
        <v>-1</v>
      </c>
      <c r="V34" s="17" t="e">
        <f>S34/S36</f>
        <v>#DIV/0!</v>
      </c>
      <c r="W34" s="17">
        <f>T34/T36</f>
        <v>9.9795424399513694E-2</v>
      </c>
      <c r="X34" s="17" t="e">
        <f t="shared" si="59"/>
        <v>#DIV/0!</v>
      </c>
    </row>
    <row r="35" spans="1:24" x14ac:dyDescent="0.25">
      <c r="B35" s="10"/>
      <c r="C35" s="4" t="s">
        <v>27</v>
      </c>
      <c r="D35" s="6">
        <f>'NonMotorized Trip Inputs'!C6</f>
        <v>0</v>
      </c>
      <c r="E35" s="7">
        <v>4262</v>
      </c>
      <c r="F35" s="8">
        <f t="shared" si="0"/>
        <v>-1</v>
      </c>
      <c r="G35" s="6">
        <f>'NonMotorized Trip Inputs'!C46</f>
        <v>0</v>
      </c>
      <c r="H35" s="7">
        <v>4797</v>
      </c>
      <c r="I35" s="8">
        <f t="shared" si="52"/>
        <v>-1</v>
      </c>
      <c r="J35" s="6">
        <f>'NonMotorized Trip Inputs'!C86</f>
        <v>0</v>
      </c>
      <c r="K35" s="7">
        <v>7158</v>
      </c>
      <c r="L35" s="8">
        <f t="shared" si="53"/>
        <v>-1</v>
      </c>
      <c r="M35" s="6">
        <f>'NonMotorized Trip Inputs'!C126</f>
        <v>0</v>
      </c>
      <c r="N35" s="7">
        <v>4668</v>
      </c>
      <c r="O35" s="8">
        <f t="shared" si="54"/>
        <v>-1</v>
      </c>
      <c r="P35" s="6">
        <f>'NonMotorized Trip Inputs'!C166</f>
        <v>0</v>
      </c>
      <c r="Q35" s="7">
        <v>190</v>
      </c>
      <c r="R35" s="8">
        <f t="shared" si="55"/>
        <v>-1</v>
      </c>
      <c r="S35" s="6">
        <f t="shared" si="56"/>
        <v>0</v>
      </c>
      <c r="T35" s="7">
        <f t="shared" si="57"/>
        <v>21075</v>
      </c>
      <c r="U35" s="8">
        <f t="shared" si="58"/>
        <v>-1</v>
      </c>
      <c r="V35" s="17" t="e">
        <f>S35/S36</f>
        <v>#DIV/0!</v>
      </c>
      <c r="W35" s="17">
        <f>T35/T36</f>
        <v>8.3296576125363418E-3</v>
      </c>
      <c r="X35" s="17" t="e">
        <f t="shared" si="59"/>
        <v>#DIV/0!</v>
      </c>
    </row>
    <row r="36" spans="1:24" x14ac:dyDescent="0.25">
      <c r="B36" s="10"/>
      <c r="C36" s="4" t="s">
        <v>28</v>
      </c>
      <c r="D36" s="6">
        <f>SUM(D30:D35)</f>
        <v>0</v>
      </c>
      <c r="E36" s="7">
        <f>SUM(E30:E35)</f>
        <v>569686</v>
      </c>
      <c r="F36" s="8">
        <f t="shared" ref="F36" si="60">D36/E36-1</f>
        <v>-1</v>
      </c>
      <c r="G36" s="6">
        <f>SUM(G30:G35)</f>
        <v>0</v>
      </c>
      <c r="H36" s="7">
        <f>SUM(H30:H35)</f>
        <v>852579</v>
      </c>
      <c r="I36" s="8">
        <f t="shared" si="52"/>
        <v>-1</v>
      </c>
      <c r="J36" s="6">
        <f>SUM(J30:J35)</f>
        <v>0</v>
      </c>
      <c r="K36" s="7">
        <f>SUM(K30:K35)</f>
        <v>579742</v>
      </c>
      <c r="L36" s="8">
        <f t="shared" si="53"/>
        <v>-1</v>
      </c>
      <c r="M36" s="6">
        <f>SUM(M30:M35)</f>
        <v>0</v>
      </c>
      <c r="N36" s="7">
        <f>SUM(N30:N35)</f>
        <v>457936</v>
      </c>
      <c r="O36" s="8">
        <f t="shared" si="54"/>
        <v>-1</v>
      </c>
      <c r="P36" s="6">
        <f>SUM(P30:P35)</f>
        <v>0</v>
      </c>
      <c r="Q36" s="7">
        <f>SUM(Q30:Q35)</f>
        <v>70173</v>
      </c>
      <c r="R36" s="8">
        <f t="shared" si="55"/>
        <v>-1</v>
      </c>
      <c r="S36" s="6">
        <f>SUM(S30:S35)</f>
        <v>0</v>
      </c>
      <c r="T36" s="7">
        <f>SUM(T30:T35)</f>
        <v>2530116</v>
      </c>
      <c r="U36" s="8">
        <f t="shared" si="58"/>
        <v>-1</v>
      </c>
      <c r="V36" s="17" t="e">
        <f>SUM(V30:V35)</f>
        <v>#DIV/0!</v>
      </c>
      <c r="W36" s="17">
        <f>SUM(W30:W35)</f>
        <v>1</v>
      </c>
      <c r="X36" s="17" t="e">
        <f t="shared" si="59"/>
        <v>#DIV/0!</v>
      </c>
    </row>
    <row r="37" spans="1:24" x14ac:dyDescent="0.25">
      <c r="B37" s="10" t="s">
        <v>5</v>
      </c>
      <c r="C37" s="4"/>
      <c r="D37" s="6"/>
      <c r="E37" s="7"/>
      <c r="F37" s="8"/>
      <c r="G37" s="6"/>
      <c r="H37" s="7"/>
      <c r="I37" s="8"/>
      <c r="J37" s="6"/>
      <c r="K37" s="7"/>
      <c r="L37" s="8"/>
      <c r="M37" s="6"/>
      <c r="N37" s="7"/>
      <c r="O37" s="8"/>
      <c r="P37" s="6"/>
      <c r="Q37" s="7"/>
      <c r="R37" s="8"/>
      <c r="S37" s="6"/>
      <c r="T37" s="7"/>
      <c r="U37" s="8"/>
    </row>
    <row r="38" spans="1:24" x14ac:dyDescent="0.25">
      <c r="B38" s="10"/>
      <c r="C38" s="4" t="s">
        <v>2</v>
      </c>
      <c r="D38" s="6">
        <f>'Vehicle Trip Inputs'!C10</f>
        <v>0</v>
      </c>
      <c r="E38" s="7">
        <v>101073</v>
      </c>
      <c r="F38" s="8">
        <f>D38/E38-1</f>
        <v>-1</v>
      </c>
      <c r="G38" s="6">
        <f>'Vehicle Trip Inputs'!C70</f>
        <v>0</v>
      </c>
      <c r="H38" s="7">
        <v>279998</v>
      </c>
      <c r="I38" s="8">
        <f>G38/H38-1</f>
        <v>-1</v>
      </c>
      <c r="J38" s="6">
        <f>'Vehicle Trip Inputs'!C130</f>
        <v>0</v>
      </c>
      <c r="K38" s="7">
        <v>201232</v>
      </c>
      <c r="L38" s="8">
        <f>J38/K38-1</f>
        <v>-1</v>
      </c>
      <c r="M38" s="6">
        <f>'Vehicle Trip Inputs'!C190</f>
        <v>0</v>
      </c>
      <c r="N38" s="7">
        <v>254893</v>
      </c>
      <c r="O38" s="8">
        <f>M38/N38-1</f>
        <v>-1</v>
      </c>
      <c r="P38" s="6">
        <f>'Vehicle Trip Inputs'!C250</f>
        <v>0</v>
      </c>
      <c r="Q38" s="7">
        <v>62007</v>
      </c>
      <c r="R38" s="8">
        <f>P38/Q38-1</f>
        <v>-1</v>
      </c>
      <c r="S38" s="6">
        <f t="shared" ref="S38:S43" si="61">D38+G38+J38+M38+P38</f>
        <v>0</v>
      </c>
      <c r="T38" s="7">
        <f t="shared" ref="T38:T43" si="62">E38+H38+K38+N38+Q38</f>
        <v>899203</v>
      </c>
      <c r="U38" s="8">
        <f t="shared" ref="U38:U44" si="63">S38/T38-1</f>
        <v>-1</v>
      </c>
      <c r="V38" s="16" t="e">
        <f>S38/S44</f>
        <v>#DIV/0!</v>
      </c>
      <c r="W38" s="16">
        <f>T38/T44</f>
        <v>0.34494395254888255</v>
      </c>
      <c r="X38" s="17" t="e">
        <f>V38-W38</f>
        <v>#DIV/0!</v>
      </c>
    </row>
    <row r="39" spans="1:24" x14ac:dyDescent="0.25">
      <c r="A39" s="10"/>
      <c r="B39" s="10"/>
      <c r="C39" s="4" t="s">
        <v>3</v>
      </c>
      <c r="D39" s="6">
        <f>'Vehicle Trip Inputs'!C11</f>
        <v>0</v>
      </c>
      <c r="E39" s="7">
        <v>26517</v>
      </c>
      <c r="F39" s="8">
        <f t="shared" si="0"/>
        <v>-1</v>
      </c>
      <c r="G39" s="6">
        <f>'Vehicle Trip Inputs'!C71</f>
        <v>0</v>
      </c>
      <c r="H39" s="7">
        <v>173584</v>
      </c>
      <c r="I39" s="8">
        <f t="shared" ref="I39:I44" si="64">G39/H39-1</f>
        <v>-1</v>
      </c>
      <c r="J39" s="6">
        <f>'Vehicle Trip Inputs'!C131</f>
        <v>0</v>
      </c>
      <c r="K39" s="7">
        <v>181337</v>
      </c>
      <c r="L39" s="8">
        <f t="shared" ref="L39:L44" si="65">J39/K39-1</f>
        <v>-1</v>
      </c>
      <c r="M39" s="6">
        <f>'Vehicle Trip Inputs'!C191</f>
        <v>0</v>
      </c>
      <c r="N39" s="7">
        <v>263023</v>
      </c>
      <c r="O39" s="8">
        <f t="shared" ref="O39:O44" si="66">M39/N39-1</f>
        <v>-1</v>
      </c>
      <c r="P39" s="6">
        <f>'Vehicle Trip Inputs'!C251</f>
        <v>0</v>
      </c>
      <c r="Q39" s="7">
        <v>49583</v>
      </c>
      <c r="R39" s="8">
        <f t="shared" ref="R39:R44" si="67">P39/Q39-1</f>
        <v>-1</v>
      </c>
      <c r="S39" s="6">
        <f t="shared" si="61"/>
        <v>0</v>
      </c>
      <c r="T39" s="7">
        <f t="shared" si="62"/>
        <v>694044</v>
      </c>
      <c r="U39" s="8">
        <f t="shared" si="63"/>
        <v>-1</v>
      </c>
      <c r="V39" s="17" t="e">
        <f>S39/S44</f>
        <v>#DIV/0!</v>
      </c>
      <c r="W39" s="17">
        <f>T39/T44</f>
        <v>0.26624275119504343</v>
      </c>
      <c r="X39" s="17" t="e">
        <f t="shared" ref="X39:X44" si="68">V39-W39</f>
        <v>#DIV/0!</v>
      </c>
    </row>
    <row r="40" spans="1:24" x14ac:dyDescent="0.25">
      <c r="A40" s="10"/>
      <c r="B40" s="10"/>
      <c r="C40" s="4" t="s">
        <v>4</v>
      </c>
      <c r="D40" s="6">
        <f>'Vehicle Trip Inputs'!C12</f>
        <v>0</v>
      </c>
      <c r="E40" s="7">
        <v>11681</v>
      </c>
      <c r="F40" s="8">
        <f t="shared" si="0"/>
        <v>-1</v>
      </c>
      <c r="G40" s="6">
        <f>'Vehicle Trip Inputs'!C72</f>
        <v>0</v>
      </c>
      <c r="H40" s="7">
        <v>133640</v>
      </c>
      <c r="I40" s="8">
        <f t="shared" si="64"/>
        <v>-1</v>
      </c>
      <c r="J40" s="6">
        <f>'Vehicle Trip Inputs'!C132</f>
        <v>0</v>
      </c>
      <c r="K40" s="7">
        <v>223312</v>
      </c>
      <c r="L40" s="8">
        <f t="shared" si="65"/>
        <v>-1</v>
      </c>
      <c r="M40" s="6">
        <f>'Vehicle Trip Inputs'!C192</f>
        <v>0</v>
      </c>
      <c r="N40" s="7">
        <v>313938</v>
      </c>
      <c r="O40" s="8">
        <f t="shared" si="66"/>
        <v>-1</v>
      </c>
      <c r="P40" s="6">
        <f>'Vehicle Trip Inputs'!C252</f>
        <v>0</v>
      </c>
      <c r="Q40" s="7">
        <v>23883</v>
      </c>
      <c r="R40" s="8">
        <f t="shared" si="67"/>
        <v>-1</v>
      </c>
      <c r="S40" s="6">
        <f t="shared" si="61"/>
        <v>0</v>
      </c>
      <c r="T40" s="7">
        <f t="shared" si="62"/>
        <v>706454</v>
      </c>
      <c r="U40" s="8">
        <f t="shared" si="63"/>
        <v>-1</v>
      </c>
      <c r="V40" s="17" t="e">
        <f>S40/S44</f>
        <v>#DIV/0!</v>
      </c>
      <c r="W40" s="17">
        <f>T40/T44</f>
        <v>0.27100336081393001</v>
      </c>
      <c r="X40" s="17" t="e">
        <f t="shared" si="68"/>
        <v>#DIV/0!</v>
      </c>
    </row>
    <row r="41" spans="1:24" x14ac:dyDescent="0.25">
      <c r="A41" s="10"/>
      <c r="B41" s="10"/>
      <c r="C41" s="4" t="s">
        <v>25</v>
      </c>
      <c r="D41" s="6">
        <f>'Transit Trip Inputs'!C4</f>
        <v>0</v>
      </c>
      <c r="E41" s="7">
        <v>545</v>
      </c>
      <c r="F41" s="8">
        <f t="shared" si="0"/>
        <v>-1</v>
      </c>
      <c r="G41" s="6">
        <f>'Transit Trip Inputs'!C32</f>
        <v>0</v>
      </c>
      <c r="H41" s="7">
        <v>17300</v>
      </c>
      <c r="I41" s="8">
        <f t="shared" si="64"/>
        <v>-1</v>
      </c>
      <c r="J41" s="6">
        <f>'Transit Trip Inputs'!C60</f>
        <v>0</v>
      </c>
      <c r="K41" s="7">
        <v>8843</v>
      </c>
      <c r="L41" s="8">
        <f t="shared" si="65"/>
        <v>-1</v>
      </c>
      <c r="M41" s="6">
        <f>'Transit Trip Inputs'!C88</f>
        <v>0</v>
      </c>
      <c r="N41" s="7">
        <v>7486</v>
      </c>
      <c r="O41" s="8">
        <f t="shared" si="66"/>
        <v>-1</v>
      </c>
      <c r="P41" s="6">
        <f>'Transit Trip Inputs'!C116</f>
        <v>0</v>
      </c>
      <c r="Q41" s="7">
        <v>2510</v>
      </c>
      <c r="R41" s="8">
        <f t="shared" si="67"/>
        <v>-1</v>
      </c>
      <c r="S41" s="6">
        <f t="shared" si="61"/>
        <v>0</v>
      </c>
      <c r="T41" s="7">
        <f t="shared" si="62"/>
        <v>36684</v>
      </c>
      <c r="U41" s="8">
        <f t="shared" si="63"/>
        <v>-1</v>
      </c>
      <c r="V41" s="17" t="e">
        <f>S41/S44</f>
        <v>#DIV/0!</v>
      </c>
      <c r="W41" s="17">
        <f>T41/T44</f>
        <v>1.4072377377859291E-2</v>
      </c>
      <c r="X41" s="17" t="e">
        <f t="shared" si="68"/>
        <v>#DIV/0!</v>
      </c>
    </row>
    <row r="42" spans="1:24" x14ac:dyDescent="0.25">
      <c r="A42" s="10"/>
      <c r="B42" s="10"/>
      <c r="C42" s="4" t="s">
        <v>26</v>
      </c>
      <c r="D42" s="6">
        <f>'NonMotorized Trip Inputs'!C7</f>
        <v>0</v>
      </c>
      <c r="E42" s="7">
        <v>31083</v>
      </c>
      <c r="F42" s="8">
        <f t="shared" si="0"/>
        <v>-1</v>
      </c>
      <c r="G42" s="6">
        <f>'NonMotorized Trip Inputs'!C47</f>
        <v>0</v>
      </c>
      <c r="H42" s="7">
        <v>65749</v>
      </c>
      <c r="I42" s="8">
        <f t="shared" si="64"/>
        <v>-1</v>
      </c>
      <c r="J42" s="6">
        <f>'NonMotorized Trip Inputs'!C87</f>
        <v>0</v>
      </c>
      <c r="K42" s="7">
        <v>70507</v>
      </c>
      <c r="L42" s="8">
        <f t="shared" si="65"/>
        <v>-1</v>
      </c>
      <c r="M42" s="6">
        <f>'NonMotorized Trip Inputs'!C127</f>
        <v>0</v>
      </c>
      <c r="N42" s="7">
        <v>74508</v>
      </c>
      <c r="O42" s="8">
        <f t="shared" si="66"/>
        <v>-1</v>
      </c>
      <c r="P42" s="6">
        <f>'NonMotorized Trip Inputs'!C167</f>
        <v>0</v>
      </c>
      <c r="Q42" s="7">
        <v>9189</v>
      </c>
      <c r="R42" s="8">
        <f t="shared" si="67"/>
        <v>-1</v>
      </c>
      <c r="S42" s="6">
        <f t="shared" si="61"/>
        <v>0</v>
      </c>
      <c r="T42" s="7">
        <f t="shared" si="62"/>
        <v>251036</v>
      </c>
      <c r="U42" s="8">
        <f t="shared" si="63"/>
        <v>-1</v>
      </c>
      <c r="V42" s="17" t="e">
        <f>S42/S44</f>
        <v>#DIV/0!</v>
      </c>
      <c r="W42" s="17">
        <f>T42/T44</f>
        <v>9.6300112513037966E-2</v>
      </c>
      <c r="X42" s="17" t="e">
        <f t="shared" si="68"/>
        <v>#DIV/0!</v>
      </c>
    </row>
    <row r="43" spans="1:24" x14ac:dyDescent="0.25">
      <c r="A43" s="10"/>
      <c r="B43" s="10"/>
      <c r="C43" s="4" t="s">
        <v>27</v>
      </c>
      <c r="D43" s="6">
        <f>'NonMotorized Trip Inputs'!C8</f>
        <v>0</v>
      </c>
      <c r="E43" s="7">
        <v>1255</v>
      </c>
      <c r="F43" s="8">
        <f t="shared" si="0"/>
        <v>-1</v>
      </c>
      <c r="G43" s="6">
        <f>'NonMotorized Trip Inputs'!C48</f>
        <v>0</v>
      </c>
      <c r="H43" s="7">
        <v>3143</v>
      </c>
      <c r="I43" s="8">
        <f t="shared" si="64"/>
        <v>-1</v>
      </c>
      <c r="J43" s="6">
        <f>'NonMotorized Trip Inputs'!C88</f>
        <v>0</v>
      </c>
      <c r="K43" s="7">
        <v>4909</v>
      </c>
      <c r="L43" s="8">
        <f t="shared" si="65"/>
        <v>-1</v>
      </c>
      <c r="M43" s="6">
        <f>'NonMotorized Trip Inputs'!C128</f>
        <v>0</v>
      </c>
      <c r="N43" s="7">
        <v>9837</v>
      </c>
      <c r="O43" s="8">
        <f t="shared" si="66"/>
        <v>-1</v>
      </c>
      <c r="P43" s="6">
        <f>'NonMotorized Trip Inputs'!C168</f>
        <v>0</v>
      </c>
      <c r="Q43" s="7">
        <v>244</v>
      </c>
      <c r="R43" s="8">
        <f t="shared" si="67"/>
        <v>-1</v>
      </c>
      <c r="S43" s="6">
        <f t="shared" si="61"/>
        <v>0</v>
      </c>
      <c r="T43" s="7">
        <f t="shared" si="62"/>
        <v>19388</v>
      </c>
      <c r="U43" s="8">
        <f t="shared" si="63"/>
        <v>-1</v>
      </c>
      <c r="V43" s="17" t="e">
        <f>S43/S44</f>
        <v>#DIV/0!</v>
      </c>
      <c r="W43" s="17">
        <f>T43/T44</f>
        <v>7.437445551246754E-3</v>
      </c>
      <c r="X43" s="17" t="e">
        <f t="shared" si="68"/>
        <v>#DIV/0!</v>
      </c>
    </row>
    <row r="44" spans="1:24" x14ac:dyDescent="0.25">
      <c r="A44" s="10"/>
      <c r="B44" s="10"/>
      <c r="C44" s="4" t="s">
        <v>28</v>
      </c>
      <c r="D44" s="6">
        <f>SUM(D38:D43)</f>
        <v>0</v>
      </c>
      <c r="E44" s="7">
        <f>SUM(E38:E43)</f>
        <v>172154</v>
      </c>
      <c r="F44" s="8">
        <f t="shared" ref="F44" si="69">D44/E44-1</f>
        <v>-1</v>
      </c>
      <c r="G44" s="6">
        <f>SUM(G38:G43)</f>
        <v>0</v>
      </c>
      <c r="H44" s="7">
        <f>SUM(H38:H43)</f>
        <v>673414</v>
      </c>
      <c r="I44" s="8">
        <f t="shared" si="64"/>
        <v>-1</v>
      </c>
      <c r="J44" s="6">
        <f>SUM(J38:J43)</f>
        <v>0</v>
      </c>
      <c r="K44" s="7">
        <f>SUM(K38:K43)</f>
        <v>690140</v>
      </c>
      <c r="L44" s="8">
        <f t="shared" si="65"/>
        <v>-1</v>
      </c>
      <c r="M44" s="6">
        <f>SUM(M38:M43)</f>
        <v>0</v>
      </c>
      <c r="N44" s="7">
        <f>SUM(N38:N43)</f>
        <v>923685</v>
      </c>
      <c r="O44" s="8">
        <f t="shared" si="66"/>
        <v>-1</v>
      </c>
      <c r="P44" s="6">
        <f>SUM(P38:P43)</f>
        <v>0</v>
      </c>
      <c r="Q44" s="7">
        <f>SUM(Q38:Q43)</f>
        <v>147416</v>
      </c>
      <c r="R44" s="8">
        <f t="shared" si="67"/>
        <v>-1</v>
      </c>
      <c r="S44" s="6">
        <f>SUM(S38:S43)</f>
        <v>0</v>
      </c>
      <c r="T44" s="7">
        <f>SUM(T38:T43)</f>
        <v>2606809</v>
      </c>
      <c r="U44" s="8">
        <f t="shared" si="63"/>
        <v>-1</v>
      </c>
      <c r="V44" s="17" t="e">
        <f>SUM(V38:V43)</f>
        <v>#DIV/0!</v>
      </c>
      <c r="W44" s="17">
        <f>SUM(W38:W43)</f>
        <v>0.99999999999999989</v>
      </c>
      <c r="X44" s="17" t="e">
        <f t="shared" si="68"/>
        <v>#DIV/0!</v>
      </c>
    </row>
    <row r="45" spans="1:24" x14ac:dyDescent="0.25">
      <c r="A45" s="10"/>
      <c r="B45" s="10" t="s">
        <v>24</v>
      </c>
      <c r="C45" s="4"/>
      <c r="D45" s="6"/>
      <c r="E45" s="7"/>
      <c r="F45" s="8"/>
      <c r="G45" s="6"/>
      <c r="H45" s="7"/>
      <c r="I45" s="8"/>
      <c r="J45" s="6"/>
      <c r="K45" s="7"/>
      <c r="L45" s="8"/>
      <c r="M45" s="6"/>
      <c r="N45" s="7"/>
      <c r="O45" s="8"/>
      <c r="P45" s="6"/>
      <c r="Q45" s="7"/>
      <c r="R45" s="8"/>
      <c r="S45" s="6"/>
      <c r="T45" s="7"/>
      <c r="U45" s="8"/>
    </row>
    <row r="46" spans="1:24" x14ac:dyDescent="0.25">
      <c r="A46" s="10"/>
      <c r="C46" s="4" t="s">
        <v>2</v>
      </c>
      <c r="D46" s="6">
        <f t="shared" ref="D46:E48" si="70">D30+D38</f>
        <v>0</v>
      </c>
      <c r="E46" s="7">
        <f t="shared" si="70"/>
        <v>250881</v>
      </c>
      <c r="F46" s="8">
        <f t="shared" ref="F46:F52" si="71">D46/E46-1</f>
        <v>-1</v>
      </c>
      <c r="G46" s="6">
        <f t="shared" ref="G46:H48" si="72">G30+G38</f>
        <v>0</v>
      </c>
      <c r="H46" s="7">
        <f t="shared" si="72"/>
        <v>633902</v>
      </c>
      <c r="I46" s="8">
        <f t="shared" ref="I46:I52" si="73">G46/H46-1</f>
        <v>-1</v>
      </c>
      <c r="J46" s="6">
        <f t="shared" ref="J46:K48" si="74">J30+J38</f>
        <v>0</v>
      </c>
      <c r="K46" s="7">
        <f t="shared" si="74"/>
        <v>353420</v>
      </c>
      <c r="L46" s="8">
        <f t="shared" ref="L46:L52" si="75">J46/K46-1</f>
        <v>-1</v>
      </c>
      <c r="M46" s="6">
        <f t="shared" ref="M46:N48" si="76">M30+M38</f>
        <v>0</v>
      </c>
      <c r="N46" s="7">
        <f t="shared" si="76"/>
        <v>386913</v>
      </c>
      <c r="O46" s="8">
        <f t="shared" ref="O46:O52" si="77">M46/N46-1</f>
        <v>-1</v>
      </c>
      <c r="P46" s="6">
        <f t="shared" ref="P46:Q48" si="78">P30+P38</f>
        <v>0</v>
      </c>
      <c r="Q46" s="7">
        <f t="shared" si="78"/>
        <v>101438</v>
      </c>
      <c r="R46" s="8">
        <f t="shared" ref="R46:R52" si="79">P46/Q46-1</f>
        <v>-1</v>
      </c>
      <c r="S46" s="6">
        <f t="shared" ref="S46:T48" si="80">S30+S38</f>
        <v>0</v>
      </c>
      <c r="T46" s="7">
        <f t="shared" si="80"/>
        <v>1726554</v>
      </c>
      <c r="U46" s="8">
        <f t="shared" ref="U46:U52" si="81">S46/T46-1</f>
        <v>-1</v>
      </c>
      <c r="V46" s="16" t="e">
        <f>S46/S52</f>
        <v>#DIV/0!</v>
      </c>
      <c r="W46" s="16">
        <f>T46/T52</f>
        <v>0.33610652287117293</v>
      </c>
      <c r="X46" s="17" t="e">
        <f>V46-W46</f>
        <v>#DIV/0!</v>
      </c>
    </row>
    <row r="47" spans="1:24" x14ac:dyDescent="0.25">
      <c r="A47" s="10"/>
      <c r="C47" s="4" t="s">
        <v>3</v>
      </c>
      <c r="D47" s="6">
        <f t="shared" si="70"/>
        <v>0</v>
      </c>
      <c r="E47" s="7">
        <f t="shared" si="70"/>
        <v>203791</v>
      </c>
      <c r="F47" s="8">
        <f t="shared" si="71"/>
        <v>-1</v>
      </c>
      <c r="G47" s="6">
        <f t="shared" si="72"/>
        <v>0</v>
      </c>
      <c r="H47" s="7">
        <f t="shared" si="72"/>
        <v>395705</v>
      </c>
      <c r="I47" s="8">
        <f t="shared" si="73"/>
        <v>-1</v>
      </c>
      <c r="J47" s="6">
        <f t="shared" si="74"/>
        <v>0</v>
      </c>
      <c r="K47" s="7">
        <f t="shared" si="74"/>
        <v>333621</v>
      </c>
      <c r="L47" s="8">
        <f t="shared" si="75"/>
        <v>-1</v>
      </c>
      <c r="M47" s="6">
        <f t="shared" si="76"/>
        <v>0</v>
      </c>
      <c r="N47" s="7">
        <f t="shared" si="76"/>
        <v>403100</v>
      </c>
      <c r="O47" s="8">
        <f t="shared" si="77"/>
        <v>-1</v>
      </c>
      <c r="P47" s="6">
        <f t="shared" si="78"/>
        <v>0</v>
      </c>
      <c r="Q47" s="7">
        <f t="shared" si="78"/>
        <v>69823</v>
      </c>
      <c r="R47" s="8">
        <f t="shared" si="79"/>
        <v>-1</v>
      </c>
      <c r="S47" s="6">
        <f t="shared" si="80"/>
        <v>0</v>
      </c>
      <c r="T47" s="7">
        <f t="shared" si="80"/>
        <v>1406040</v>
      </c>
      <c r="U47" s="8">
        <f t="shared" si="81"/>
        <v>-1</v>
      </c>
      <c r="V47" s="17" t="e">
        <f>S47/S52</f>
        <v>#DIV/0!</v>
      </c>
      <c r="W47" s="17">
        <f>T47/T52</f>
        <v>0.2737123863011432</v>
      </c>
      <c r="X47" s="17" t="e">
        <f t="shared" ref="X47:X52" si="82">V47-W47</f>
        <v>#DIV/0!</v>
      </c>
    </row>
    <row r="48" spans="1:24" x14ac:dyDescent="0.25">
      <c r="A48" s="10"/>
      <c r="C48" s="4" t="s">
        <v>4</v>
      </c>
      <c r="D48" s="6">
        <f t="shared" si="70"/>
        <v>0</v>
      </c>
      <c r="E48" s="7">
        <f t="shared" si="70"/>
        <v>181261</v>
      </c>
      <c r="F48" s="8">
        <f t="shared" si="71"/>
        <v>-1</v>
      </c>
      <c r="G48" s="6">
        <f t="shared" si="72"/>
        <v>0</v>
      </c>
      <c r="H48" s="7">
        <f t="shared" si="72"/>
        <v>305630</v>
      </c>
      <c r="I48" s="8">
        <f t="shared" si="73"/>
        <v>-1</v>
      </c>
      <c r="J48" s="6">
        <f t="shared" si="74"/>
        <v>0</v>
      </c>
      <c r="K48" s="7">
        <f t="shared" si="74"/>
        <v>416577</v>
      </c>
      <c r="L48" s="8">
        <f t="shared" si="75"/>
        <v>-1</v>
      </c>
      <c r="M48" s="6">
        <f t="shared" si="76"/>
        <v>0</v>
      </c>
      <c r="N48" s="7">
        <f t="shared" si="76"/>
        <v>446655</v>
      </c>
      <c r="O48" s="8">
        <f t="shared" si="77"/>
        <v>-1</v>
      </c>
      <c r="P48" s="6">
        <f t="shared" si="78"/>
        <v>0</v>
      </c>
      <c r="Q48" s="7">
        <f t="shared" si="78"/>
        <v>30185</v>
      </c>
      <c r="R48" s="8">
        <f t="shared" si="79"/>
        <v>-1</v>
      </c>
      <c r="S48" s="6">
        <f t="shared" si="80"/>
        <v>0</v>
      </c>
      <c r="T48" s="7">
        <f t="shared" si="80"/>
        <v>1380308</v>
      </c>
      <c r="U48" s="8">
        <f t="shared" si="81"/>
        <v>-1</v>
      </c>
      <c r="V48" s="17" t="e">
        <f>S48/S52</f>
        <v>#DIV/0!</v>
      </c>
      <c r="W48" s="17">
        <f>T48/T52</f>
        <v>0.26870316385775539</v>
      </c>
      <c r="X48" s="17" t="e">
        <f t="shared" si="82"/>
        <v>#DIV/0!</v>
      </c>
    </row>
    <row r="49" spans="1:24" x14ac:dyDescent="0.25">
      <c r="A49" s="10"/>
      <c r="C49" s="4" t="s">
        <v>25</v>
      </c>
      <c r="D49" s="6">
        <f t="shared" ref="D49:E49" si="83">D33+D41</f>
        <v>0</v>
      </c>
      <c r="E49" s="7">
        <f t="shared" si="83"/>
        <v>18391</v>
      </c>
      <c r="F49" s="8">
        <f t="shared" si="71"/>
        <v>-1</v>
      </c>
      <c r="G49" s="6">
        <f t="shared" ref="G49:H49" si="84">G33+G41</f>
        <v>0</v>
      </c>
      <c r="H49" s="7">
        <f t="shared" si="84"/>
        <v>36387</v>
      </c>
      <c r="I49" s="8">
        <f t="shared" si="73"/>
        <v>-1</v>
      </c>
      <c r="J49" s="6">
        <f t="shared" ref="J49:K49" si="85">J33+J41</f>
        <v>0</v>
      </c>
      <c r="K49" s="7">
        <f t="shared" si="85"/>
        <v>12026</v>
      </c>
      <c r="L49" s="8">
        <f t="shared" si="75"/>
        <v>-1</v>
      </c>
      <c r="M49" s="6">
        <f t="shared" ref="M49:N49" si="86">M33+M41</f>
        <v>0</v>
      </c>
      <c r="N49" s="7">
        <f t="shared" si="86"/>
        <v>10295</v>
      </c>
      <c r="O49" s="8">
        <f t="shared" si="77"/>
        <v>-1</v>
      </c>
      <c r="P49" s="6">
        <f t="shared" ref="P49:Q49" si="87">P33+P41</f>
        <v>0</v>
      </c>
      <c r="Q49" s="7">
        <f t="shared" si="87"/>
        <v>2931</v>
      </c>
      <c r="R49" s="8">
        <f t="shared" si="79"/>
        <v>-1</v>
      </c>
      <c r="S49" s="6">
        <f t="shared" ref="S49:T49" si="88">S33+S41</f>
        <v>0</v>
      </c>
      <c r="T49" s="7">
        <f t="shared" si="88"/>
        <v>80030</v>
      </c>
      <c r="U49" s="8">
        <f t="shared" si="81"/>
        <v>-1</v>
      </c>
      <c r="V49" s="17" t="e">
        <f>S49/S52</f>
        <v>#DIV/0!</v>
      </c>
      <c r="W49" s="17">
        <f>T49/T52</f>
        <v>1.5579359247020348E-2</v>
      </c>
      <c r="X49" s="17" t="e">
        <f t="shared" si="82"/>
        <v>#DIV/0!</v>
      </c>
    </row>
    <row r="50" spans="1:24" x14ac:dyDescent="0.25">
      <c r="A50" s="10"/>
      <c r="C50" s="4" t="s">
        <v>26</v>
      </c>
      <c r="D50" s="6">
        <f t="shared" ref="D50:E50" si="89">D34+D42</f>
        <v>0</v>
      </c>
      <c r="E50" s="7">
        <f t="shared" si="89"/>
        <v>81999</v>
      </c>
      <c r="F50" s="8">
        <f t="shared" si="71"/>
        <v>-1</v>
      </c>
      <c r="G50" s="6">
        <f t="shared" ref="G50:H50" si="90">G34+G42</f>
        <v>0</v>
      </c>
      <c r="H50" s="7">
        <f t="shared" si="90"/>
        <v>146429</v>
      </c>
      <c r="I50" s="8">
        <f t="shared" si="73"/>
        <v>-1</v>
      </c>
      <c r="J50" s="6">
        <f t="shared" ref="J50:K50" si="91">J34+J42</f>
        <v>0</v>
      </c>
      <c r="K50" s="7">
        <f t="shared" si="91"/>
        <v>142171</v>
      </c>
      <c r="L50" s="8">
        <f t="shared" si="75"/>
        <v>-1</v>
      </c>
      <c r="M50" s="6">
        <f t="shared" ref="M50:N50" si="92">M34+M42</f>
        <v>0</v>
      </c>
      <c r="N50" s="7">
        <f t="shared" si="92"/>
        <v>120153</v>
      </c>
      <c r="O50" s="8">
        <f t="shared" si="77"/>
        <v>-1</v>
      </c>
      <c r="P50" s="6">
        <f t="shared" ref="P50:Q50" si="93">P34+P42</f>
        <v>0</v>
      </c>
      <c r="Q50" s="7">
        <f t="shared" si="93"/>
        <v>12778</v>
      </c>
      <c r="R50" s="8">
        <f t="shared" si="79"/>
        <v>-1</v>
      </c>
      <c r="S50" s="6">
        <f t="shared" ref="S50:T50" si="94">S34+S42</f>
        <v>0</v>
      </c>
      <c r="T50" s="7">
        <f t="shared" si="94"/>
        <v>503530</v>
      </c>
      <c r="U50" s="8">
        <f t="shared" si="81"/>
        <v>-1</v>
      </c>
      <c r="V50" s="17" t="e">
        <f>S50/S52</f>
        <v>#DIV/0!</v>
      </c>
      <c r="W50" s="17">
        <f>T50/T52</f>
        <v>9.8021676392004944E-2</v>
      </c>
      <c r="X50" s="17" t="e">
        <f t="shared" si="82"/>
        <v>#DIV/0!</v>
      </c>
    </row>
    <row r="51" spans="1:24" x14ac:dyDescent="0.25">
      <c r="A51" s="10"/>
      <c r="B51" s="10"/>
      <c r="C51" s="4" t="s">
        <v>27</v>
      </c>
      <c r="D51" s="6">
        <f t="shared" ref="D51:E51" si="95">D35+D43</f>
        <v>0</v>
      </c>
      <c r="E51" s="7">
        <f t="shared" si="95"/>
        <v>5517</v>
      </c>
      <c r="F51" s="8">
        <f t="shared" si="71"/>
        <v>-1</v>
      </c>
      <c r="G51" s="6">
        <f t="shared" ref="G51:H51" si="96">G35+G43</f>
        <v>0</v>
      </c>
      <c r="H51" s="7">
        <f t="shared" si="96"/>
        <v>7940</v>
      </c>
      <c r="I51" s="8">
        <f t="shared" si="73"/>
        <v>-1</v>
      </c>
      <c r="J51" s="6">
        <f t="shared" ref="J51:K51" si="97">J35+J43</f>
        <v>0</v>
      </c>
      <c r="K51" s="7">
        <f t="shared" si="97"/>
        <v>12067</v>
      </c>
      <c r="L51" s="8">
        <f t="shared" si="75"/>
        <v>-1</v>
      </c>
      <c r="M51" s="6">
        <f t="shared" ref="M51:N51" si="98">M35+M43</f>
        <v>0</v>
      </c>
      <c r="N51" s="7">
        <f t="shared" si="98"/>
        <v>14505</v>
      </c>
      <c r="O51" s="8">
        <f t="shared" si="77"/>
        <v>-1</v>
      </c>
      <c r="P51" s="6">
        <f t="shared" ref="P51:Q51" si="99">P35+P43</f>
        <v>0</v>
      </c>
      <c r="Q51" s="7">
        <f t="shared" si="99"/>
        <v>434</v>
      </c>
      <c r="R51" s="8">
        <f t="shared" si="79"/>
        <v>-1</v>
      </c>
      <c r="S51" s="6">
        <f t="shared" ref="S51:T51" si="100">S35+S43</f>
        <v>0</v>
      </c>
      <c r="T51" s="7">
        <f t="shared" si="100"/>
        <v>40463</v>
      </c>
      <c r="U51" s="8">
        <f t="shared" si="81"/>
        <v>-1</v>
      </c>
      <c r="V51" s="17" t="e">
        <f>S51/S52</f>
        <v>#DIV/0!</v>
      </c>
      <c r="W51" s="17">
        <f>T51/T52</f>
        <v>7.876891330903215E-3</v>
      </c>
      <c r="X51" s="17" t="e">
        <f t="shared" si="82"/>
        <v>#DIV/0!</v>
      </c>
    </row>
    <row r="52" spans="1:24" x14ac:dyDescent="0.25">
      <c r="A52" s="10"/>
      <c r="B52" s="10"/>
      <c r="C52" s="4" t="s">
        <v>28</v>
      </c>
      <c r="D52" s="6">
        <f>SUM(D46:D51)</f>
        <v>0</v>
      </c>
      <c r="E52" s="7">
        <f>SUM(E46:E51)</f>
        <v>741840</v>
      </c>
      <c r="F52" s="8">
        <f t="shared" si="71"/>
        <v>-1</v>
      </c>
      <c r="G52" s="6">
        <f>SUM(G46:G51)</f>
        <v>0</v>
      </c>
      <c r="H52" s="7">
        <f>SUM(H46:H51)</f>
        <v>1525993</v>
      </c>
      <c r="I52" s="8">
        <f t="shared" si="73"/>
        <v>-1</v>
      </c>
      <c r="J52" s="6">
        <f>SUM(J46:J51)</f>
        <v>0</v>
      </c>
      <c r="K52" s="7">
        <f>SUM(K46:K51)</f>
        <v>1269882</v>
      </c>
      <c r="L52" s="8">
        <f t="shared" si="75"/>
        <v>-1</v>
      </c>
      <c r="M52" s="6">
        <f>SUM(M46:M51)</f>
        <v>0</v>
      </c>
      <c r="N52" s="7">
        <f>SUM(N46:N51)</f>
        <v>1381621</v>
      </c>
      <c r="O52" s="8">
        <f t="shared" si="77"/>
        <v>-1</v>
      </c>
      <c r="P52" s="6">
        <f>SUM(P46:P51)</f>
        <v>0</v>
      </c>
      <c r="Q52" s="7">
        <f>SUM(Q46:Q51)</f>
        <v>217589</v>
      </c>
      <c r="R52" s="8">
        <f t="shared" si="79"/>
        <v>-1</v>
      </c>
      <c r="S52" s="6">
        <f>SUM(S46:S51)</f>
        <v>0</v>
      </c>
      <c r="T52" s="7">
        <f>SUM(T46:T51)</f>
        <v>5136925</v>
      </c>
      <c r="U52" s="8">
        <f t="shared" si="81"/>
        <v>-1</v>
      </c>
      <c r="V52" s="17" t="e">
        <f>SUM(V46:V51)</f>
        <v>#DIV/0!</v>
      </c>
      <c r="W52" s="17">
        <f>SUM(W46:W51)</f>
        <v>1</v>
      </c>
      <c r="X52" s="17" t="e">
        <f t="shared" si="82"/>
        <v>#DIV/0!</v>
      </c>
    </row>
    <row r="53" spans="1:24" x14ac:dyDescent="0.25">
      <c r="A53" t="s">
        <v>8</v>
      </c>
      <c r="C53" s="4"/>
      <c r="D53" s="6"/>
      <c r="E53" s="7"/>
      <c r="F53" s="8"/>
      <c r="G53" s="6"/>
      <c r="H53" s="7"/>
      <c r="I53" s="8"/>
      <c r="J53" s="6"/>
      <c r="K53" s="7"/>
      <c r="L53" s="8"/>
      <c r="M53" s="6"/>
      <c r="N53" s="7"/>
      <c r="O53" s="8"/>
      <c r="P53" s="6"/>
      <c r="Q53" s="7"/>
      <c r="R53" s="8"/>
      <c r="S53" s="6"/>
      <c r="T53" s="7"/>
      <c r="U53" s="8"/>
    </row>
    <row r="54" spans="1:24" x14ac:dyDescent="0.25">
      <c r="B54" t="s">
        <v>1</v>
      </c>
      <c r="C54" s="4"/>
      <c r="D54" s="6"/>
      <c r="E54" s="7"/>
      <c r="F54" s="8"/>
      <c r="G54" s="6"/>
      <c r="H54" s="7"/>
      <c r="I54" s="8"/>
      <c r="J54" s="6"/>
      <c r="K54" s="7"/>
      <c r="L54" s="8"/>
      <c r="M54" s="6"/>
      <c r="N54" s="7"/>
      <c r="O54" s="8"/>
      <c r="P54" s="6"/>
      <c r="Q54" s="7"/>
      <c r="R54" s="8"/>
      <c r="S54" s="6"/>
      <c r="T54" s="7"/>
      <c r="U54" s="8"/>
    </row>
    <row r="55" spans="1:24" x14ac:dyDescent="0.25">
      <c r="C55" s="4" t="s">
        <v>2</v>
      </c>
      <c r="D55" s="6">
        <f>'Vehicle Trip Inputs'!C13</f>
        <v>0</v>
      </c>
      <c r="E55" s="7">
        <v>30693</v>
      </c>
      <c r="F55" s="8">
        <f>D55/E55-1</f>
        <v>-1</v>
      </c>
      <c r="G55" s="6">
        <f>'Vehicle Trip Inputs'!C73</f>
        <v>0</v>
      </c>
      <c r="H55" s="7">
        <v>108108</v>
      </c>
      <c r="I55" s="8">
        <f>G55/H55-1</f>
        <v>-1</v>
      </c>
      <c r="J55" s="6">
        <f>'Vehicle Trip Inputs'!C133</f>
        <v>0</v>
      </c>
      <c r="K55" s="7">
        <v>39969</v>
      </c>
      <c r="L55" s="8">
        <f>J55/K55-1</f>
        <v>-1</v>
      </c>
      <c r="M55" s="6">
        <f>'Vehicle Trip Inputs'!C193</f>
        <v>0</v>
      </c>
      <c r="N55" s="7">
        <v>37406</v>
      </c>
      <c r="O55" s="8">
        <f>M55/N55-1</f>
        <v>-1</v>
      </c>
      <c r="P55" s="6">
        <f>'Vehicle Trip Inputs'!C253</f>
        <v>0</v>
      </c>
      <c r="Q55" s="7">
        <v>5027</v>
      </c>
      <c r="R55" s="8">
        <f>P55/Q55-1</f>
        <v>-1</v>
      </c>
      <c r="S55" s="6">
        <f>D55+G55+J55+M55+P55</f>
        <v>0</v>
      </c>
      <c r="T55" s="7">
        <f>E55+H55+K55+N55+Q55</f>
        <v>221203</v>
      </c>
      <c r="U55" s="8">
        <f>S55/T55-1</f>
        <v>-1</v>
      </c>
      <c r="V55" s="16" t="e">
        <f>S55/S61</f>
        <v>#DIV/0!</v>
      </c>
      <c r="W55" s="16">
        <f>T55/T61</f>
        <v>0.50566002368249008</v>
      </c>
      <c r="X55" s="17" t="e">
        <f>V55-W55</f>
        <v>#DIV/0!</v>
      </c>
    </row>
    <row r="56" spans="1:24" x14ac:dyDescent="0.25">
      <c r="C56" s="4" t="s">
        <v>3</v>
      </c>
      <c r="D56" s="6">
        <f>'Vehicle Trip Inputs'!C14</f>
        <v>0</v>
      </c>
      <c r="E56" s="7">
        <v>4765</v>
      </c>
      <c r="F56" s="8">
        <f t="shared" si="0"/>
        <v>-1</v>
      </c>
      <c r="G56" s="6">
        <f>'Vehicle Trip Inputs'!C74</f>
        <v>0</v>
      </c>
      <c r="H56" s="7">
        <v>55422</v>
      </c>
      <c r="I56" s="8">
        <f t="shared" ref="I56:I61" si="101">G56/H56-1</f>
        <v>-1</v>
      </c>
      <c r="J56" s="6">
        <f>'Vehicle Trip Inputs'!C134</f>
        <v>0</v>
      </c>
      <c r="K56" s="7">
        <v>21278</v>
      </c>
      <c r="L56" s="8">
        <f t="shared" ref="L56:L61" si="102">J56/K56-1</f>
        <v>-1</v>
      </c>
      <c r="M56" s="6">
        <f>'Vehicle Trip Inputs'!C194</f>
        <v>0</v>
      </c>
      <c r="N56" s="7">
        <v>32354</v>
      </c>
      <c r="O56" s="8">
        <f t="shared" ref="O56:O61" si="103">M56/N56-1</f>
        <v>-1</v>
      </c>
      <c r="P56" s="6">
        <f>'Vehicle Trip Inputs'!C254</f>
        <v>0</v>
      </c>
      <c r="Q56" s="7">
        <v>1011</v>
      </c>
      <c r="R56" s="8">
        <f t="shared" ref="R56:R61" si="104">P56/Q56-1</f>
        <v>-1</v>
      </c>
      <c r="S56" s="6">
        <f t="shared" ref="S56:S60" si="105">D56+G56+J56+M56+P56</f>
        <v>0</v>
      </c>
      <c r="T56" s="7">
        <f t="shared" ref="T56:T60" si="106">E56+H56+K56+N56+Q56</f>
        <v>114830</v>
      </c>
      <c r="U56" s="8">
        <f t="shared" ref="U56:U61" si="107">S56/T56-1</f>
        <v>-1</v>
      </c>
      <c r="V56" s="17" t="e">
        <f>S56/S61</f>
        <v>#DIV/0!</v>
      </c>
      <c r="W56" s="17">
        <f>T56/T61</f>
        <v>0.26249617102598216</v>
      </c>
      <c r="X56" s="17" t="e">
        <f t="shared" ref="X56:X61" si="108">V56-W56</f>
        <v>#DIV/0!</v>
      </c>
    </row>
    <row r="57" spans="1:24" x14ac:dyDescent="0.25">
      <c r="C57" s="4" t="s">
        <v>4</v>
      </c>
      <c r="D57" s="6">
        <f>'Vehicle Trip Inputs'!C15</f>
        <v>0</v>
      </c>
      <c r="E57" s="7">
        <v>3151</v>
      </c>
      <c r="F57" s="8">
        <f t="shared" si="0"/>
        <v>-1</v>
      </c>
      <c r="G57" s="6">
        <f>'Vehicle Trip Inputs'!C75</f>
        <v>0</v>
      </c>
      <c r="H57" s="7">
        <v>19227</v>
      </c>
      <c r="I57" s="8">
        <f t="shared" si="101"/>
        <v>-1</v>
      </c>
      <c r="J57" s="6">
        <f>'Vehicle Trip Inputs'!C135</f>
        <v>0</v>
      </c>
      <c r="K57" s="7">
        <v>15872</v>
      </c>
      <c r="L57" s="8">
        <f t="shared" si="102"/>
        <v>-1</v>
      </c>
      <c r="M57" s="6">
        <f>'Vehicle Trip Inputs'!C195</f>
        <v>0</v>
      </c>
      <c r="N57" s="7">
        <v>22227</v>
      </c>
      <c r="O57" s="8">
        <f t="shared" si="103"/>
        <v>-1</v>
      </c>
      <c r="P57" s="6">
        <f>'Vehicle Trip Inputs'!C255</f>
        <v>0</v>
      </c>
      <c r="Q57" s="7">
        <v>205</v>
      </c>
      <c r="R57" s="8">
        <f t="shared" si="104"/>
        <v>-1</v>
      </c>
      <c r="S57" s="6">
        <f t="shared" si="105"/>
        <v>0</v>
      </c>
      <c r="T57" s="7">
        <f t="shared" si="106"/>
        <v>60682</v>
      </c>
      <c r="U57" s="8">
        <f t="shared" si="107"/>
        <v>-1</v>
      </c>
      <c r="V57" s="17" t="e">
        <f>S57/S61</f>
        <v>#DIV/0!</v>
      </c>
      <c r="W57" s="17">
        <f>T57/T61</f>
        <v>0.13871629931375642</v>
      </c>
      <c r="X57" s="17" t="e">
        <f t="shared" si="108"/>
        <v>#DIV/0!</v>
      </c>
    </row>
    <row r="58" spans="1:24" x14ac:dyDescent="0.25">
      <c r="C58" s="4" t="s">
        <v>25</v>
      </c>
      <c r="D58" s="6">
        <f>'Transit Trip Inputs'!C5</f>
        <v>0</v>
      </c>
      <c r="E58" s="7">
        <v>624</v>
      </c>
      <c r="F58" s="8">
        <f t="shared" si="0"/>
        <v>-1</v>
      </c>
      <c r="G58" s="6">
        <f>'Transit Trip Inputs'!C33</f>
        <v>0</v>
      </c>
      <c r="H58" s="7">
        <v>8234</v>
      </c>
      <c r="I58" s="8">
        <f t="shared" si="101"/>
        <v>-1</v>
      </c>
      <c r="J58" s="6">
        <f>'Transit Trip Inputs'!C61</f>
        <v>0</v>
      </c>
      <c r="K58" s="7">
        <v>188</v>
      </c>
      <c r="L58" s="8">
        <f t="shared" si="102"/>
        <v>-1</v>
      </c>
      <c r="M58" s="6">
        <f>'Transit Trip Inputs'!C89</f>
        <v>0</v>
      </c>
      <c r="N58" s="7">
        <v>783</v>
      </c>
      <c r="O58" s="8">
        <f t="shared" si="103"/>
        <v>-1</v>
      </c>
      <c r="P58" s="6">
        <f>'Transit Trip Inputs'!C117</f>
        <v>0</v>
      </c>
      <c r="Q58" s="7">
        <v>0</v>
      </c>
      <c r="R58" s="8" t="e">
        <f t="shared" si="104"/>
        <v>#DIV/0!</v>
      </c>
      <c r="S58" s="6">
        <f t="shared" si="105"/>
        <v>0</v>
      </c>
      <c r="T58" s="7">
        <f t="shared" si="106"/>
        <v>9829</v>
      </c>
      <c r="U58" s="8">
        <f t="shared" si="107"/>
        <v>-1</v>
      </c>
      <c r="V58" s="17" t="e">
        <f>S58/S61</f>
        <v>#DIV/0!</v>
      </c>
      <c r="W58" s="17">
        <f>T58/T61</f>
        <v>2.2468648132146465E-2</v>
      </c>
      <c r="X58" s="17" t="e">
        <f t="shared" si="108"/>
        <v>#DIV/0!</v>
      </c>
    </row>
    <row r="59" spans="1:24" x14ac:dyDescent="0.25">
      <c r="C59" s="4" t="s">
        <v>26</v>
      </c>
      <c r="D59" s="6">
        <f>'NonMotorized Trip Inputs'!C9</f>
        <v>0</v>
      </c>
      <c r="E59" s="7">
        <v>1880</v>
      </c>
      <c r="F59" s="8">
        <f t="shared" si="0"/>
        <v>-1</v>
      </c>
      <c r="G59" s="6">
        <f>'NonMotorized Trip Inputs'!C49</f>
        <v>0</v>
      </c>
      <c r="H59" s="7">
        <v>9044</v>
      </c>
      <c r="I59" s="8">
        <f t="shared" si="101"/>
        <v>-1</v>
      </c>
      <c r="J59" s="6">
        <f>'NonMotorized Trip Inputs'!C89</f>
        <v>0</v>
      </c>
      <c r="K59" s="7">
        <v>7859</v>
      </c>
      <c r="L59" s="8">
        <f t="shared" si="102"/>
        <v>-1</v>
      </c>
      <c r="M59" s="6">
        <f>'NonMotorized Trip Inputs'!C129</f>
        <v>0</v>
      </c>
      <c r="N59" s="7">
        <v>9384</v>
      </c>
      <c r="O59" s="8">
        <f t="shared" si="103"/>
        <v>-1</v>
      </c>
      <c r="P59" s="6">
        <f>'NonMotorized Trip Inputs'!C169</f>
        <v>0</v>
      </c>
      <c r="Q59" s="7">
        <v>623</v>
      </c>
      <c r="R59" s="8">
        <f t="shared" si="104"/>
        <v>-1</v>
      </c>
      <c r="S59" s="6">
        <f t="shared" si="105"/>
        <v>0</v>
      </c>
      <c r="T59" s="7">
        <f t="shared" si="106"/>
        <v>28790</v>
      </c>
      <c r="U59" s="8">
        <f t="shared" si="107"/>
        <v>-1</v>
      </c>
      <c r="V59" s="17" t="e">
        <f>S59/S61</f>
        <v>#DIV/0!</v>
      </c>
      <c r="W59" s="17">
        <f>T59/T61</f>
        <v>6.5812634014090626E-2</v>
      </c>
      <c r="X59" s="17" t="e">
        <f t="shared" si="108"/>
        <v>#DIV/0!</v>
      </c>
    </row>
    <row r="60" spans="1:24" x14ac:dyDescent="0.25">
      <c r="B60" s="10"/>
      <c r="C60" s="4" t="s">
        <v>27</v>
      </c>
      <c r="D60" s="6">
        <f>'NonMotorized Trip Inputs'!C10</f>
        <v>0</v>
      </c>
      <c r="E60" s="7">
        <v>307</v>
      </c>
      <c r="F60" s="8">
        <f t="shared" si="0"/>
        <v>-1</v>
      </c>
      <c r="G60" s="6">
        <f>'NonMotorized Trip Inputs'!C50</f>
        <v>0</v>
      </c>
      <c r="H60" s="7">
        <v>1285</v>
      </c>
      <c r="I60" s="8">
        <f t="shared" si="101"/>
        <v>-1</v>
      </c>
      <c r="J60" s="6">
        <f>'NonMotorized Trip Inputs'!C90</f>
        <v>0</v>
      </c>
      <c r="K60" s="7">
        <v>405</v>
      </c>
      <c r="L60" s="8">
        <f t="shared" si="102"/>
        <v>-1</v>
      </c>
      <c r="M60" s="6">
        <f>'NonMotorized Trip Inputs'!C130</f>
        <v>0</v>
      </c>
      <c r="N60" s="7">
        <v>123</v>
      </c>
      <c r="O60" s="8">
        <f t="shared" si="103"/>
        <v>-1</v>
      </c>
      <c r="P60" s="6">
        <f>'NonMotorized Trip Inputs'!C170</f>
        <v>0</v>
      </c>
      <c r="Q60" s="7">
        <v>0</v>
      </c>
      <c r="R60" s="8" t="e">
        <f t="shared" si="104"/>
        <v>#DIV/0!</v>
      </c>
      <c r="S60" s="6">
        <f t="shared" si="105"/>
        <v>0</v>
      </c>
      <c r="T60" s="7">
        <f t="shared" si="106"/>
        <v>2120</v>
      </c>
      <c r="U60" s="8">
        <f t="shared" si="107"/>
        <v>-1</v>
      </c>
      <c r="V60" s="17" t="e">
        <f>S60/S61</f>
        <v>#DIV/0!</v>
      </c>
      <c r="W60" s="17">
        <f>T60/T61</f>
        <v>4.8462238315342869E-3</v>
      </c>
      <c r="X60" s="17" t="e">
        <f t="shared" si="108"/>
        <v>#DIV/0!</v>
      </c>
    </row>
    <row r="61" spans="1:24" x14ac:dyDescent="0.25">
      <c r="B61" s="10"/>
      <c r="C61" s="4" t="s">
        <v>28</v>
      </c>
      <c r="D61" s="6">
        <f>SUM(D55:D60)</f>
        <v>0</v>
      </c>
      <c r="E61" s="7">
        <f>SUM(E55:E60)</f>
        <v>41420</v>
      </c>
      <c r="F61" s="8">
        <f t="shared" si="0"/>
        <v>-1</v>
      </c>
      <c r="G61" s="6">
        <f>SUM(G55:G60)</f>
        <v>0</v>
      </c>
      <c r="H61" s="7">
        <f>SUM(H55:H60)</f>
        <v>201320</v>
      </c>
      <c r="I61" s="8">
        <f t="shared" si="101"/>
        <v>-1</v>
      </c>
      <c r="J61" s="6">
        <f>SUM(J55:J60)</f>
        <v>0</v>
      </c>
      <c r="K61" s="7">
        <f>SUM(K55:K60)</f>
        <v>85571</v>
      </c>
      <c r="L61" s="8">
        <f t="shared" si="102"/>
        <v>-1</v>
      </c>
      <c r="M61" s="6">
        <f>SUM(M55:M60)</f>
        <v>0</v>
      </c>
      <c r="N61" s="7">
        <f>SUM(N55:N60)</f>
        <v>102277</v>
      </c>
      <c r="O61" s="8">
        <f t="shared" si="103"/>
        <v>-1</v>
      </c>
      <c r="P61" s="6">
        <f>SUM(P55:P60)</f>
        <v>0</v>
      </c>
      <c r="Q61" s="7">
        <f>SUM(Q55:Q60)</f>
        <v>6866</v>
      </c>
      <c r="R61" s="8">
        <f t="shared" si="104"/>
        <v>-1</v>
      </c>
      <c r="S61" s="6">
        <f>SUM(S55:S60)</f>
        <v>0</v>
      </c>
      <c r="T61" s="7">
        <f>SUM(T55:T60)</f>
        <v>437454</v>
      </c>
      <c r="U61" s="8">
        <f t="shared" si="107"/>
        <v>-1</v>
      </c>
      <c r="V61" s="17" t="e">
        <f>SUM(V55:V60)</f>
        <v>#DIV/0!</v>
      </c>
      <c r="W61" s="17">
        <f>SUM(W55:W60)</f>
        <v>1</v>
      </c>
      <c r="X61" s="17" t="e">
        <f t="shared" si="108"/>
        <v>#DIV/0!</v>
      </c>
    </row>
    <row r="62" spans="1:24" x14ac:dyDescent="0.25">
      <c r="B62" s="10" t="s">
        <v>5</v>
      </c>
      <c r="C62" s="4"/>
      <c r="D62" s="6"/>
      <c r="E62" s="7"/>
      <c r="F62" s="8"/>
      <c r="G62" s="6"/>
      <c r="H62" s="7"/>
      <c r="I62" s="8"/>
      <c r="J62" s="6"/>
      <c r="K62" s="7"/>
      <c r="L62" s="8"/>
      <c r="M62" s="6"/>
      <c r="N62" s="7"/>
      <c r="O62" s="8"/>
      <c r="P62" s="6"/>
      <c r="Q62" s="7"/>
      <c r="R62" s="8"/>
      <c r="S62" s="6"/>
      <c r="T62" s="7"/>
      <c r="U62" s="8"/>
    </row>
    <row r="63" spans="1:24" x14ac:dyDescent="0.25">
      <c r="B63" s="10"/>
      <c r="C63" s="4" t="s">
        <v>2</v>
      </c>
      <c r="D63" s="6">
        <f>'Vehicle Trip Inputs'!C16</f>
        <v>0</v>
      </c>
      <c r="E63" s="7">
        <v>8003</v>
      </c>
      <c r="F63" s="8">
        <f>D63/E63-1</f>
        <v>-1</v>
      </c>
      <c r="G63" s="6">
        <f>'Vehicle Trip Inputs'!C76</f>
        <v>0</v>
      </c>
      <c r="H63" s="7">
        <v>143688</v>
      </c>
      <c r="I63" s="8">
        <f>G63/H63-1</f>
        <v>-1</v>
      </c>
      <c r="J63" s="6">
        <f>'Vehicle Trip Inputs'!C136</f>
        <v>0</v>
      </c>
      <c r="K63" s="7">
        <v>130730</v>
      </c>
      <c r="L63" s="8">
        <f>J63/K63-1</f>
        <v>-1</v>
      </c>
      <c r="M63" s="6">
        <f>'Vehicle Trip Inputs'!C196</f>
        <v>0</v>
      </c>
      <c r="N63" s="7">
        <v>95118</v>
      </c>
      <c r="O63" s="8">
        <f>M63/N63-1</f>
        <v>-1</v>
      </c>
      <c r="P63" s="6">
        <f>'Vehicle Trip Inputs'!C256</f>
        <v>0</v>
      </c>
      <c r="Q63" s="7">
        <v>8040</v>
      </c>
      <c r="R63" s="8">
        <f>P63/Q63-1</f>
        <v>-1</v>
      </c>
      <c r="S63" s="6">
        <f t="shared" ref="S63:S68" si="109">D63+G63+J63+M63+P63</f>
        <v>0</v>
      </c>
      <c r="T63" s="7">
        <f t="shared" ref="T63:T68" si="110">E63+H63+K63+N63+Q63</f>
        <v>385579</v>
      </c>
      <c r="U63" s="8">
        <f t="shared" ref="U63:U69" si="111">S63/T63-1</f>
        <v>-1</v>
      </c>
      <c r="V63" s="16" t="e">
        <f>S63/S69</f>
        <v>#DIV/0!</v>
      </c>
      <c r="W63" s="16">
        <f>T63/T69</f>
        <v>0.53436859027662287</v>
      </c>
      <c r="X63" s="17" t="e">
        <f>V63-W63</f>
        <v>#DIV/0!</v>
      </c>
    </row>
    <row r="64" spans="1:24" x14ac:dyDescent="0.25">
      <c r="B64" s="10"/>
      <c r="C64" s="4" t="s">
        <v>3</v>
      </c>
      <c r="D64" s="6">
        <f>'Vehicle Trip Inputs'!C17</f>
        <v>0</v>
      </c>
      <c r="E64" s="7">
        <v>1318</v>
      </c>
      <c r="F64" s="8">
        <f t="shared" si="0"/>
        <v>-1</v>
      </c>
      <c r="G64" s="6">
        <f>'Vehicle Trip Inputs'!C77</f>
        <v>0</v>
      </c>
      <c r="H64" s="7">
        <v>66061</v>
      </c>
      <c r="I64" s="8">
        <f t="shared" ref="I64:I69" si="112">G64/H64-1</f>
        <v>-1</v>
      </c>
      <c r="J64" s="6">
        <f>'Vehicle Trip Inputs'!C137</f>
        <v>0</v>
      </c>
      <c r="K64" s="7">
        <v>52775</v>
      </c>
      <c r="L64" s="8">
        <f t="shared" ref="L64:L69" si="113">J64/K64-1</f>
        <v>-1</v>
      </c>
      <c r="M64" s="6">
        <f>'Vehicle Trip Inputs'!C197</f>
        <v>0</v>
      </c>
      <c r="N64" s="7">
        <v>61172</v>
      </c>
      <c r="O64" s="8">
        <f t="shared" ref="O64:O69" si="114">M64/N64-1</f>
        <v>-1</v>
      </c>
      <c r="P64" s="6">
        <f>'Vehicle Trip Inputs'!C257</f>
        <v>0</v>
      </c>
      <c r="Q64" s="7">
        <v>3758</v>
      </c>
      <c r="R64" s="8">
        <f t="shared" ref="R64:R69" si="115">P64/Q64-1</f>
        <v>-1</v>
      </c>
      <c r="S64" s="6">
        <f t="shared" si="109"/>
        <v>0</v>
      </c>
      <c r="T64" s="7">
        <f t="shared" si="110"/>
        <v>185084</v>
      </c>
      <c r="U64" s="8">
        <f t="shared" si="111"/>
        <v>-1</v>
      </c>
      <c r="V64" s="17" t="e">
        <f>S64/S69</f>
        <v>#DIV/0!</v>
      </c>
      <c r="W64" s="17">
        <f>T64/T69</f>
        <v>0.25650534952048337</v>
      </c>
      <c r="X64" s="17" t="e">
        <f t="shared" ref="X64:X69" si="116">V64-W64</f>
        <v>#DIV/0!</v>
      </c>
    </row>
    <row r="65" spans="1:24" x14ac:dyDescent="0.25">
      <c r="A65" s="10"/>
      <c r="B65" s="10"/>
      <c r="C65" s="4" t="s">
        <v>4</v>
      </c>
      <c r="D65" s="6">
        <f>'Vehicle Trip Inputs'!C18</f>
        <v>0</v>
      </c>
      <c r="E65" s="7">
        <v>206</v>
      </c>
      <c r="F65" s="8">
        <f t="shared" si="0"/>
        <v>-1</v>
      </c>
      <c r="G65" s="6">
        <f>'Vehicle Trip Inputs'!C78</f>
        <v>0</v>
      </c>
      <c r="H65" s="7">
        <v>24013</v>
      </c>
      <c r="I65" s="8">
        <f t="shared" si="112"/>
        <v>-1</v>
      </c>
      <c r="J65" s="6">
        <f>'Vehicle Trip Inputs'!C138</f>
        <v>0</v>
      </c>
      <c r="K65" s="7">
        <v>23830</v>
      </c>
      <c r="L65" s="8">
        <f t="shared" si="113"/>
        <v>-1</v>
      </c>
      <c r="M65" s="6">
        <f>'Vehicle Trip Inputs'!C198</f>
        <v>0</v>
      </c>
      <c r="N65" s="7">
        <v>38990</v>
      </c>
      <c r="O65" s="8">
        <f t="shared" si="114"/>
        <v>-1</v>
      </c>
      <c r="P65" s="6">
        <f>'Vehicle Trip Inputs'!C258</f>
        <v>0</v>
      </c>
      <c r="Q65" s="7">
        <v>1184</v>
      </c>
      <c r="R65" s="8">
        <f t="shared" si="115"/>
        <v>-1</v>
      </c>
      <c r="S65" s="6">
        <f t="shared" si="109"/>
        <v>0</v>
      </c>
      <c r="T65" s="7">
        <f t="shared" si="110"/>
        <v>88223</v>
      </c>
      <c r="U65" s="8">
        <f t="shared" si="111"/>
        <v>-1</v>
      </c>
      <c r="V65" s="17" t="e">
        <f>S65/S69</f>
        <v>#DIV/0!</v>
      </c>
      <c r="W65" s="17">
        <f>T65/T69</f>
        <v>0.12226703254060646</v>
      </c>
      <c r="X65" s="17" t="e">
        <f t="shared" si="116"/>
        <v>#DIV/0!</v>
      </c>
    </row>
    <row r="66" spans="1:24" x14ac:dyDescent="0.25">
      <c r="A66" s="10"/>
      <c r="B66" s="10"/>
      <c r="C66" s="4" t="s">
        <v>25</v>
      </c>
      <c r="D66" s="6">
        <f>'Transit Trip Inputs'!C6</f>
        <v>0</v>
      </c>
      <c r="E66" s="7">
        <v>0</v>
      </c>
      <c r="F66" s="8" t="e">
        <f t="shared" si="0"/>
        <v>#DIV/0!</v>
      </c>
      <c r="G66" s="6">
        <f>'Transit Trip Inputs'!C34</f>
        <v>0</v>
      </c>
      <c r="H66" s="7">
        <v>7830</v>
      </c>
      <c r="I66" s="8">
        <f t="shared" si="112"/>
        <v>-1</v>
      </c>
      <c r="J66" s="6">
        <f>'Transit Trip Inputs'!C62</f>
        <v>0</v>
      </c>
      <c r="K66" s="7">
        <v>5620</v>
      </c>
      <c r="L66" s="8">
        <f t="shared" si="113"/>
        <v>-1</v>
      </c>
      <c r="M66" s="6">
        <f>'Transit Trip Inputs'!C90</f>
        <v>0</v>
      </c>
      <c r="N66" s="7">
        <v>1317</v>
      </c>
      <c r="O66" s="8">
        <f t="shared" si="114"/>
        <v>-1</v>
      </c>
      <c r="P66" s="6">
        <f>'Transit Trip Inputs'!C118</f>
        <v>0</v>
      </c>
      <c r="Q66" s="7">
        <v>523</v>
      </c>
      <c r="R66" s="8">
        <f t="shared" si="115"/>
        <v>-1</v>
      </c>
      <c r="S66" s="6">
        <f t="shared" si="109"/>
        <v>0</v>
      </c>
      <c r="T66" s="7">
        <f t="shared" si="110"/>
        <v>15290</v>
      </c>
      <c r="U66" s="8">
        <f t="shared" si="111"/>
        <v>-1</v>
      </c>
      <c r="V66" s="17" t="e">
        <f>S66/S69</f>
        <v>#DIV/0!</v>
      </c>
      <c r="W66" s="17">
        <f>T66/T69</f>
        <v>2.1190199013249072E-2</v>
      </c>
      <c r="X66" s="17" t="e">
        <f t="shared" si="116"/>
        <v>#DIV/0!</v>
      </c>
    </row>
    <row r="67" spans="1:24" x14ac:dyDescent="0.25">
      <c r="A67" s="10"/>
      <c r="B67" s="10"/>
      <c r="C67" s="4" t="s">
        <v>26</v>
      </c>
      <c r="D67" s="6">
        <f>'NonMotorized Trip Inputs'!C11</f>
        <v>0</v>
      </c>
      <c r="E67" s="7">
        <v>1558</v>
      </c>
      <c r="F67" s="8">
        <f t="shared" si="0"/>
        <v>-1</v>
      </c>
      <c r="G67" s="6">
        <f>'NonMotorized Trip Inputs'!C51</f>
        <v>0</v>
      </c>
      <c r="H67" s="7">
        <v>13564</v>
      </c>
      <c r="I67" s="8">
        <f t="shared" si="112"/>
        <v>-1</v>
      </c>
      <c r="J67" s="6">
        <f>'NonMotorized Trip Inputs'!C91</f>
        <v>0</v>
      </c>
      <c r="K67" s="7">
        <v>12824</v>
      </c>
      <c r="L67" s="8">
        <f t="shared" si="113"/>
        <v>-1</v>
      </c>
      <c r="M67" s="6">
        <f>'NonMotorized Trip Inputs'!C131</f>
        <v>0</v>
      </c>
      <c r="N67" s="7">
        <v>14598</v>
      </c>
      <c r="O67" s="8">
        <f t="shared" si="114"/>
        <v>-1</v>
      </c>
      <c r="P67" s="6">
        <f>'NonMotorized Trip Inputs'!C171</f>
        <v>0</v>
      </c>
      <c r="Q67" s="7">
        <v>980</v>
      </c>
      <c r="R67" s="8">
        <f t="shared" si="115"/>
        <v>-1</v>
      </c>
      <c r="S67" s="6">
        <f t="shared" si="109"/>
        <v>0</v>
      </c>
      <c r="T67" s="7">
        <f t="shared" si="110"/>
        <v>43524</v>
      </c>
      <c r="U67" s="8">
        <f t="shared" si="111"/>
        <v>-1</v>
      </c>
      <c r="V67" s="17" t="e">
        <f>S67/S69</f>
        <v>#DIV/0!</v>
      </c>
      <c r="W67" s="17">
        <f>T67/T69</f>
        <v>6.0319308165641114E-2</v>
      </c>
      <c r="X67" s="17" t="e">
        <f t="shared" si="116"/>
        <v>#DIV/0!</v>
      </c>
    </row>
    <row r="68" spans="1:24" x14ac:dyDescent="0.25">
      <c r="A68" s="10"/>
      <c r="B68" s="10"/>
      <c r="C68" s="4" t="s">
        <v>27</v>
      </c>
      <c r="D68" s="6">
        <f>'NonMotorized Trip Inputs'!C12</f>
        <v>0</v>
      </c>
      <c r="E68" s="7">
        <v>0</v>
      </c>
      <c r="F68" s="8" t="e">
        <f t="shared" si="0"/>
        <v>#DIV/0!</v>
      </c>
      <c r="G68" s="6">
        <f>'NonMotorized Trip Inputs'!C52</f>
        <v>0</v>
      </c>
      <c r="H68" s="7">
        <v>1018</v>
      </c>
      <c r="I68" s="8">
        <f t="shared" si="112"/>
        <v>-1</v>
      </c>
      <c r="J68" s="6">
        <f>'NonMotorized Trip Inputs'!C92</f>
        <v>0</v>
      </c>
      <c r="K68" s="7">
        <v>2052</v>
      </c>
      <c r="L68" s="8">
        <f t="shared" si="113"/>
        <v>-1</v>
      </c>
      <c r="M68" s="6">
        <f>'NonMotorized Trip Inputs'!C132</f>
        <v>0</v>
      </c>
      <c r="N68" s="7">
        <v>568</v>
      </c>
      <c r="O68" s="8">
        <f t="shared" si="114"/>
        <v>-1</v>
      </c>
      <c r="P68" s="6">
        <f>'NonMotorized Trip Inputs'!C172</f>
        <v>0</v>
      </c>
      <c r="Q68" s="7">
        <v>222</v>
      </c>
      <c r="R68" s="8">
        <f t="shared" si="115"/>
        <v>-1</v>
      </c>
      <c r="S68" s="6">
        <f t="shared" si="109"/>
        <v>0</v>
      </c>
      <c r="T68" s="7">
        <f t="shared" si="110"/>
        <v>3860</v>
      </c>
      <c r="U68" s="8">
        <f t="shared" si="111"/>
        <v>-1</v>
      </c>
      <c r="V68" s="17" t="e">
        <f>S68/S69</f>
        <v>#DIV/0!</v>
      </c>
      <c r="W68" s="17">
        <f>T68/T69</f>
        <v>5.3495204833970845E-3</v>
      </c>
      <c r="X68" s="17" t="e">
        <f t="shared" si="116"/>
        <v>#DIV/0!</v>
      </c>
    </row>
    <row r="69" spans="1:24" x14ac:dyDescent="0.25">
      <c r="A69" s="10"/>
      <c r="B69" s="10"/>
      <c r="C69" s="4" t="s">
        <v>28</v>
      </c>
      <c r="D69" s="6">
        <f>SUM(D63:D68)</f>
        <v>0</v>
      </c>
      <c r="E69" s="7">
        <f>SUM(E63:E68)</f>
        <v>11085</v>
      </c>
      <c r="F69" s="8">
        <f t="shared" si="0"/>
        <v>-1</v>
      </c>
      <c r="G69" s="6">
        <f>SUM(G63:G68)</f>
        <v>0</v>
      </c>
      <c r="H69" s="7">
        <f>SUM(H63:H68)</f>
        <v>256174</v>
      </c>
      <c r="I69" s="8">
        <f t="shared" si="112"/>
        <v>-1</v>
      </c>
      <c r="J69" s="6">
        <f>SUM(J63:J68)</f>
        <v>0</v>
      </c>
      <c r="K69" s="7">
        <f>SUM(K63:K68)</f>
        <v>227831</v>
      </c>
      <c r="L69" s="8">
        <f t="shared" si="113"/>
        <v>-1</v>
      </c>
      <c r="M69" s="6">
        <f>SUM(M63:M68)</f>
        <v>0</v>
      </c>
      <c r="N69" s="7">
        <f>SUM(N63:N68)</f>
        <v>211763</v>
      </c>
      <c r="O69" s="8">
        <f t="shared" si="114"/>
        <v>-1</v>
      </c>
      <c r="P69" s="6">
        <f>SUM(P63:P68)</f>
        <v>0</v>
      </c>
      <c r="Q69" s="7">
        <f>SUM(Q63:Q68)</f>
        <v>14707</v>
      </c>
      <c r="R69" s="8">
        <f t="shared" si="115"/>
        <v>-1</v>
      </c>
      <c r="S69" s="6">
        <f>SUM(S63:S68)</f>
        <v>0</v>
      </c>
      <c r="T69" s="7">
        <f>SUM(T63:T68)</f>
        <v>721560</v>
      </c>
      <c r="U69" s="8">
        <f t="shared" si="111"/>
        <v>-1</v>
      </c>
      <c r="V69" s="17" t="e">
        <f>SUM(V63:V68)</f>
        <v>#DIV/0!</v>
      </c>
      <c r="W69" s="17">
        <f>SUM(W63:W68)</f>
        <v>1</v>
      </c>
      <c r="X69" s="17" t="e">
        <f t="shared" si="116"/>
        <v>#DIV/0!</v>
      </c>
    </row>
    <row r="70" spans="1:24" x14ac:dyDescent="0.25">
      <c r="A70" s="10"/>
      <c r="B70" s="10" t="s">
        <v>24</v>
      </c>
      <c r="C70" s="4"/>
      <c r="D70" s="6"/>
      <c r="E70" s="7"/>
      <c r="F70" s="8"/>
      <c r="G70" s="6"/>
      <c r="H70" s="7"/>
      <c r="I70" s="8"/>
      <c r="J70" s="6"/>
      <c r="K70" s="7"/>
      <c r="L70" s="8"/>
      <c r="M70" s="6"/>
      <c r="N70" s="7"/>
      <c r="O70" s="8"/>
      <c r="P70" s="6"/>
      <c r="Q70" s="7"/>
      <c r="R70" s="8"/>
      <c r="S70" s="6"/>
      <c r="T70" s="7"/>
      <c r="U70" s="8"/>
    </row>
    <row r="71" spans="1:24" x14ac:dyDescent="0.25">
      <c r="A71" s="10"/>
      <c r="C71" s="4" t="s">
        <v>2</v>
      </c>
      <c r="D71" s="6">
        <f t="shared" ref="D71:E73" si="117">D55+D63</f>
        <v>0</v>
      </c>
      <c r="E71" s="7">
        <f t="shared" si="117"/>
        <v>38696</v>
      </c>
      <c r="F71" s="8">
        <f t="shared" ref="F71:F77" si="118">D71/E71-1</f>
        <v>-1</v>
      </c>
      <c r="G71" s="6">
        <f t="shared" ref="G71:H73" si="119">G55+G63</f>
        <v>0</v>
      </c>
      <c r="H71" s="7">
        <f t="shared" si="119"/>
        <v>251796</v>
      </c>
      <c r="I71" s="8">
        <f t="shared" ref="I71:I77" si="120">G71/H71-1</f>
        <v>-1</v>
      </c>
      <c r="J71" s="6">
        <f t="shared" ref="J71:K73" si="121">J55+J63</f>
        <v>0</v>
      </c>
      <c r="K71" s="7">
        <f t="shared" si="121"/>
        <v>170699</v>
      </c>
      <c r="L71" s="8">
        <f t="shared" ref="L71:L77" si="122">J71/K71-1</f>
        <v>-1</v>
      </c>
      <c r="M71" s="6">
        <f t="shared" ref="M71:N73" si="123">M55+M63</f>
        <v>0</v>
      </c>
      <c r="N71" s="7">
        <f t="shared" si="123"/>
        <v>132524</v>
      </c>
      <c r="O71" s="8">
        <f t="shared" ref="O71:O77" si="124">M71/N71-1</f>
        <v>-1</v>
      </c>
      <c r="P71" s="6">
        <f t="shared" ref="P71:Q73" si="125">P55+P63</f>
        <v>0</v>
      </c>
      <c r="Q71" s="7">
        <f t="shared" si="125"/>
        <v>13067</v>
      </c>
      <c r="R71" s="8">
        <f t="shared" ref="R71:R77" si="126">P71/Q71-1</f>
        <v>-1</v>
      </c>
      <c r="S71" s="6">
        <f t="shared" ref="S71:T71" si="127">S55+S63</f>
        <v>0</v>
      </c>
      <c r="T71" s="7">
        <f t="shared" si="127"/>
        <v>606782</v>
      </c>
      <c r="U71" s="8">
        <f t="shared" ref="U71:U77" si="128">S71/T71-1</f>
        <v>-1</v>
      </c>
      <c r="V71" s="16" t="e">
        <f>S71/S77</f>
        <v>#DIV/0!</v>
      </c>
      <c r="W71" s="16">
        <f>T71/T77</f>
        <v>0.52353293402840695</v>
      </c>
      <c r="X71" s="17" t="e">
        <f>V71-W71</f>
        <v>#DIV/0!</v>
      </c>
    </row>
    <row r="72" spans="1:24" x14ac:dyDescent="0.25">
      <c r="A72" s="10"/>
      <c r="C72" s="4" t="s">
        <v>3</v>
      </c>
      <c r="D72" s="6">
        <f t="shared" si="117"/>
        <v>0</v>
      </c>
      <c r="E72" s="7">
        <f t="shared" si="117"/>
        <v>6083</v>
      </c>
      <c r="F72" s="8">
        <f t="shared" si="118"/>
        <v>-1</v>
      </c>
      <c r="G72" s="6">
        <f t="shared" si="119"/>
        <v>0</v>
      </c>
      <c r="H72" s="7">
        <f t="shared" si="119"/>
        <v>121483</v>
      </c>
      <c r="I72" s="8">
        <f t="shared" si="120"/>
        <v>-1</v>
      </c>
      <c r="J72" s="6">
        <f t="shared" si="121"/>
        <v>0</v>
      </c>
      <c r="K72" s="7">
        <f t="shared" si="121"/>
        <v>74053</v>
      </c>
      <c r="L72" s="8">
        <f t="shared" si="122"/>
        <v>-1</v>
      </c>
      <c r="M72" s="6">
        <f t="shared" si="123"/>
        <v>0</v>
      </c>
      <c r="N72" s="7">
        <f t="shared" si="123"/>
        <v>93526</v>
      </c>
      <c r="O72" s="8">
        <f t="shared" si="124"/>
        <v>-1</v>
      </c>
      <c r="P72" s="6">
        <f t="shared" si="125"/>
        <v>0</v>
      </c>
      <c r="Q72" s="7">
        <f t="shared" si="125"/>
        <v>4769</v>
      </c>
      <c r="R72" s="8">
        <f t="shared" si="126"/>
        <v>-1</v>
      </c>
      <c r="S72" s="6">
        <f t="shared" ref="S72:T72" si="129">S56+S64</f>
        <v>0</v>
      </c>
      <c r="T72" s="7">
        <f t="shared" si="129"/>
        <v>299914</v>
      </c>
      <c r="U72" s="8">
        <f t="shared" si="128"/>
        <v>-1</v>
      </c>
      <c r="V72" s="17" t="e">
        <f>S72/S77</f>
        <v>#DIV/0!</v>
      </c>
      <c r="W72" s="17">
        <f>T72/T77</f>
        <v>0.25876650325190204</v>
      </c>
      <c r="X72" s="17" t="e">
        <f t="shared" ref="X72:X77" si="130">V72-W72</f>
        <v>#DIV/0!</v>
      </c>
    </row>
    <row r="73" spans="1:24" x14ac:dyDescent="0.25">
      <c r="A73" s="10"/>
      <c r="C73" s="4" t="s">
        <v>4</v>
      </c>
      <c r="D73" s="6">
        <f t="shared" si="117"/>
        <v>0</v>
      </c>
      <c r="E73" s="7">
        <f t="shared" si="117"/>
        <v>3357</v>
      </c>
      <c r="F73" s="8">
        <f t="shared" si="118"/>
        <v>-1</v>
      </c>
      <c r="G73" s="6">
        <f t="shared" si="119"/>
        <v>0</v>
      </c>
      <c r="H73" s="7">
        <f t="shared" si="119"/>
        <v>43240</v>
      </c>
      <c r="I73" s="8">
        <f t="shared" si="120"/>
        <v>-1</v>
      </c>
      <c r="J73" s="6">
        <f t="shared" si="121"/>
        <v>0</v>
      </c>
      <c r="K73" s="7">
        <f t="shared" si="121"/>
        <v>39702</v>
      </c>
      <c r="L73" s="8">
        <f t="shared" si="122"/>
        <v>-1</v>
      </c>
      <c r="M73" s="6">
        <f t="shared" si="123"/>
        <v>0</v>
      </c>
      <c r="N73" s="7">
        <f t="shared" si="123"/>
        <v>61217</v>
      </c>
      <c r="O73" s="8">
        <f t="shared" si="124"/>
        <v>-1</v>
      </c>
      <c r="P73" s="6">
        <f t="shared" si="125"/>
        <v>0</v>
      </c>
      <c r="Q73" s="7">
        <f t="shared" si="125"/>
        <v>1389</v>
      </c>
      <c r="R73" s="8">
        <f t="shared" si="126"/>
        <v>-1</v>
      </c>
      <c r="S73" s="6">
        <f t="shared" ref="S73:T73" si="131">S57+S65</f>
        <v>0</v>
      </c>
      <c r="T73" s="7">
        <f t="shared" si="131"/>
        <v>148905</v>
      </c>
      <c r="U73" s="8">
        <f t="shared" si="128"/>
        <v>-1</v>
      </c>
      <c r="V73" s="17" t="e">
        <f>S73/S77</f>
        <v>#DIV/0!</v>
      </c>
      <c r="W73" s="17">
        <f>T73/T77</f>
        <v>0.12847558355636773</v>
      </c>
      <c r="X73" s="17" t="e">
        <f t="shared" si="130"/>
        <v>#DIV/0!</v>
      </c>
    </row>
    <row r="74" spans="1:24" x14ac:dyDescent="0.25">
      <c r="A74" s="10"/>
      <c r="C74" s="4" t="s">
        <v>25</v>
      </c>
      <c r="D74" s="6">
        <f t="shared" ref="D74:E74" si="132">D58+D66</f>
        <v>0</v>
      </c>
      <c r="E74" s="7">
        <f t="shared" si="132"/>
        <v>624</v>
      </c>
      <c r="F74" s="8">
        <f t="shared" si="118"/>
        <v>-1</v>
      </c>
      <c r="G74" s="6">
        <f t="shared" ref="G74:H74" si="133">G58+G66</f>
        <v>0</v>
      </c>
      <c r="H74" s="7">
        <f t="shared" si="133"/>
        <v>16064</v>
      </c>
      <c r="I74" s="8">
        <f t="shared" si="120"/>
        <v>-1</v>
      </c>
      <c r="J74" s="6">
        <f t="shared" ref="J74:K74" si="134">J58+J66</f>
        <v>0</v>
      </c>
      <c r="K74" s="7">
        <f t="shared" si="134"/>
        <v>5808</v>
      </c>
      <c r="L74" s="8">
        <f t="shared" si="122"/>
        <v>-1</v>
      </c>
      <c r="M74" s="6">
        <f t="shared" ref="M74:N74" si="135">M58+M66</f>
        <v>0</v>
      </c>
      <c r="N74" s="7">
        <f t="shared" si="135"/>
        <v>2100</v>
      </c>
      <c r="O74" s="8">
        <f t="shared" si="124"/>
        <v>-1</v>
      </c>
      <c r="P74" s="6">
        <f t="shared" ref="P74:Q74" si="136">P58+P66</f>
        <v>0</v>
      </c>
      <c r="Q74" s="7">
        <f t="shared" si="136"/>
        <v>523</v>
      </c>
      <c r="R74" s="8">
        <f t="shared" si="126"/>
        <v>-1</v>
      </c>
      <c r="S74" s="6">
        <f t="shared" ref="S74:T74" si="137">S58+S66</f>
        <v>0</v>
      </c>
      <c r="T74" s="7">
        <f t="shared" si="137"/>
        <v>25119</v>
      </c>
      <c r="U74" s="8">
        <f t="shared" si="128"/>
        <v>-1</v>
      </c>
      <c r="V74" s="17" t="e">
        <f>S74/S77</f>
        <v>#DIV/0!</v>
      </c>
      <c r="W74" s="17">
        <f>T74/T77</f>
        <v>2.1672732167169681E-2</v>
      </c>
      <c r="X74" s="17" t="e">
        <f t="shared" si="130"/>
        <v>#DIV/0!</v>
      </c>
    </row>
    <row r="75" spans="1:24" x14ac:dyDescent="0.25">
      <c r="A75" s="10"/>
      <c r="C75" s="4" t="s">
        <v>26</v>
      </c>
      <c r="D75" s="6">
        <f t="shared" ref="D75:E75" si="138">D59+D67</f>
        <v>0</v>
      </c>
      <c r="E75" s="7">
        <f t="shared" si="138"/>
        <v>3438</v>
      </c>
      <c r="F75" s="8">
        <f t="shared" si="118"/>
        <v>-1</v>
      </c>
      <c r="G75" s="6">
        <f t="shared" ref="G75:H75" si="139">G59+G67</f>
        <v>0</v>
      </c>
      <c r="H75" s="7">
        <f t="shared" si="139"/>
        <v>22608</v>
      </c>
      <c r="I75" s="8">
        <f t="shared" si="120"/>
        <v>-1</v>
      </c>
      <c r="J75" s="6">
        <f t="shared" ref="J75:K75" si="140">J59+J67</f>
        <v>0</v>
      </c>
      <c r="K75" s="7">
        <f t="shared" si="140"/>
        <v>20683</v>
      </c>
      <c r="L75" s="8">
        <f t="shared" si="122"/>
        <v>-1</v>
      </c>
      <c r="M75" s="6">
        <f t="shared" ref="M75:N75" si="141">M59+M67</f>
        <v>0</v>
      </c>
      <c r="N75" s="7">
        <f t="shared" si="141"/>
        <v>23982</v>
      </c>
      <c r="O75" s="8">
        <f t="shared" si="124"/>
        <v>-1</v>
      </c>
      <c r="P75" s="6">
        <f t="shared" ref="P75:Q75" si="142">P59+P67</f>
        <v>0</v>
      </c>
      <c r="Q75" s="7">
        <f t="shared" si="142"/>
        <v>1603</v>
      </c>
      <c r="R75" s="8">
        <f t="shared" si="126"/>
        <v>-1</v>
      </c>
      <c r="S75" s="6">
        <f t="shared" ref="S75:T75" si="143">S59+S67</f>
        <v>0</v>
      </c>
      <c r="T75" s="7">
        <f t="shared" si="143"/>
        <v>72314</v>
      </c>
      <c r="U75" s="8">
        <f t="shared" si="128"/>
        <v>-1</v>
      </c>
      <c r="V75" s="17" t="e">
        <f>S75/S77</f>
        <v>#DIV/0!</v>
      </c>
      <c r="W75" s="17">
        <f>T75/T77</f>
        <v>6.2392688958028117E-2</v>
      </c>
      <c r="X75" s="17" t="e">
        <f t="shared" si="130"/>
        <v>#DIV/0!</v>
      </c>
    </row>
    <row r="76" spans="1:24" x14ac:dyDescent="0.25">
      <c r="A76" s="10"/>
      <c r="B76" s="10"/>
      <c r="C76" s="4" t="s">
        <v>27</v>
      </c>
      <c r="D76" s="6">
        <f t="shared" ref="D76:E76" si="144">D60+D68</f>
        <v>0</v>
      </c>
      <c r="E76" s="7">
        <f t="shared" si="144"/>
        <v>307</v>
      </c>
      <c r="F76" s="8">
        <f t="shared" si="118"/>
        <v>-1</v>
      </c>
      <c r="G76" s="6">
        <f t="shared" ref="G76:H76" si="145">G60+G68</f>
        <v>0</v>
      </c>
      <c r="H76" s="7">
        <f t="shared" si="145"/>
        <v>2303</v>
      </c>
      <c r="I76" s="8">
        <f t="shared" si="120"/>
        <v>-1</v>
      </c>
      <c r="J76" s="6">
        <f t="shared" ref="J76:K76" si="146">J60+J68</f>
        <v>0</v>
      </c>
      <c r="K76" s="7">
        <f t="shared" si="146"/>
        <v>2457</v>
      </c>
      <c r="L76" s="8">
        <f t="shared" si="122"/>
        <v>-1</v>
      </c>
      <c r="M76" s="6">
        <f t="shared" ref="M76:N76" si="147">M60+M68</f>
        <v>0</v>
      </c>
      <c r="N76" s="7">
        <f t="shared" si="147"/>
        <v>691</v>
      </c>
      <c r="O76" s="8">
        <f t="shared" si="124"/>
        <v>-1</v>
      </c>
      <c r="P76" s="6">
        <f t="shared" ref="P76:Q76" si="148">P60+P68</f>
        <v>0</v>
      </c>
      <c r="Q76" s="7">
        <f t="shared" si="148"/>
        <v>222</v>
      </c>
      <c r="R76" s="8">
        <f t="shared" si="126"/>
        <v>-1</v>
      </c>
      <c r="S76" s="6">
        <f t="shared" ref="S76:T76" si="149">S60+S68</f>
        <v>0</v>
      </c>
      <c r="T76" s="7">
        <f t="shared" si="149"/>
        <v>5980</v>
      </c>
      <c r="U76" s="8">
        <f t="shared" si="128"/>
        <v>-1</v>
      </c>
      <c r="V76" s="17" t="e">
        <f>S76/S77</f>
        <v>#DIV/0!</v>
      </c>
      <c r="W76" s="17">
        <f>T76/T77</f>
        <v>5.1595580381255104E-3</v>
      </c>
      <c r="X76" s="17" t="e">
        <f t="shared" si="130"/>
        <v>#DIV/0!</v>
      </c>
    </row>
    <row r="77" spans="1:24" x14ac:dyDescent="0.25">
      <c r="A77" s="10"/>
      <c r="B77" s="10"/>
      <c r="C77" s="4" t="s">
        <v>28</v>
      </c>
      <c r="D77" s="6">
        <f>SUM(D71:D76)</f>
        <v>0</v>
      </c>
      <c r="E77" s="7">
        <f>SUM(E71:E76)</f>
        <v>52505</v>
      </c>
      <c r="F77" s="8">
        <f t="shared" si="118"/>
        <v>-1</v>
      </c>
      <c r="G77" s="6">
        <f>SUM(G71:G76)</f>
        <v>0</v>
      </c>
      <c r="H77" s="7">
        <f>SUM(H71:H76)</f>
        <v>457494</v>
      </c>
      <c r="I77" s="8">
        <f t="shared" si="120"/>
        <v>-1</v>
      </c>
      <c r="J77" s="6">
        <f>SUM(J71:J76)</f>
        <v>0</v>
      </c>
      <c r="K77" s="7">
        <f>SUM(K71:K76)</f>
        <v>313402</v>
      </c>
      <c r="L77" s="8">
        <f t="shared" si="122"/>
        <v>-1</v>
      </c>
      <c r="M77" s="6">
        <f>SUM(M71:M76)</f>
        <v>0</v>
      </c>
      <c r="N77" s="7">
        <f>SUM(N71:N76)</f>
        <v>314040</v>
      </c>
      <c r="O77" s="8">
        <f t="shared" si="124"/>
        <v>-1</v>
      </c>
      <c r="P77" s="6">
        <f>SUM(P71:P76)</f>
        <v>0</v>
      </c>
      <c r="Q77" s="7">
        <f>SUM(Q71:Q76)</f>
        <v>21573</v>
      </c>
      <c r="R77" s="8">
        <f t="shared" si="126"/>
        <v>-1</v>
      </c>
      <c r="S77" s="6">
        <f>SUM(S71:S76)</f>
        <v>0</v>
      </c>
      <c r="T77" s="7">
        <f>SUM(T71:T76)</f>
        <v>1159014</v>
      </c>
      <c r="U77" s="8">
        <f t="shared" si="128"/>
        <v>-1</v>
      </c>
      <c r="V77" s="17" t="e">
        <f>SUM(V71:V76)</f>
        <v>#DIV/0!</v>
      </c>
      <c r="W77" s="17">
        <f>SUM(W71:W76)</f>
        <v>1</v>
      </c>
      <c r="X77" s="17" t="e">
        <f t="shared" si="130"/>
        <v>#DIV/0!</v>
      </c>
    </row>
    <row r="78" spans="1:24" x14ac:dyDescent="0.25">
      <c r="A78" t="s">
        <v>9</v>
      </c>
      <c r="C78" s="4"/>
      <c r="D78" s="6"/>
      <c r="E78" s="7"/>
      <c r="F78" s="8"/>
      <c r="G78" s="6"/>
      <c r="H78" s="7"/>
      <c r="I78" s="8"/>
      <c r="J78" s="6"/>
      <c r="K78" s="7"/>
      <c r="L78" s="8"/>
      <c r="M78" s="6"/>
      <c r="N78" s="7"/>
      <c r="O78" s="8"/>
      <c r="P78" s="6"/>
      <c r="Q78" s="7"/>
      <c r="R78" s="8"/>
      <c r="S78" s="6"/>
      <c r="T78" s="7"/>
      <c r="U78" s="8"/>
    </row>
    <row r="79" spans="1:24" x14ac:dyDescent="0.25">
      <c r="B79" t="s">
        <v>1</v>
      </c>
      <c r="C79" s="4"/>
      <c r="D79" s="6"/>
      <c r="E79" s="7"/>
      <c r="F79" s="8"/>
      <c r="G79" s="6"/>
      <c r="H79" s="7"/>
      <c r="I79" s="8"/>
      <c r="J79" s="6"/>
      <c r="K79" s="7"/>
      <c r="L79" s="8"/>
      <c r="M79" s="6"/>
      <c r="N79" s="7"/>
      <c r="O79" s="8"/>
      <c r="P79" s="6"/>
      <c r="Q79" s="7"/>
      <c r="R79" s="8"/>
      <c r="S79" s="6"/>
      <c r="T79" s="7"/>
      <c r="U79" s="8"/>
    </row>
    <row r="80" spans="1:24" x14ac:dyDescent="0.25">
      <c r="C80" s="4" t="s">
        <v>2</v>
      </c>
      <c r="D80" s="6">
        <f>'Vehicle Trip Inputs'!C19</f>
        <v>0</v>
      </c>
      <c r="E80" s="7">
        <v>27865</v>
      </c>
      <c r="F80" s="8">
        <f>D80/E80-1</f>
        <v>-1</v>
      </c>
      <c r="G80" s="6">
        <f>'Vehicle Trip Inputs'!C79</f>
        <v>0</v>
      </c>
      <c r="H80" s="7">
        <v>3265</v>
      </c>
      <c r="I80" s="8">
        <f>G80/H80-1</f>
        <v>-1</v>
      </c>
      <c r="J80" s="6">
        <f>'Vehicle Trip Inputs'!C139</f>
        <v>0</v>
      </c>
      <c r="K80" s="7">
        <v>1322</v>
      </c>
      <c r="L80" s="8">
        <f>J80/K80-1</f>
        <v>-1</v>
      </c>
      <c r="M80" s="6">
        <f>'Vehicle Trip Inputs'!C199</f>
        <v>0</v>
      </c>
      <c r="N80" s="7">
        <v>313</v>
      </c>
      <c r="O80" s="8">
        <f>M80/N80-1</f>
        <v>-1</v>
      </c>
      <c r="P80" s="6">
        <f>'Vehicle Trip Inputs'!C259</f>
        <v>0</v>
      </c>
      <c r="Q80" s="7">
        <v>812</v>
      </c>
      <c r="R80" s="8">
        <f>P80/Q80-1</f>
        <v>-1</v>
      </c>
      <c r="S80" s="6">
        <f>D80+G80+J80+M80+P80</f>
        <v>0</v>
      </c>
      <c r="T80" s="7">
        <f>E80+H80+K80+N80+Q80</f>
        <v>33577</v>
      </c>
      <c r="U80" s="8">
        <f>S80/T80-1</f>
        <v>-1</v>
      </c>
      <c r="V80" s="16" t="e">
        <f>S80/S86</f>
        <v>#DIV/0!</v>
      </c>
      <c r="W80" s="16">
        <f>T80/T86</f>
        <v>8.1052570595420287E-2</v>
      </c>
      <c r="X80" s="17" t="e">
        <f>V80-W80</f>
        <v>#DIV/0!</v>
      </c>
    </row>
    <row r="81" spans="1:24" x14ac:dyDescent="0.25">
      <c r="C81" s="4" t="s">
        <v>3</v>
      </c>
      <c r="D81" s="6">
        <f>'Vehicle Trip Inputs'!C20</f>
        <v>0</v>
      </c>
      <c r="E81" s="7">
        <v>108954</v>
      </c>
      <c r="F81" s="8">
        <f t="shared" si="0"/>
        <v>-1</v>
      </c>
      <c r="G81" s="6">
        <f>'Vehicle Trip Inputs'!C80</f>
        <v>0</v>
      </c>
      <c r="H81" s="7">
        <v>15962</v>
      </c>
      <c r="I81" s="8">
        <f t="shared" ref="I81:I86" si="150">G81/H81-1</f>
        <v>-1</v>
      </c>
      <c r="J81" s="6">
        <f>'Vehicle Trip Inputs'!C140</f>
        <v>0</v>
      </c>
      <c r="K81" s="7">
        <v>1779</v>
      </c>
      <c r="L81" s="8">
        <f t="shared" ref="L81:L86" si="151">J81/K81-1</f>
        <v>-1</v>
      </c>
      <c r="M81" s="6">
        <f>'Vehicle Trip Inputs'!C200</f>
        <v>0</v>
      </c>
      <c r="N81" s="7">
        <v>1038</v>
      </c>
      <c r="O81" s="8">
        <f t="shared" ref="O81:O86" si="152">M81/N81-1</f>
        <v>-1</v>
      </c>
      <c r="P81" s="6">
        <f>'Vehicle Trip Inputs'!C260</f>
        <v>0</v>
      </c>
      <c r="Q81" s="7">
        <v>343</v>
      </c>
      <c r="R81" s="8">
        <f t="shared" ref="R81:R86" si="153">P81/Q81-1</f>
        <v>-1</v>
      </c>
      <c r="S81" s="6">
        <f t="shared" ref="S81:S85" si="154">D81+G81+J81+M81+P81</f>
        <v>0</v>
      </c>
      <c r="T81" s="7">
        <f t="shared" ref="T81:T85" si="155">E81+H81+K81+N81+Q81</f>
        <v>128076</v>
      </c>
      <c r="U81" s="8">
        <f t="shared" ref="U81:U86" si="156">S81/T81-1</f>
        <v>-1</v>
      </c>
      <c r="V81" s="17" t="e">
        <f>S81/S86</f>
        <v>#DIV/0!</v>
      </c>
      <c r="W81" s="17">
        <f>T81/T86</f>
        <v>0.30916666264344789</v>
      </c>
      <c r="X81" s="17" t="e">
        <f t="shared" ref="X81:X86" si="157">V81-W81</f>
        <v>#DIV/0!</v>
      </c>
    </row>
    <row r="82" spans="1:24" x14ac:dyDescent="0.25">
      <c r="C82" s="4" t="s">
        <v>4</v>
      </c>
      <c r="D82" s="6">
        <f>'Vehicle Trip Inputs'!C21</f>
        <v>0</v>
      </c>
      <c r="E82" s="7">
        <v>142736</v>
      </c>
      <c r="F82" s="8">
        <f t="shared" si="0"/>
        <v>-1</v>
      </c>
      <c r="G82" s="6">
        <f>'Vehicle Trip Inputs'!C81</f>
        <v>0</v>
      </c>
      <c r="H82" s="7">
        <v>21071</v>
      </c>
      <c r="I82" s="8">
        <f t="shared" si="150"/>
        <v>-1</v>
      </c>
      <c r="J82" s="6">
        <f>'Vehicle Trip Inputs'!C141</f>
        <v>0</v>
      </c>
      <c r="K82" s="7">
        <v>1152</v>
      </c>
      <c r="L82" s="8">
        <f t="shared" si="151"/>
        <v>-1</v>
      </c>
      <c r="M82" s="6">
        <f>'Vehicle Trip Inputs'!C201</f>
        <v>0</v>
      </c>
      <c r="N82" s="7">
        <v>1893</v>
      </c>
      <c r="O82" s="8">
        <f t="shared" si="152"/>
        <v>-1</v>
      </c>
      <c r="P82" s="6">
        <f>'Vehicle Trip Inputs'!C261</f>
        <v>0</v>
      </c>
      <c r="Q82" s="7">
        <v>3976</v>
      </c>
      <c r="R82" s="8">
        <f t="shared" si="153"/>
        <v>-1</v>
      </c>
      <c r="S82" s="6">
        <f t="shared" si="154"/>
        <v>0</v>
      </c>
      <c r="T82" s="7">
        <f t="shared" si="155"/>
        <v>170828</v>
      </c>
      <c r="U82" s="8">
        <f t="shared" si="156"/>
        <v>-1</v>
      </c>
      <c r="V82" s="17" t="e">
        <f>S82/S86</f>
        <v>#DIV/0!</v>
      </c>
      <c r="W82" s="17">
        <f>T82/T86</f>
        <v>0.41236705273474272</v>
      </c>
      <c r="X82" s="17" t="e">
        <f t="shared" si="157"/>
        <v>#DIV/0!</v>
      </c>
    </row>
    <row r="83" spans="1:24" x14ac:dyDescent="0.25">
      <c r="C83" s="4" t="s">
        <v>25</v>
      </c>
      <c r="D83" s="6">
        <f>'Transit Trip Inputs'!C7</f>
        <v>0</v>
      </c>
      <c r="E83" s="7">
        <v>7837</v>
      </c>
      <c r="F83" s="8">
        <f t="shared" si="0"/>
        <v>-1</v>
      </c>
      <c r="G83" s="6">
        <f>'Transit Trip Inputs'!C35</f>
        <v>0</v>
      </c>
      <c r="H83" s="7">
        <v>1019</v>
      </c>
      <c r="I83" s="8">
        <f t="shared" si="150"/>
        <v>-1</v>
      </c>
      <c r="J83" s="6">
        <f>'Transit Trip Inputs'!C63</f>
        <v>0</v>
      </c>
      <c r="K83" s="7">
        <v>610</v>
      </c>
      <c r="L83" s="8">
        <f t="shared" si="151"/>
        <v>-1</v>
      </c>
      <c r="M83" s="6">
        <f>'Transit Trip Inputs'!C91</f>
        <v>0</v>
      </c>
      <c r="N83" s="7">
        <v>0</v>
      </c>
      <c r="O83" s="8" t="e">
        <f t="shared" si="152"/>
        <v>#DIV/0!</v>
      </c>
      <c r="P83" s="6">
        <f>'Transit Trip Inputs'!C119</f>
        <v>0</v>
      </c>
      <c r="Q83" s="7">
        <v>0</v>
      </c>
      <c r="R83" s="8" t="e">
        <f t="shared" si="153"/>
        <v>#DIV/0!</v>
      </c>
      <c r="S83" s="6">
        <f t="shared" si="154"/>
        <v>0</v>
      </c>
      <c r="T83" s="7">
        <f t="shared" si="155"/>
        <v>9466</v>
      </c>
      <c r="U83" s="8">
        <f t="shared" si="156"/>
        <v>-1</v>
      </c>
      <c r="V83" s="17" t="e">
        <f>S83/S86</f>
        <v>#DIV/0!</v>
      </c>
      <c r="W83" s="17">
        <f>T83/T86</f>
        <v>2.2850273498414047E-2</v>
      </c>
      <c r="X83" s="17" t="e">
        <f t="shared" si="157"/>
        <v>#DIV/0!</v>
      </c>
    </row>
    <row r="84" spans="1:24" x14ac:dyDescent="0.25">
      <c r="C84" s="4" t="s">
        <v>26</v>
      </c>
      <c r="D84" s="6">
        <f>'NonMotorized Trip Inputs'!C13</f>
        <v>0</v>
      </c>
      <c r="E84" s="7">
        <v>54725</v>
      </c>
      <c r="F84" s="8">
        <f t="shared" si="0"/>
        <v>-1</v>
      </c>
      <c r="G84" s="6">
        <f>'NonMotorized Trip Inputs'!C53</f>
        <v>0</v>
      </c>
      <c r="H84" s="7">
        <v>6792</v>
      </c>
      <c r="I84" s="8">
        <f t="shared" si="150"/>
        <v>-1</v>
      </c>
      <c r="J84" s="6">
        <f>'NonMotorized Trip Inputs'!C93</f>
        <v>0</v>
      </c>
      <c r="K84" s="7">
        <v>128</v>
      </c>
      <c r="L84" s="8">
        <f t="shared" si="151"/>
        <v>-1</v>
      </c>
      <c r="M84" s="6">
        <f>'NonMotorized Trip Inputs'!C133</f>
        <v>0</v>
      </c>
      <c r="N84" s="7">
        <v>660</v>
      </c>
      <c r="O84" s="8">
        <f t="shared" si="152"/>
        <v>-1</v>
      </c>
      <c r="P84" s="6">
        <f>'NonMotorized Trip Inputs'!C173</f>
        <v>0</v>
      </c>
      <c r="Q84" s="7">
        <v>0</v>
      </c>
      <c r="R84" s="8" t="e">
        <f t="shared" si="153"/>
        <v>#DIV/0!</v>
      </c>
      <c r="S84" s="6">
        <f t="shared" si="154"/>
        <v>0</v>
      </c>
      <c r="T84" s="7">
        <f t="shared" si="155"/>
        <v>62305</v>
      </c>
      <c r="U84" s="8">
        <f t="shared" si="156"/>
        <v>-1</v>
      </c>
      <c r="V84" s="17" t="e">
        <f>S84/S86</f>
        <v>#DIV/0!</v>
      </c>
      <c r="W84" s="17">
        <f>T84/T86</f>
        <v>0.15039998841312985</v>
      </c>
      <c r="X84" s="17" t="e">
        <f t="shared" si="157"/>
        <v>#DIV/0!</v>
      </c>
    </row>
    <row r="85" spans="1:24" x14ac:dyDescent="0.25">
      <c r="B85" s="10"/>
      <c r="C85" s="4" t="s">
        <v>27</v>
      </c>
      <c r="D85" s="6">
        <f>'NonMotorized Trip Inputs'!C14</f>
        <v>0</v>
      </c>
      <c r="E85" s="7">
        <v>7887</v>
      </c>
      <c r="F85" s="8">
        <f t="shared" si="0"/>
        <v>-1</v>
      </c>
      <c r="G85" s="6">
        <f>'NonMotorized Trip Inputs'!C54</f>
        <v>0</v>
      </c>
      <c r="H85" s="7">
        <v>2123</v>
      </c>
      <c r="I85" s="8">
        <f t="shared" si="150"/>
        <v>-1</v>
      </c>
      <c r="J85" s="6">
        <f>'NonMotorized Trip Inputs'!C94</f>
        <v>0</v>
      </c>
      <c r="K85" s="7">
        <v>0</v>
      </c>
      <c r="L85" s="8" t="e">
        <f t="shared" si="151"/>
        <v>#DIV/0!</v>
      </c>
      <c r="M85" s="6">
        <f>'NonMotorized Trip Inputs'!C134</f>
        <v>0</v>
      </c>
      <c r="N85" s="7">
        <v>0</v>
      </c>
      <c r="O85" s="8" t="e">
        <f t="shared" si="152"/>
        <v>#DIV/0!</v>
      </c>
      <c r="P85" s="6">
        <f>'NonMotorized Trip Inputs'!C174</f>
        <v>0</v>
      </c>
      <c r="Q85" s="7">
        <v>0</v>
      </c>
      <c r="R85" s="8" t="e">
        <f t="shared" si="153"/>
        <v>#DIV/0!</v>
      </c>
      <c r="S85" s="6">
        <f t="shared" si="154"/>
        <v>0</v>
      </c>
      <c r="T85" s="7">
        <f t="shared" si="155"/>
        <v>10010</v>
      </c>
      <c r="U85" s="8">
        <f t="shared" si="156"/>
        <v>-1</v>
      </c>
      <c r="V85" s="17" t="e">
        <f>S85/S86</f>
        <v>#DIV/0!</v>
      </c>
      <c r="W85" s="17">
        <f>T85/T86</f>
        <v>2.4163452114845194E-2</v>
      </c>
      <c r="X85" s="17" t="e">
        <f t="shared" si="157"/>
        <v>#DIV/0!</v>
      </c>
    </row>
    <row r="86" spans="1:24" x14ac:dyDescent="0.25">
      <c r="B86" s="10"/>
      <c r="C86" s="4" t="s">
        <v>28</v>
      </c>
      <c r="D86" s="6">
        <f>SUM(D80:D85)</f>
        <v>0</v>
      </c>
      <c r="E86" s="7">
        <f>SUM(E80:E85)</f>
        <v>350004</v>
      </c>
      <c r="F86" s="8">
        <f t="shared" si="0"/>
        <v>-1</v>
      </c>
      <c r="G86" s="6">
        <f>SUM(G80:G85)</f>
        <v>0</v>
      </c>
      <c r="H86" s="7">
        <f>SUM(H80:H85)</f>
        <v>50232</v>
      </c>
      <c r="I86" s="8">
        <f t="shared" si="150"/>
        <v>-1</v>
      </c>
      <c r="J86" s="6">
        <f>SUM(J80:J85)</f>
        <v>0</v>
      </c>
      <c r="K86" s="7">
        <f>SUM(K80:K85)</f>
        <v>4991</v>
      </c>
      <c r="L86" s="8">
        <f t="shared" si="151"/>
        <v>-1</v>
      </c>
      <c r="M86" s="6">
        <f>SUM(M80:M85)</f>
        <v>0</v>
      </c>
      <c r="N86" s="7">
        <f>SUM(N80:N85)</f>
        <v>3904</v>
      </c>
      <c r="O86" s="8">
        <f t="shared" si="152"/>
        <v>-1</v>
      </c>
      <c r="P86" s="6">
        <f>SUM(P80:P85)</f>
        <v>0</v>
      </c>
      <c r="Q86" s="7">
        <f>SUM(Q80:Q85)</f>
        <v>5131</v>
      </c>
      <c r="R86" s="8">
        <f t="shared" si="153"/>
        <v>-1</v>
      </c>
      <c r="S86" s="6">
        <f>SUM(S80:S85)</f>
        <v>0</v>
      </c>
      <c r="T86" s="7">
        <f>SUM(T80:T85)</f>
        <v>414262</v>
      </c>
      <c r="U86" s="8">
        <f t="shared" si="156"/>
        <v>-1</v>
      </c>
      <c r="V86" s="17" t="e">
        <f>SUM(V80:V85)</f>
        <v>#DIV/0!</v>
      </c>
      <c r="W86" s="17">
        <f>SUM(W80:W85)</f>
        <v>1</v>
      </c>
      <c r="X86" s="17" t="e">
        <f t="shared" si="157"/>
        <v>#DIV/0!</v>
      </c>
    </row>
    <row r="87" spans="1:24" x14ac:dyDescent="0.25">
      <c r="B87" s="10" t="s">
        <v>5</v>
      </c>
      <c r="C87" s="4"/>
      <c r="D87" s="6"/>
      <c r="E87" s="7"/>
      <c r="F87" s="8"/>
      <c r="G87" s="6"/>
      <c r="H87" s="7"/>
      <c r="I87" s="8"/>
      <c r="J87" s="6"/>
      <c r="K87" s="7"/>
      <c r="L87" s="8"/>
      <c r="M87" s="6"/>
      <c r="N87" s="7"/>
      <c r="O87" s="8"/>
      <c r="P87" s="6"/>
      <c r="Q87" s="7"/>
      <c r="R87" s="8"/>
      <c r="S87" s="6"/>
      <c r="T87" s="7"/>
      <c r="U87" s="8"/>
      <c r="V87" s="3"/>
      <c r="W87" s="3"/>
      <c r="X87" s="3"/>
    </row>
    <row r="88" spans="1:24" x14ac:dyDescent="0.25">
      <c r="B88" s="10"/>
      <c r="C88" s="4" t="s">
        <v>2</v>
      </c>
      <c r="D88" s="6">
        <f>'Vehicle Trip Inputs'!C22</f>
        <v>0</v>
      </c>
      <c r="E88" s="7">
        <v>104</v>
      </c>
      <c r="F88" s="8">
        <f>D88/E88-1</f>
        <v>-1</v>
      </c>
      <c r="G88" s="6">
        <f>'Vehicle Trip Inputs'!C82</f>
        <v>0</v>
      </c>
      <c r="H88" s="7">
        <v>18246</v>
      </c>
      <c r="I88" s="8">
        <f>G88/H88-1</f>
        <v>-1</v>
      </c>
      <c r="J88" s="6">
        <f>'Vehicle Trip Inputs'!C142</f>
        <v>0</v>
      </c>
      <c r="K88" s="7">
        <v>5408</v>
      </c>
      <c r="L88" s="8">
        <f>J88/K88-1</f>
        <v>-1</v>
      </c>
      <c r="M88" s="6">
        <f>'Vehicle Trip Inputs'!C202</f>
        <v>0</v>
      </c>
      <c r="N88" s="7">
        <v>3034</v>
      </c>
      <c r="O88" s="8">
        <f>M88/N88-1</f>
        <v>-1</v>
      </c>
      <c r="P88" s="6">
        <f>'Vehicle Trip Inputs'!C262</f>
        <v>0</v>
      </c>
      <c r="Q88" s="7">
        <v>0</v>
      </c>
      <c r="R88" s="8" t="e">
        <f>P88/Q88-1</f>
        <v>#DIV/0!</v>
      </c>
      <c r="S88" s="6">
        <f t="shared" ref="S88:S93" si="158">D88+G88+J88+M88+P88</f>
        <v>0</v>
      </c>
      <c r="T88" s="7">
        <f t="shared" ref="T88:T93" si="159">E88+H88+K88+N88+Q88</f>
        <v>26792</v>
      </c>
      <c r="U88" s="8">
        <f t="shared" ref="U88:U94" si="160">S88/T88-1</f>
        <v>-1</v>
      </c>
      <c r="V88" s="16" t="e">
        <f>S88/S94</f>
        <v>#DIV/0!</v>
      </c>
      <c r="W88" s="16">
        <f>T88/T94</f>
        <v>8.1047396633713686E-2</v>
      </c>
      <c r="X88" s="17" t="e">
        <f>V88-W88</f>
        <v>#DIV/0!</v>
      </c>
    </row>
    <row r="89" spans="1:24" x14ac:dyDescent="0.25">
      <c r="A89" s="10"/>
      <c r="B89" s="10"/>
      <c r="C89" s="4" t="s">
        <v>3</v>
      </c>
      <c r="D89" s="6">
        <f>'Vehicle Trip Inputs'!C23</f>
        <v>0</v>
      </c>
      <c r="E89" s="7">
        <v>61</v>
      </c>
      <c r="F89" s="8">
        <f t="shared" si="0"/>
        <v>-1</v>
      </c>
      <c r="G89" s="6">
        <f>'Vehicle Trip Inputs'!C83</f>
        <v>0</v>
      </c>
      <c r="H89" s="7">
        <v>32233</v>
      </c>
      <c r="I89" s="8">
        <f t="shared" ref="I89:I94" si="161">G89/H89-1</f>
        <v>-1</v>
      </c>
      <c r="J89" s="6">
        <f>'Vehicle Trip Inputs'!C143</f>
        <v>0</v>
      </c>
      <c r="K89" s="7">
        <v>38355</v>
      </c>
      <c r="L89" s="8">
        <f t="shared" ref="L89:L94" si="162">J89/K89-1</f>
        <v>-1</v>
      </c>
      <c r="M89" s="6">
        <f>'Vehicle Trip Inputs'!C203</f>
        <v>0</v>
      </c>
      <c r="N89" s="7">
        <v>4372</v>
      </c>
      <c r="O89" s="8">
        <f t="shared" ref="O89:O94" si="163">M89/N89-1</f>
        <v>-1</v>
      </c>
      <c r="P89" s="6">
        <f>'Vehicle Trip Inputs'!C263</f>
        <v>0</v>
      </c>
      <c r="Q89" s="7">
        <v>189</v>
      </c>
      <c r="R89" s="8">
        <f t="shared" ref="R89:R94" si="164">P89/Q89-1</f>
        <v>-1</v>
      </c>
      <c r="S89" s="6">
        <f t="shared" si="158"/>
        <v>0</v>
      </c>
      <c r="T89" s="7">
        <f t="shared" si="159"/>
        <v>75210</v>
      </c>
      <c r="U89" s="8">
        <f t="shared" si="160"/>
        <v>-1</v>
      </c>
      <c r="V89" s="17" t="e">
        <f>S89/S94</f>
        <v>#DIV/0!</v>
      </c>
      <c r="W89" s="17">
        <f>T89/T94</f>
        <v>0.22751473204022118</v>
      </c>
      <c r="X89" s="17" t="e">
        <f t="shared" ref="X89:X94" si="165">V89-W89</f>
        <v>#DIV/0!</v>
      </c>
    </row>
    <row r="90" spans="1:24" x14ac:dyDescent="0.25">
      <c r="A90" s="10"/>
      <c r="B90" s="10"/>
      <c r="C90" s="4" t="s">
        <v>4</v>
      </c>
      <c r="D90" s="6">
        <f>'Vehicle Trip Inputs'!C24</f>
        <v>0</v>
      </c>
      <c r="E90" s="7">
        <v>0</v>
      </c>
      <c r="F90" s="8" t="e">
        <f t="shared" si="0"/>
        <v>#DIV/0!</v>
      </c>
      <c r="G90" s="6">
        <f>'Vehicle Trip Inputs'!C84</f>
        <v>0</v>
      </c>
      <c r="H90" s="7">
        <v>39082</v>
      </c>
      <c r="I90" s="8">
        <f t="shared" si="161"/>
        <v>-1</v>
      </c>
      <c r="J90" s="6">
        <f>'Vehicle Trip Inputs'!C144</f>
        <v>0</v>
      </c>
      <c r="K90" s="7">
        <v>82508</v>
      </c>
      <c r="L90" s="8">
        <f t="shared" si="162"/>
        <v>-1</v>
      </c>
      <c r="M90" s="6">
        <f>'Vehicle Trip Inputs'!C204</f>
        <v>0</v>
      </c>
      <c r="N90" s="7">
        <v>7397</v>
      </c>
      <c r="O90" s="8">
        <f t="shared" si="163"/>
        <v>-1</v>
      </c>
      <c r="P90" s="6">
        <f>'Vehicle Trip Inputs'!C264</f>
        <v>0</v>
      </c>
      <c r="Q90" s="7">
        <v>161</v>
      </c>
      <c r="R90" s="8">
        <f t="shared" si="164"/>
        <v>-1</v>
      </c>
      <c r="S90" s="6">
        <f t="shared" si="158"/>
        <v>0</v>
      </c>
      <c r="T90" s="7">
        <f t="shared" si="159"/>
        <v>129148</v>
      </c>
      <c r="U90" s="8">
        <f t="shared" si="160"/>
        <v>-1</v>
      </c>
      <c r="V90" s="17" t="e">
        <f>S90/S94</f>
        <v>#DIV/0!</v>
      </c>
      <c r="W90" s="17">
        <f>T90/T94</f>
        <v>0.39068039640380914</v>
      </c>
      <c r="X90" s="17" t="e">
        <f t="shared" si="165"/>
        <v>#DIV/0!</v>
      </c>
    </row>
    <row r="91" spans="1:24" x14ac:dyDescent="0.25">
      <c r="A91" s="10"/>
      <c r="B91" s="10"/>
      <c r="C91" s="4" t="s">
        <v>25</v>
      </c>
      <c r="D91" s="6">
        <f>'Transit Trip Inputs'!C8</f>
        <v>0</v>
      </c>
      <c r="E91" s="7">
        <v>0</v>
      </c>
      <c r="F91" s="8" t="e">
        <f t="shared" si="0"/>
        <v>#DIV/0!</v>
      </c>
      <c r="G91" s="6">
        <f>'Transit Trip Inputs'!C36</f>
        <v>0</v>
      </c>
      <c r="H91" s="7">
        <v>3884</v>
      </c>
      <c r="I91" s="8">
        <f t="shared" si="161"/>
        <v>-1</v>
      </c>
      <c r="J91" s="6">
        <f>'Transit Trip Inputs'!C64</f>
        <v>0</v>
      </c>
      <c r="K91" s="7">
        <v>5457</v>
      </c>
      <c r="L91" s="8">
        <f t="shared" si="162"/>
        <v>-1</v>
      </c>
      <c r="M91" s="6">
        <f>'Transit Trip Inputs'!C92</f>
        <v>0</v>
      </c>
      <c r="N91" s="7">
        <v>0</v>
      </c>
      <c r="O91" s="8" t="e">
        <f t="shared" si="163"/>
        <v>#DIV/0!</v>
      </c>
      <c r="P91" s="6">
        <f>'Transit Trip Inputs'!C120</f>
        <v>0</v>
      </c>
      <c r="Q91" s="7">
        <v>0</v>
      </c>
      <c r="R91" s="8" t="e">
        <f t="shared" si="164"/>
        <v>#DIV/0!</v>
      </c>
      <c r="S91" s="6">
        <f t="shared" si="158"/>
        <v>0</v>
      </c>
      <c r="T91" s="7">
        <f t="shared" si="159"/>
        <v>9341</v>
      </c>
      <c r="U91" s="8">
        <f t="shared" si="160"/>
        <v>-1</v>
      </c>
      <c r="V91" s="17" t="e">
        <f>S91/S94</f>
        <v>#DIV/0!</v>
      </c>
      <c r="W91" s="17">
        <f>T91/T94</f>
        <v>2.8257081664508792E-2</v>
      </c>
      <c r="X91" s="17" t="e">
        <f t="shared" si="165"/>
        <v>#DIV/0!</v>
      </c>
    </row>
    <row r="92" spans="1:24" x14ac:dyDescent="0.25">
      <c r="A92" s="10"/>
      <c r="B92" s="10"/>
      <c r="C92" s="4" t="s">
        <v>26</v>
      </c>
      <c r="D92" s="6">
        <f>'NonMotorized Trip Inputs'!C15</f>
        <v>0</v>
      </c>
      <c r="E92" s="7">
        <v>0</v>
      </c>
      <c r="F92" s="8" t="e">
        <f t="shared" si="0"/>
        <v>#DIV/0!</v>
      </c>
      <c r="G92" s="6">
        <f>'NonMotorized Trip Inputs'!C55</f>
        <v>0</v>
      </c>
      <c r="H92" s="7">
        <v>40404</v>
      </c>
      <c r="I92" s="8">
        <f t="shared" si="161"/>
        <v>-1</v>
      </c>
      <c r="J92" s="6">
        <f>'NonMotorized Trip Inputs'!C95</f>
        <v>0</v>
      </c>
      <c r="K92" s="7">
        <v>39652</v>
      </c>
      <c r="L92" s="8">
        <f t="shared" si="162"/>
        <v>-1</v>
      </c>
      <c r="M92" s="6">
        <f>'NonMotorized Trip Inputs'!C135</f>
        <v>0</v>
      </c>
      <c r="N92" s="7">
        <v>132</v>
      </c>
      <c r="O92" s="8">
        <f t="shared" si="163"/>
        <v>-1</v>
      </c>
      <c r="P92" s="6">
        <f>'NonMotorized Trip Inputs'!C175</f>
        <v>0</v>
      </c>
      <c r="Q92" s="7">
        <v>143</v>
      </c>
      <c r="R92" s="8">
        <f t="shared" si="164"/>
        <v>-1</v>
      </c>
      <c r="S92" s="6">
        <f t="shared" si="158"/>
        <v>0</v>
      </c>
      <c r="T92" s="7">
        <f t="shared" si="159"/>
        <v>80331</v>
      </c>
      <c r="U92" s="8">
        <f t="shared" si="160"/>
        <v>-1</v>
      </c>
      <c r="V92" s="17" t="e">
        <f>S92/S94</f>
        <v>#DIV/0!</v>
      </c>
      <c r="W92" s="17">
        <f>T92/T94</f>
        <v>0.24300606221942572</v>
      </c>
      <c r="X92" s="17" t="e">
        <f t="shared" si="165"/>
        <v>#DIV/0!</v>
      </c>
    </row>
    <row r="93" spans="1:24" x14ac:dyDescent="0.25">
      <c r="A93" s="10"/>
      <c r="B93" s="10"/>
      <c r="C93" s="4" t="s">
        <v>27</v>
      </c>
      <c r="D93" s="6">
        <f>'NonMotorized Trip Inputs'!C16</f>
        <v>0</v>
      </c>
      <c r="E93" s="7">
        <v>0</v>
      </c>
      <c r="F93" s="8" t="e">
        <f t="shared" si="0"/>
        <v>#DIV/0!</v>
      </c>
      <c r="G93" s="6">
        <f>'NonMotorized Trip Inputs'!C56</f>
        <v>0</v>
      </c>
      <c r="H93" s="7">
        <v>4183</v>
      </c>
      <c r="I93" s="8">
        <f t="shared" si="161"/>
        <v>-1</v>
      </c>
      <c r="J93" s="6">
        <f>'NonMotorized Trip Inputs'!C96</f>
        <v>0</v>
      </c>
      <c r="K93" s="7">
        <v>5567</v>
      </c>
      <c r="L93" s="8">
        <f t="shared" si="162"/>
        <v>-1</v>
      </c>
      <c r="M93" s="6">
        <f>'NonMotorized Trip Inputs'!C136</f>
        <v>0</v>
      </c>
      <c r="N93" s="7">
        <v>0</v>
      </c>
      <c r="O93" s="8" t="e">
        <f t="shared" si="163"/>
        <v>#DIV/0!</v>
      </c>
      <c r="P93" s="6">
        <f>'NonMotorized Trip Inputs'!C176</f>
        <v>0</v>
      </c>
      <c r="Q93" s="7">
        <v>0</v>
      </c>
      <c r="R93" s="8" t="e">
        <f t="shared" si="164"/>
        <v>#DIV/0!</v>
      </c>
      <c r="S93" s="6">
        <f t="shared" si="158"/>
        <v>0</v>
      </c>
      <c r="T93" s="7">
        <f t="shared" si="159"/>
        <v>9750</v>
      </c>
      <c r="U93" s="8">
        <f t="shared" si="160"/>
        <v>-1</v>
      </c>
      <c r="V93" s="17" t="e">
        <f>S93/S94</f>
        <v>#DIV/0!</v>
      </c>
      <c r="W93" s="17">
        <f>T93/T94</f>
        <v>2.9494331038321456E-2</v>
      </c>
      <c r="X93" s="17" t="e">
        <f t="shared" si="165"/>
        <v>#DIV/0!</v>
      </c>
    </row>
    <row r="94" spans="1:24" x14ac:dyDescent="0.25">
      <c r="A94" s="10"/>
      <c r="B94" s="10"/>
      <c r="C94" s="4" t="s">
        <v>28</v>
      </c>
      <c r="D94" s="6">
        <f>SUM(D88:D93)</f>
        <v>0</v>
      </c>
      <c r="E94" s="7">
        <f>SUM(E88:E93)</f>
        <v>165</v>
      </c>
      <c r="F94" s="8">
        <f t="shared" si="0"/>
        <v>-1</v>
      </c>
      <c r="G94" s="6">
        <f>SUM(G88:G93)</f>
        <v>0</v>
      </c>
      <c r="H94" s="7">
        <f>SUM(H88:H93)</f>
        <v>138032</v>
      </c>
      <c r="I94" s="8">
        <f t="shared" si="161"/>
        <v>-1</v>
      </c>
      <c r="J94" s="6">
        <f>SUM(J88:J93)</f>
        <v>0</v>
      </c>
      <c r="K94" s="7">
        <f>SUM(K88:K93)</f>
        <v>176947</v>
      </c>
      <c r="L94" s="8">
        <f t="shared" si="162"/>
        <v>-1</v>
      </c>
      <c r="M94" s="6">
        <f>SUM(M88:M93)</f>
        <v>0</v>
      </c>
      <c r="N94" s="7">
        <f>SUM(N88:N93)</f>
        <v>14935</v>
      </c>
      <c r="O94" s="8">
        <f t="shared" si="163"/>
        <v>-1</v>
      </c>
      <c r="P94" s="6">
        <f>SUM(P88:P93)</f>
        <v>0</v>
      </c>
      <c r="Q94" s="7">
        <f>SUM(Q88:Q93)</f>
        <v>493</v>
      </c>
      <c r="R94" s="8">
        <f t="shared" si="164"/>
        <v>-1</v>
      </c>
      <c r="S94" s="6">
        <f>SUM(S88:S93)</f>
        <v>0</v>
      </c>
      <c r="T94" s="7">
        <f>SUM(T88:T93)</f>
        <v>330572</v>
      </c>
      <c r="U94" s="8">
        <f t="shared" si="160"/>
        <v>-1</v>
      </c>
      <c r="V94" s="17" t="e">
        <f>SUM(V88:V93)</f>
        <v>#DIV/0!</v>
      </c>
      <c r="W94" s="17">
        <f>SUM(W88:W93)</f>
        <v>0.99999999999999989</v>
      </c>
      <c r="X94" s="17" t="e">
        <f t="shared" si="165"/>
        <v>#DIV/0!</v>
      </c>
    </row>
    <row r="95" spans="1:24" x14ac:dyDescent="0.25">
      <c r="A95" s="10"/>
      <c r="B95" s="10" t="s">
        <v>24</v>
      </c>
      <c r="C95" s="4"/>
      <c r="D95" s="6"/>
      <c r="E95" s="7"/>
      <c r="F95" s="8"/>
      <c r="G95" s="6"/>
      <c r="H95" s="7"/>
      <c r="I95" s="8"/>
      <c r="J95" s="6"/>
      <c r="K95" s="7"/>
      <c r="L95" s="8"/>
      <c r="M95" s="6"/>
      <c r="N95" s="7"/>
      <c r="O95" s="8"/>
      <c r="P95" s="6"/>
      <c r="Q95" s="7"/>
      <c r="R95" s="8"/>
      <c r="S95" s="6"/>
      <c r="T95" s="7"/>
      <c r="U95" s="8"/>
      <c r="V95" s="3"/>
      <c r="W95" s="3"/>
      <c r="X95" s="3"/>
    </row>
    <row r="96" spans="1:24" x14ac:dyDescent="0.25">
      <c r="A96" s="10"/>
      <c r="C96" s="4" t="s">
        <v>2</v>
      </c>
      <c r="D96" s="6">
        <f t="shared" ref="D96:E98" si="166">D80+D88</f>
        <v>0</v>
      </c>
      <c r="E96" s="7">
        <f t="shared" si="166"/>
        <v>27969</v>
      </c>
      <c r="F96" s="8">
        <f t="shared" ref="F96:F102" si="167">D96/E96-1</f>
        <v>-1</v>
      </c>
      <c r="G96" s="6">
        <f t="shared" ref="G96:H98" si="168">G80+G88</f>
        <v>0</v>
      </c>
      <c r="H96" s="7">
        <f t="shared" si="168"/>
        <v>21511</v>
      </c>
      <c r="I96" s="8">
        <f t="shared" ref="I96:I102" si="169">G96/H96-1</f>
        <v>-1</v>
      </c>
      <c r="J96" s="6">
        <f t="shared" ref="J96:K98" si="170">J80+J88</f>
        <v>0</v>
      </c>
      <c r="K96" s="7">
        <f t="shared" si="170"/>
        <v>6730</v>
      </c>
      <c r="L96" s="8">
        <f t="shared" ref="L96:L102" si="171">J96/K96-1</f>
        <v>-1</v>
      </c>
      <c r="M96" s="6">
        <f t="shared" ref="M96:N98" si="172">M80+M88</f>
        <v>0</v>
      </c>
      <c r="N96" s="7">
        <f t="shared" si="172"/>
        <v>3347</v>
      </c>
      <c r="O96" s="8">
        <f t="shared" ref="O96:O102" si="173">M96/N96-1</f>
        <v>-1</v>
      </c>
      <c r="P96" s="6">
        <f t="shared" ref="P96:Q98" si="174">P80+P88</f>
        <v>0</v>
      </c>
      <c r="Q96" s="7">
        <f t="shared" si="174"/>
        <v>812</v>
      </c>
      <c r="R96" s="8">
        <f t="shared" ref="R96:R102" si="175">P96/Q96-1</f>
        <v>-1</v>
      </c>
      <c r="S96" s="6">
        <f t="shared" ref="S96:T96" si="176">S80+S88</f>
        <v>0</v>
      </c>
      <c r="T96" s="7">
        <f t="shared" si="176"/>
        <v>60369</v>
      </c>
      <c r="U96" s="8">
        <f t="shared" ref="U96:U102" si="177">S96/T96-1</f>
        <v>-1</v>
      </c>
      <c r="V96" s="16" t="e">
        <f>S96/S102</f>
        <v>#DIV/0!</v>
      </c>
      <c r="W96" s="16">
        <f>T96/T102</f>
        <v>8.1050274289304725E-2</v>
      </c>
      <c r="X96" s="17" t="e">
        <f>V96-W96</f>
        <v>#DIV/0!</v>
      </c>
    </row>
    <row r="97" spans="1:24" x14ac:dyDescent="0.25">
      <c r="A97" s="10"/>
      <c r="C97" s="4" t="s">
        <v>3</v>
      </c>
      <c r="D97" s="6">
        <f t="shared" si="166"/>
        <v>0</v>
      </c>
      <c r="E97" s="7">
        <f t="shared" si="166"/>
        <v>109015</v>
      </c>
      <c r="F97" s="8">
        <f t="shared" si="167"/>
        <v>-1</v>
      </c>
      <c r="G97" s="6">
        <f t="shared" si="168"/>
        <v>0</v>
      </c>
      <c r="H97" s="7">
        <f t="shared" si="168"/>
        <v>48195</v>
      </c>
      <c r="I97" s="8">
        <f t="shared" si="169"/>
        <v>-1</v>
      </c>
      <c r="J97" s="6">
        <f t="shared" si="170"/>
        <v>0</v>
      </c>
      <c r="K97" s="7">
        <f t="shared" si="170"/>
        <v>40134</v>
      </c>
      <c r="L97" s="8">
        <f t="shared" si="171"/>
        <v>-1</v>
      </c>
      <c r="M97" s="6">
        <f t="shared" si="172"/>
        <v>0</v>
      </c>
      <c r="N97" s="7">
        <f t="shared" si="172"/>
        <v>5410</v>
      </c>
      <c r="O97" s="8">
        <f t="shared" si="173"/>
        <v>-1</v>
      </c>
      <c r="P97" s="6">
        <f t="shared" si="174"/>
        <v>0</v>
      </c>
      <c r="Q97" s="7">
        <f t="shared" si="174"/>
        <v>532</v>
      </c>
      <c r="R97" s="8">
        <f t="shared" si="175"/>
        <v>-1</v>
      </c>
      <c r="S97" s="6">
        <f t="shared" ref="S97:T97" si="178">S81+S89</f>
        <v>0</v>
      </c>
      <c r="T97" s="7">
        <f t="shared" si="178"/>
        <v>203286</v>
      </c>
      <c r="U97" s="8">
        <f t="shared" si="177"/>
        <v>-1</v>
      </c>
      <c r="V97" s="17" t="e">
        <f>S97/S102</f>
        <v>#DIV/0!</v>
      </c>
      <c r="W97" s="17">
        <f>T97/T102</f>
        <v>0.27292792756506817</v>
      </c>
      <c r="X97" s="17" t="e">
        <f t="shared" ref="X97:X102" si="179">V97-W97</f>
        <v>#DIV/0!</v>
      </c>
    </row>
    <row r="98" spans="1:24" x14ac:dyDescent="0.25">
      <c r="A98" s="10"/>
      <c r="C98" s="4" t="s">
        <v>4</v>
      </c>
      <c r="D98" s="6">
        <f t="shared" si="166"/>
        <v>0</v>
      </c>
      <c r="E98" s="7">
        <f t="shared" si="166"/>
        <v>142736</v>
      </c>
      <c r="F98" s="8">
        <f t="shared" si="167"/>
        <v>-1</v>
      </c>
      <c r="G98" s="6">
        <f t="shared" si="168"/>
        <v>0</v>
      </c>
      <c r="H98" s="7">
        <f t="shared" si="168"/>
        <v>60153</v>
      </c>
      <c r="I98" s="8">
        <f t="shared" si="169"/>
        <v>-1</v>
      </c>
      <c r="J98" s="6">
        <f t="shared" si="170"/>
        <v>0</v>
      </c>
      <c r="K98" s="7">
        <f t="shared" si="170"/>
        <v>83660</v>
      </c>
      <c r="L98" s="8">
        <f t="shared" si="171"/>
        <v>-1</v>
      </c>
      <c r="M98" s="6">
        <f t="shared" si="172"/>
        <v>0</v>
      </c>
      <c r="N98" s="7">
        <f t="shared" si="172"/>
        <v>9290</v>
      </c>
      <c r="O98" s="8">
        <f t="shared" si="173"/>
        <v>-1</v>
      </c>
      <c r="P98" s="6">
        <f t="shared" si="174"/>
        <v>0</v>
      </c>
      <c r="Q98" s="7">
        <f t="shared" si="174"/>
        <v>4137</v>
      </c>
      <c r="R98" s="8">
        <f t="shared" si="175"/>
        <v>-1</v>
      </c>
      <c r="S98" s="6">
        <f t="shared" ref="S98:T98" si="180">S82+S90</f>
        <v>0</v>
      </c>
      <c r="T98" s="7">
        <f t="shared" si="180"/>
        <v>299976</v>
      </c>
      <c r="U98" s="8">
        <f t="shared" si="177"/>
        <v>-1</v>
      </c>
      <c r="V98" s="17" t="e">
        <f>S98/S102</f>
        <v>#DIV/0!</v>
      </c>
      <c r="W98" s="17">
        <f>T98/T102</f>
        <v>0.402742087498691</v>
      </c>
      <c r="X98" s="17" t="e">
        <f t="shared" si="179"/>
        <v>#DIV/0!</v>
      </c>
    </row>
    <row r="99" spans="1:24" x14ac:dyDescent="0.25">
      <c r="A99" s="10"/>
      <c r="C99" s="4" t="s">
        <v>25</v>
      </c>
      <c r="D99" s="6">
        <f t="shared" ref="D99:E99" si="181">D83+D91</f>
        <v>0</v>
      </c>
      <c r="E99" s="7">
        <f t="shared" si="181"/>
        <v>7837</v>
      </c>
      <c r="F99" s="8">
        <f t="shared" si="167"/>
        <v>-1</v>
      </c>
      <c r="G99" s="6">
        <f t="shared" ref="G99:H99" si="182">G83+G91</f>
        <v>0</v>
      </c>
      <c r="H99" s="7">
        <f t="shared" si="182"/>
        <v>4903</v>
      </c>
      <c r="I99" s="8">
        <f t="shared" si="169"/>
        <v>-1</v>
      </c>
      <c r="J99" s="6">
        <f t="shared" ref="J99:K99" si="183">J83+J91</f>
        <v>0</v>
      </c>
      <c r="K99" s="7">
        <f t="shared" si="183"/>
        <v>6067</v>
      </c>
      <c r="L99" s="8">
        <f t="shared" si="171"/>
        <v>-1</v>
      </c>
      <c r="M99" s="6">
        <f t="shared" ref="M99:N99" si="184">M83+M91</f>
        <v>0</v>
      </c>
      <c r="N99" s="7">
        <f t="shared" si="184"/>
        <v>0</v>
      </c>
      <c r="O99" s="8" t="e">
        <f t="shared" si="173"/>
        <v>#DIV/0!</v>
      </c>
      <c r="P99" s="6">
        <f t="shared" ref="P99:Q99" si="185">P83+P91</f>
        <v>0</v>
      </c>
      <c r="Q99" s="7">
        <f t="shared" si="185"/>
        <v>0</v>
      </c>
      <c r="R99" s="8" t="e">
        <f t="shared" si="175"/>
        <v>#DIV/0!</v>
      </c>
      <c r="S99" s="6">
        <f t="shared" ref="S99:T99" si="186">S83+S91</f>
        <v>0</v>
      </c>
      <c r="T99" s="7">
        <f t="shared" si="186"/>
        <v>18807</v>
      </c>
      <c r="U99" s="8">
        <f t="shared" si="177"/>
        <v>-1</v>
      </c>
      <c r="V99" s="17" t="e">
        <f>S99/S102</f>
        <v>#DIV/0!</v>
      </c>
      <c r="W99" s="17">
        <f>T99/T102</f>
        <v>2.5249921459009658E-2</v>
      </c>
      <c r="X99" s="17" t="e">
        <f t="shared" si="179"/>
        <v>#DIV/0!</v>
      </c>
    </row>
    <row r="100" spans="1:24" x14ac:dyDescent="0.25">
      <c r="A100" s="10"/>
      <c r="C100" s="4" t="s">
        <v>26</v>
      </c>
      <c r="D100" s="6">
        <f t="shared" ref="D100:E100" si="187">D84+D92</f>
        <v>0</v>
      </c>
      <c r="E100" s="7">
        <f t="shared" si="187"/>
        <v>54725</v>
      </c>
      <c r="F100" s="8">
        <f t="shared" si="167"/>
        <v>-1</v>
      </c>
      <c r="G100" s="6">
        <f t="shared" ref="G100:H100" si="188">G84+G92</f>
        <v>0</v>
      </c>
      <c r="H100" s="7">
        <f t="shared" si="188"/>
        <v>47196</v>
      </c>
      <c r="I100" s="8">
        <f t="shared" si="169"/>
        <v>-1</v>
      </c>
      <c r="J100" s="6">
        <f t="shared" ref="J100:K100" si="189">J84+J92</f>
        <v>0</v>
      </c>
      <c r="K100" s="7">
        <f t="shared" si="189"/>
        <v>39780</v>
      </c>
      <c r="L100" s="8">
        <f t="shared" si="171"/>
        <v>-1</v>
      </c>
      <c r="M100" s="6">
        <f t="shared" ref="M100:N100" si="190">M84+M92</f>
        <v>0</v>
      </c>
      <c r="N100" s="7">
        <f t="shared" si="190"/>
        <v>792</v>
      </c>
      <c r="O100" s="8">
        <f t="shared" si="173"/>
        <v>-1</v>
      </c>
      <c r="P100" s="6">
        <f t="shared" ref="P100:Q100" si="191">P84+P92</f>
        <v>0</v>
      </c>
      <c r="Q100" s="7">
        <f t="shared" si="191"/>
        <v>143</v>
      </c>
      <c r="R100" s="8">
        <f t="shared" si="175"/>
        <v>-1</v>
      </c>
      <c r="S100" s="6">
        <f t="shared" ref="S100:T100" si="192">S84+S92</f>
        <v>0</v>
      </c>
      <c r="T100" s="7">
        <f t="shared" si="192"/>
        <v>142636</v>
      </c>
      <c r="U100" s="8">
        <f t="shared" si="177"/>
        <v>-1</v>
      </c>
      <c r="V100" s="17" t="e">
        <f>S100/S102</f>
        <v>#DIV/0!</v>
      </c>
      <c r="W100" s="17">
        <f>T100/T102</f>
        <v>0.19150038800591809</v>
      </c>
      <c r="X100" s="17" t="e">
        <f t="shared" si="179"/>
        <v>#DIV/0!</v>
      </c>
    </row>
    <row r="101" spans="1:24" x14ac:dyDescent="0.25">
      <c r="A101" s="10"/>
      <c r="B101" s="10"/>
      <c r="C101" s="4" t="s">
        <v>27</v>
      </c>
      <c r="D101" s="6">
        <f t="shared" ref="D101:E101" si="193">D85+D93</f>
        <v>0</v>
      </c>
      <c r="E101" s="7">
        <f t="shared" si="193"/>
        <v>7887</v>
      </c>
      <c r="F101" s="8">
        <f t="shared" si="167"/>
        <v>-1</v>
      </c>
      <c r="G101" s="6">
        <f t="shared" ref="G101:H101" si="194">G85+G93</f>
        <v>0</v>
      </c>
      <c r="H101" s="7">
        <f t="shared" si="194"/>
        <v>6306</v>
      </c>
      <c r="I101" s="8">
        <f t="shared" si="169"/>
        <v>-1</v>
      </c>
      <c r="J101" s="6">
        <f t="shared" ref="J101:K101" si="195">J85+J93</f>
        <v>0</v>
      </c>
      <c r="K101" s="7">
        <f t="shared" si="195"/>
        <v>5567</v>
      </c>
      <c r="L101" s="8">
        <f t="shared" si="171"/>
        <v>-1</v>
      </c>
      <c r="M101" s="6">
        <f t="shared" ref="M101:N101" si="196">M85+M93</f>
        <v>0</v>
      </c>
      <c r="N101" s="7">
        <f t="shared" si="196"/>
        <v>0</v>
      </c>
      <c r="O101" s="8" t="e">
        <f t="shared" si="173"/>
        <v>#DIV/0!</v>
      </c>
      <c r="P101" s="6">
        <f t="shared" ref="P101:Q101" si="197">P85+P93</f>
        <v>0</v>
      </c>
      <c r="Q101" s="7">
        <f t="shared" si="197"/>
        <v>0</v>
      </c>
      <c r="R101" s="8" t="e">
        <f t="shared" si="175"/>
        <v>#DIV/0!</v>
      </c>
      <c r="S101" s="6">
        <f t="shared" ref="S101:T101" si="198">S85+S93</f>
        <v>0</v>
      </c>
      <c r="T101" s="7">
        <f t="shared" si="198"/>
        <v>19760</v>
      </c>
      <c r="U101" s="8">
        <f t="shared" si="177"/>
        <v>-1</v>
      </c>
      <c r="V101" s="17" t="e">
        <f>S101/S102</f>
        <v>#DIV/0!</v>
      </c>
      <c r="W101" s="17">
        <f>T101/T102</f>
        <v>2.652940118200834E-2</v>
      </c>
      <c r="X101" s="17" t="e">
        <f t="shared" si="179"/>
        <v>#DIV/0!</v>
      </c>
    </row>
    <row r="102" spans="1:24" x14ac:dyDescent="0.25">
      <c r="A102" s="10"/>
      <c r="B102" s="10"/>
      <c r="C102" s="4" t="s">
        <v>28</v>
      </c>
      <c r="D102" s="6">
        <f>SUM(D96:D101)</f>
        <v>0</v>
      </c>
      <c r="E102" s="7">
        <f>SUM(E96:E101)</f>
        <v>350169</v>
      </c>
      <c r="F102" s="8">
        <f t="shared" si="167"/>
        <v>-1</v>
      </c>
      <c r="G102" s="6">
        <f>SUM(G96:G101)</f>
        <v>0</v>
      </c>
      <c r="H102" s="7">
        <f>SUM(H96:H101)</f>
        <v>188264</v>
      </c>
      <c r="I102" s="8">
        <f t="shared" si="169"/>
        <v>-1</v>
      </c>
      <c r="J102" s="6">
        <f>SUM(J96:J101)</f>
        <v>0</v>
      </c>
      <c r="K102" s="7">
        <f>SUM(K96:K101)</f>
        <v>181938</v>
      </c>
      <c r="L102" s="8">
        <f t="shared" si="171"/>
        <v>-1</v>
      </c>
      <c r="M102" s="6">
        <f>SUM(M96:M101)</f>
        <v>0</v>
      </c>
      <c r="N102" s="7">
        <f>SUM(N96:N101)</f>
        <v>18839</v>
      </c>
      <c r="O102" s="8">
        <f t="shared" si="173"/>
        <v>-1</v>
      </c>
      <c r="P102" s="6">
        <f>SUM(P96:P101)</f>
        <v>0</v>
      </c>
      <c r="Q102" s="7">
        <f>SUM(Q96:Q101)</f>
        <v>5624</v>
      </c>
      <c r="R102" s="8">
        <f t="shared" si="175"/>
        <v>-1</v>
      </c>
      <c r="S102" s="6">
        <f>SUM(S96:S101)</f>
        <v>0</v>
      </c>
      <c r="T102" s="7">
        <f>SUM(T96:T101)</f>
        <v>744834</v>
      </c>
      <c r="U102" s="8">
        <f t="shared" si="177"/>
        <v>-1</v>
      </c>
      <c r="V102" s="17" t="e">
        <f>SUM(V96:V101)</f>
        <v>#DIV/0!</v>
      </c>
      <c r="W102" s="17">
        <f>SUM(W96:W101)</f>
        <v>0.99999999999999989</v>
      </c>
      <c r="X102" s="17" t="e">
        <f t="shared" si="179"/>
        <v>#DIV/0!</v>
      </c>
    </row>
    <row r="103" spans="1:24" x14ac:dyDescent="0.25">
      <c r="A103" s="10" t="s">
        <v>10</v>
      </c>
      <c r="B103" s="10"/>
      <c r="C103" s="4"/>
      <c r="D103" s="6"/>
      <c r="E103" s="7"/>
      <c r="F103" s="8"/>
      <c r="G103" s="6"/>
      <c r="H103" s="7"/>
      <c r="I103" s="8"/>
      <c r="J103" s="6"/>
      <c r="K103" s="7"/>
      <c r="L103" s="8"/>
      <c r="M103" s="6"/>
      <c r="N103" s="7"/>
      <c r="O103" s="8"/>
      <c r="P103" s="6"/>
      <c r="Q103" s="7"/>
      <c r="R103" s="8"/>
      <c r="S103" s="6"/>
      <c r="T103" s="7"/>
      <c r="U103" s="8"/>
    </row>
    <row r="104" spans="1:24" x14ac:dyDescent="0.25">
      <c r="A104" s="10"/>
      <c r="B104" t="s">
        <v>1</v>
      </c>
      <c r="C104" s="4"/>
      <c r="D104" s="6"/>
      <c r="E104" s="7"/>
      <c r="F104" s="8"/>
      <c r="G104" s="6"/>
      <c r="H104" s="7"/>
      <c r="I104" s="8"/>
      <c r="J104" s="6"/>
      <c r="K104" s="7"/>
      <c r="L104" s="8"/>
      <c r="M104" s="6"/>
      <c r="N104" s="7"/>
      <c r="O104" s="8"/>
      <c r="P104" s="6"/>
      <c r="Q104" s="7"/>
      <c r="R104" s="8"/>
      <c r="S104" s="6"/>
      <c r="T104" s="7"/>
      <c r="U104" s="8"/>
    </row>
    <row r="105" spans="1:24" x14ac:dyDescent="0.25">
      <c r="A105" s="10"/>
      <c r="C105" s="4" t="s">
        <v>2</v>
      </c>
      <c r="D105" s="6">
        <f>'Vehicle Trip Inputs'!C25</f>
        <v>0</v>
      </c>
      <c r="E105" s="7">
        <v>50678</v>
      </c>
      <c r="F105" s="8">
        <f t="shared" si="0"/>
        <v>-1</v>
      </c>
      <c r="G105" s="6">
        <f>'Vehicle Trip Inputs'!C85</f>
        <v>0</v>
      </c>
      <c r="H105" s="7">
        <v>22496</v>
      </c>
      <c r="I105" s="8">
        <f t="shared" ref="I105:I112" si="199">G105/H105-1</f>
        <v>-1</v>
      </c>
      <c r="J105" s="6">
        <f>'Vehicle Trip Inputs'!C145</f>
        <v>0</v>
      </c>
      <c r="K105" s="7">
        <v>5013</v>
      </c>
      <c r="L105" s="8">
        <f t="shared" ref="L105:L112" si="200">J105/K105-1</f>
        <v>-1</v>
      </c>
      <c r="M105" s="6">
        <f>'Vehicle Trip Inputs'!C205</f>
        <v>0</v>
      </c>
      <c r="N105" s="7">
        <v>1820</v>
      </c>
      <c r="O105" s="8">
        <f t="shared" ref="O105:O112" si="201">M105/N105-1</f>
        <v>-1</v>
      </c>
      <c r="P105" s="6">
        <f>'Vehicle Trip Inputs'!C265</f>
        <v>0</v>
      </c>
      <c r="Q105" s="7">
        <v>20096</v>
      </c>
      <c r="R105" s="8">
        <f t="shared" ref="R105:R112" si="202">P105/Q105-1</f>
        <v>-1</v>
      </c>
      <c r="S105" s="6">
        <f t="shared" si="5"/>
        <v>0</v>
      </c>
      <c r="T105" s="7">
        <f t="shared" si="6"/>
        <v>100103</v>
      </c>
      <c r="U105" s="8">
        <f t="shared" ref="U105:U112" si="203">S105/T105-1</f>
        <v>-1</v>
      </c>
      <c r="V105" s="16" t="e">
        <f>S105/S112</f>
        <v>#DIV/0!</v>
      </c>
      <c r="W105" s="16">
        <f>T105/T112</f>
        <v>0.61717304989025623</v>
      </c>
      <c r="X105" s="17" t="e">
        <f>V105-W105</f>
        <v>#DIV/0!</v>
      </c>
    </row>
    <row r="106" spans="1:24" x14ac:dyDescent="0.25">
      <c r="A106" s="10"/>
      <c r="C106" s="4" t="s">
        <v>3</v>
      </c>
      <c r="D106" s="6">
        <f>'Vehicle Trip Inputs'!C26</f>
        <v>0</v>
      </c>
      <c r="E106" s="7">
        <v>7310</v>
      </c>
      <c r="F106" s="8">
        <f t="shared" si="0"/>
        <v>-1</v>
      </c>
      <c r="G106" s="6">
        <f>'Vehicle Trip Inputs'!C86</f>
        <v>0</v>
      </c>
      <c r="H106" s="7">
        <v>5549</v>
      </c>
      <c r="I106" s="8">
        <f t="shared" si="199"/>
        <v>-1</v>
      </c>
      <c r="J106" s="6">
        <f>'Vehicle Trip Inputs'!C146</f>
        <v>0</v>
      </c>
      <c r="K106" s="7">
        <v>577</v>
      </c>
      <c r="L106" s="8">
        <f t="shared" si="200"/>
        <v>-1</v>
      </c>
      <c r="M106" s="6">
        <f>'Vehicle Trip Inputs'!C206</f>
        <v>0</v>
      </c>
      <c r="N106" s="7">
        <v>218</v>
      </c>
      <c r="O106" s="8">
        <f t="shared" si="201"/>
        <v>-1</v>
      </c>
      <c r="P106" s="6">
        <f>'Vehicle Trip Inputs'!C266</f>
        <v>0</v>
      </c>
      <c r="Q106" s="7">
        <v>2597</v>
      </c>
      <c r="R106" s="8">
        <f t="shared" si="202"/>
        <v>-1</v>
      </c>
      <c r="S106" s="6">
        <f t="shared" si="5"/>
        <v>0</v>
      </c>
      <c r="T106" s="7">
        <f t="shared" si="6"/>
        <v>16251</v>
      </c>
      <c r="U106" s="8">
        <f t="shared" si="203"/>
        <v>-1</v>
      </c>
      <c r="V106" s="16" t="e">
        <f>S106/S112</f>
        <v>#DIV/0!</v>
      </c>
      <c r="W106" s="16">
        <f>T106/T112</f>
        <v>0.1001935929369405</v>
      </c>
      <c r="X106" s="17" t="e">
        <f t="shared" ref="X106:X111" si="204">V106-W106</f>
        <v>#DIV/0!</v>
      </c>
    </row>
    <row r="107" spans="1:24" x14ac:dyDescent="0.25">
      <c r="A107" s="10"/>
      <c r="C107" s="4" t="s">
        <v>4</v>
      </c>
      <c r="D107" s="6">
        <f>'Vehicle Trip Inputs'!C27</f>
        <v>0</v>
      </c>
      <c r="E107" s="7">
        <v>2932</v>
      </c>
      <c r="F107" s="8">
        <f t="shared" si="0"/>
        <v>-1</v>
      </c>
      <c r="G107" s="6">
        <f>'Vehicle Trip Inputs'!C87</f>
        <v>0</v>
      </c>
      <c r="H107" s="7">
        <v>1739</v>
      </c>
      <c r="I107" s="8">
        <f t="shared" si="199"/>
        <v>-1</v>
      </c>
      <c r="J107" s="6">
        <f>'Vehicle Trip Inputs'!C147</f>
        <v>0</v>
      </c>
      <c r="K107" s="7">
        <v>0</v>
      </c>
      <c r="L107" s="8" t="e">
        <f t="shared" si="200"/>
        <v>#DIV/0!</v>
      </c>
      <c r="M107" s="6">
        <f>'Vehicle Trip Inputs'!C207</f>
        <v>0</v>
      </c>
      <c r="N107" s="7">
        <v>0</v>
      </c>
      <c r="O107" s="8" t="e">
        <f t="shared" si="201"/>
        <v>#DIV/0!</v>
      </c>
      <c r="P107" s="6">
        <f>'Vehicle Trip Inputs'!C267</f>
        <v>0</v>
      </c>
      <c r="Q107" s="7">
        <v>0</v>
      </c>
      <c r="R107" s="8" t="e">
        <f t="shared" si="202"/>
        <v>#DIV/0!</v>
      </c>
      <c r="S107" s="6">
        <f t="shared" si="5"/>
        <v>0</v>
      </c>
      <c r="T107" s="7">
        <f t="shared" si="6"/>
        <v>4671</v>
      </c>
      <c r="U107" s="8">
        <f t="shared" si="203"/>
        <v>-1</v>
      </c>
      <c r="V107" s="16" t="e">
        <f>S107/S112</f>
        <v>#DIV/0!</v>
      </c>
      <c r="W107" s="16">
        <f>T107/T112</f>
        <v>2.8798490714937484E-2</v>
      </c>
      <c r="X107" s="17" t="e">
        <f t="shared" si="204"/>
        <v>#DIV/0!</v>
      </c>
    </row>
    <row r="108" spans="1:24" x14ac:dyDescent="0.25">
      <c r="A108" s="10"/>
      <c r="C108" s="4" t="s">
        <v>25</v>
      </c>
      <c r="D108" s="6">
        <f>'Transit Trip Inputs'!C9</f>
        <v>0</v>
      </c>
      <c r="E108" s="7">
        <v>13345</v>
      </c>
      <c r="F108" s="8">
        <f t="shared" si="0"/>
        <v>-1</v>
      </c>
      <c r="G108" s="6">
        <f>'Transit Trip Inputs'!C37</f>
        <v>0</v>
      </c>
      <c r="H108" s="7">
        <v>6003</v>
      </c>
      <c r="I108" s="8">
        <f t="shared" si="199"/>
        <v>-1</v>
      </c>
      <c r="J108" s="6">
        <f>'Transit Trip Inputs'!C65</f>
        <v>0</v>
      </c>
      <c r="K108" s="7">
        <v>1595</v>
      </c>
      <c r="L108" s="8">
        <f t="shared" si="200"/>
        <v>-1</v>
      </c>
      <c r="M108" s="6">
        <f>'Transit Trip Inputs'!C93</f>
        <v>0</v>
      </c>
      <c r="N108" s="7">
        <v>906</v>
      </c>
      <c r="O108" s="8">
        <f t="shared" si="201"/>
        <v>-1</v>
      </c>
      <c r="P108" s="6">
        <f>'Transit Trip Inputs'!C121</f>
        <v>0</v>
      </c>
      <c r="Q108" s="7">
        <v>2937</v>
      </c>
      <c r="R108" s="8">
        <f t="shared" si="202"/>
        <v>-1</v>
      </c>
      <c r="S108" s="6">
        <f t="shared" ref="S108:S111" si="205">D108+G108+J108+M108+P108</f>
        <v>0</v>
      </c>
      <c r="T108" s="7">
        <f t="shared" ref="T108:T111" si="206">E108+H108+K108+N108+Q108</f>
        <v>24786</v>
      </c>
      <c r="U108" s="8">
        <f t="shared" si="203"/>
        <v>-1</v>
      </c>
      <c r="V108" s="16" t="e">
        <f>S108/S112</f>
        <v>#DIV/0!</v>
      </c>
      <c r="W108" s="16">
        <f>T108/T112</f>
        <v>0.15281511257984168</v>
      </c>
      <c r="X108" s="17" t="e">
        <f t="shared" si="204"/>
        <v>#DIV/0!</v>
      </c>
    </row>
    <row r="109" spans="1:24" x14ac:dyDescent="0.25">
      <c r="A109" s="10"/>
      <c r="C109" s="4" t="s">
        <v>79</v>
      </c>
      <c r="D109" s="6">
        <f>'Transit Trip Inputs'!C10</f>
        <v>0</v>
      </c>
      <c r="E109" s="7">
        <v>1831</v>
      </c>
      <c r="F109" s="8">
        <f t="shared" si="0"/>
        <v>-1</v>
      </c>
      <c r="G109" s="6">
        <f>'Transit Trip Inputs'!C38</f>
        <v>0</v>
      </c>
      <c r="H109" s="7">
        <v>734</v>
      </c>
      <c r="I109" s="8">
        <f t="shared" si="199"/>
        <v>-1</v>
      </c>
      <c r="J109" s="6">
        <f>'Transit Trip Inputs'!C66</f>
        <v>0</v>
      </c>
      <c r="K109" s="7">
        <v>0</v>
      </c>
      <c r="L109" s="8" t="e">
        <f t="shared" si="200"/>
        <v>#DIV/0!</v>
      </c>
      <c r="M109" s="6">
        <f>'Transit Trip Inputs'!C94</f>
        <v>0</v>
      </c>
      <c r="N109" s="7">
        <v>0</v>
      </c>
      <c r="O109" s="8" t="e">
        <f t="shared" si="201"/>
        <v>#DIV/0!</v>
      </c>
      <c r="P109" s="6">
        <f>'Transit Trip Inputs'!C122</f>
        <v>0</v>
      </c>
      <c r="Q109" s="7">
        <v>722</v>
      </c>
      <c r="R109" s="8">
        <f t="shared" si="202"/>
        <v>-1</v>
      </c>
      <c r="S109" s="6">
        <f t="shared" si="205"/>
        <v>0</v>
      </c>
      <c r="T109" s="7">
        <f t="shared" si="206"/>
        <v>3287</v>
      </c>
      <c r="U109" s="8">
        <f t="shared" si="203"/>
        <v>-1</v>
      </c>
      <c r="V109" s="16" t="e">
        <f>S109/S112</f>
        <v>#DIV/0!</v>
      </c>
      <c r="W109" s="16">
        <f>T109/T112</f>
        <v>2.0265604577178228E-2</v>
      </c>
      <c r="X109" s="17" t="e">
        <f t="shared" si="204"/>
        <v>#DIV/0!</v>
      </c>
    </row>
    <row r="110" spans="1:24" x14ac:dyDescent="0.25">
      <c r="A110" s="10"/>
      <c r="C110" s="4" t="s">
        <v>26</v>
      </c>
      <c r="D110" s="6">
        <f>'NonMotorized Trip Inputs'!C17</f>
        <v>0</v>
      </c>
      <c r="E110" s="7">
        <v>4262</v>
      </c>
      <c r="F110" s="8">
        <f t="shared" si="0"/>
        <v>-1</v>
      </c>
      <c r="G110" s="6">
        <f>'NonMotorized Trip Inputs'!C57</f>
        <v>0</v>
      </c>
      <c r="H110" s="7">
        <v>5224</v>
      </c>
      <c r="I110" s="8">
        <f t="shared" si="199"/>
        <v>-1</v>
      </c>
      <c r="J110" s="6">
        <f>'NonMotorized Trip Inputs'!C97</f>
        <v>0</v>
      </c>
      <c r="K110" s="7">
        <v>378</v>
      </c>
      <c r="L110" s="8">
        <f t="shared" si="200"/>
        <v>-1</v>
      </c>
      <c r="M110" s="6">
        <f>'NonMotorized Trip Inputs'!C137</f>
        <v>0</v>
      </c>
      <c r="N110" s="7">
        <v>0</v>
      </c>
      <c r="O110" s="8" t="e">
        <f t="shared" si="201"/>
        <v>#DIV/0!</v>
      </c>
      <c r="P110" s="6">
        <f>'NonMotorized Trip Inputs'!C177</f>
        <v>0</v>
      </c>
      <c r="Q110" s="7">
        <v>1628</v>
      </c>
      <c r="R110" s="8">
        <f t="shared" si="202"/>
        <v>-1</v>
      </c>
      <c r="S110" s="6">
        <f t="shared" si="205"/>
        <v>0</v>
      </c>
      <c r="T110" s="7">
        <f t="shared" si="206"/>
        <v>11492</v>
      </c>
      <c r="U110" s="8">
        <f t="shared" si="203"/>
        <v>-1</v>
      </c>
      <c r="V110" s="16" t="e">
        <f>S110/S112</f>
        <v>#DIV/0!</v>
      </c>
      <c r="W110" s="16">
        <f>T110/T112</f>
        <v>7.0852548768157039E-2</v>
      </c>
      <c r="X110" s="17" t="e">
        <f t="shared" si="204"/>
        <v>#DIV/0!</v>
      </c>
    </row>
    <row r="111" spans="1:24" x14ac:dyDescent="0.25">
      <c r="A111" s="10"/>
      <c r="B111" s="10"/>
      <c r="C111" s="4" t="s">
        <v>27</v>
      </c>
      <c r="D111" s="6">
        <f>'NonMotorized Trip Inputs'!C18</f>
        <v>0</v>
      </c>
      <c r="E111" s="7">
        <v>982</v>
      </c>
      <c r="F111" s="8">
        <f t="shared" si="0"/>
        <v>-1</v>
      </c>
      <c r="G111" s="6">
        <f>'NonMotorized Trip Inputs'!C58</f>
        <v>0</v>
      </c>
      <c r="H111" s="7">
        <v>624</v>
      </c>
      <c r="I111" s="8">
        <f t="shared" si="199"/>
        <v>-1</v>
      </c>
      <c r="J111" s="6">
        <f>'NonMotorized Trip Inputs'!C98</f>
        <v>0</v>
      </c>
      <c r="K111" s="7">
        <v>0</v>
      </c>
      <c r="L111" s="8" t="e">
        <f t="shared" si="200"/>
        <v>#DIV/0!</v>
      </c>
      <c r="M111" s="6">
        <f>'NonMotorized Trip Inputs'!C138</f>
        <v>0</v>
      </c>
      <c r="N111" s="7">
        <v>0</v>
      </c>
      <c r="O111" s="8" t="e">
        <f t="shared" si="201"/>
        <v>#DIV/0!</v>
      </c>
      <c r="P111" s="6">
        <f>'NonMotorized Trip Inputs'!C178</f>
        <v>0</v>
      </c>
      <c r="Q111" s="7">
        <v>0</v>
      </c>
      <c r="R111" s="8" t="e">
        <f t="shared" si="202"/>
        <v>#DIV/0!</v>
      </c>
      <c r="S111" s="6">
        <f t="shared" si="205"/>
        <v>0</v>
      </c>
      <c r="T111" s="7">
        <f t="shared" si="206"/>
        <v>1606</v>
      </c>
      <c r="U111" s="8">
        <f t="shared" si="203"/>
        <v>-1</v>
      </c>
      <c r="V111" s="16" t="e">
        <f>S111/S112</f>
        <v>#DIV/0!</v>
      </c>
      <c r="W111" s="16">
        <f>T111/T112</f>
        <v>9.9016005326888461E-3</v>
      </c>
      <c r="X111" s="17" t="e">
        <f t="shared" si="204"/>
        <v>#DIV/0!</v>
      </c>
    </row>
    <row r="112" spans="1:24" x14ac:dyDescent="0.25">
      <c r="A112" s="10"/>
      <c r="B112" s="10"/>
      <c r="C112" s="4" t="s">
        <v>28</v>
      </c>
      <c r="D112" s="6">
        <f>SUM(D105:D111)</f>
        <v>0</v>
      </c>
      <c r="E112" s="7">
        <f>SUM(E105:E111)</f>
        <v>81340</v>
      </c>
      <c r="F112" s="8">
        <f t="shared" si="0"/>
        <v>-1</v>
      </c>
      <c r="G112" s="6">
        <f>SUM(G105:G111)</f>
        <v>0</v>
      </c>
      <c r="H112" s="7">
        <f>SUM(H105:H111)</f>
        <v>42369</v>
      </c>
      <c r="I112" s="8">
        <f t="shared" si="199"/>
        <v>-1</v>
      </c>
      <c r="J112" s="6">
        <f>SUM(J105:J111)</f>
        <v>0</v>
      </c>
      <c r="K112" s="7">
        <f>SUM(K105:K111)</f>
        <v>7563</v>
      </c>
      <c r="L112" s="8">
        <f t="shared" si="200"/>
        <v>-1</v>
      </c>
      <c r="M112" s="6">
        <f>SUM(M105:M111)</f>
        <v>0</v>
      </c>
      <c r="N112" s="7">
        <f>SUM(N105:N111)</f>
        <v>2944</v>
      </c>
      <c r="O112" s="8">
        <f t="shared" si="201"/>
        <v>-1</v>
      </c>
      <c r="P112" s="6">
        <f>SUM(P105:P111)</f>
        <v>0</v>
      </c>
      <c r="Q112" s="7">
        <f>SUM(Q105:Q111)</f>
        <v>27980</v>
      </c>
      <c r="R112" s="8">
        <f t="shared" si="202"/>
        <v>-1</v>
      </c>
      <c r="S112" s="6">
        <f>SUM(S105:S111)</f>
        <v>0</v>
      </c>
      <c r="T112" s="7">
        <f>SUM(T105:T111)</f>
        <v>162196</v>
      </c>
      <c r="U112" s="8">
        <f t="shared" si="203"/>
        <v>-1</v>
      </c>
      <c r="V112" s="16" t="e">
        <f>SUM(V105:V111)</f>
        <v>#DIV/0!</v>
      </c>
      <c r="W112" s="16">
        <f t="shared" ref="W112" si="207">SUM(W105:W111)</f>
        <v>1</v>
      </c>
      <c r="X112" s="17" t="e">
        <f t="shared" ref="X112" si="208">V112-W112</f>
        <v>#DIV/0!</v>
      </c>
    </row>
    <row r="113" spans="1:24" x14ac:dyDescent="0.25">
      <c r="A113" s="10"/>
      <c r="B113" s="10" t="s">
        <v>5</v>
      </c>
      <c r="C113" s="4"/>
      <c r="D113" s="6"/>
      <c r="E113" s="7"/>
      <c r="F113" s="8"/>
      <c r="G113" s="6"/>
      <c r="H113" s="7"/>
      <c r="I113" s="8"/>
      <c r="J113" s="6"/>
      <c r="K113" s="7"/>
      <c r="L113" s="8"/>
      <c r="M113" s="6"/>
      <c r="N113" s="7"/>
      <c r="O113" s="8"/>
      <c r="P113" s="6"/>
      <c r="Q113" s="7"/>
      <c r="R113" s="8"/>
      <c r="S113" s="6"/>
      <c r="T113" s="7"/>
      <c r="U113" s="8"/>
      <c r="V113" s="16"/>
      <c r="W113" s="16"/>
      <c r="X113" s="17"/>
    </row>
    <row r="114" spans="1:24" x14ac:dyDescent="0.25">
      <c r="A114" s="10"/>
      <c r="B114" s="10"/>
      <c r="C114" s="4" t="s">
        <v>2</v>
      </c>
      <c r="D114" s="6">
        <f>'Vehicle Trip Inputs'!C28</f>
        <v>0</v>
      </c>
      <c r="E114" s="7">
        <v>1509</v>
      </c>
      <c r="F114" s="8">
        <f t="shared" si="0"/>
        <v>-1</v>
      </c>
      <c r="G114" s="6">
        <f>'Vehicle Trip Inputs'!C88</f>
        <v>0</v>
      </c>
      <c r="H114" s="7">
        <v>18889</v>
      </c>
      <c r="I114" s="8">
        <f t="shared" ref="I114:I121" si="209">G114/H114-1</f>
        <v>-1</v>
      </c>
      <c r="J114" s="6">
        <f>'Vehicle Trip Inputs'!C148</f>
        <v>0</v>
      </c>
      <c r="K114" s="7">
        <v>44109</v>
      </c>
      <c r="L114" s="8">
        <f t="shared" ref="L114:L121" si="210">J114/K114-1</f>
        <v>-1</v>
      </c>
      <c r="M114" s="6">
        <f>'Vehicle Trip Inputs'!C208</f>
        <v>0</v>
      </c>
      <c r="N114" s="7">
        <v>20288</v>
      </c>
      <c r="O114" s="8">
        <f t="shared" ref="O114:O121" si="211">M114/N114-1</f>
        <v>-1</v>
      </c>
      <c r="P114" s="6">
        <f>'Vehicle Trip Inputs'!C268</f>
        <v>0</v>
      </c>
      <c r="Q114" s="7">
        <v>7584</v>
      </c>
      <c r="R114" s="8">
        <f t="shared" ref="R114:R121" si="212">P114/Q114-1</f>
        <v>-1</v>
      </c>
      <c r="S114" s="6">
        <f t="shared" ref="S114:S120" si="213">D114+G114+J114+M114+P114</f>
        <v>0</v>
      </c>
      <c r="T114" s="7">
        <f t="shared" ref="T114:T120" si="214">E114+H114+K114+N114+Q114</f>
        <v>92379</v>
      </c>
      <c r="U114" s="8">
        <f t="shared" ref="U114:U121" si="215">S114/T114-1</f>
        <v>-1</v>
      </c>
      <c r="V114" s="16" t="e">
        <f>S114/S121</f>
        <v>#DIV/0!</v>
      </c>
      <c r="W114" s="16">
        <f>T114/T121</f>
        <v>0.61537590428862632</v>
      </c>
      <c r="X114" s="17" t="e">
        <f>V114-W114</f>
        <v>#DIV/0!</v>
      </c>
    </row>
    <row r="115" spans="1:24" x14ac:dyDescent="0.25">
      <c r="A115" s="10"/>
      <c r="B115" s="10"/>
      <c r="C115" s="4" t="s">
        <v>3</v>
      </c>
      <c r="D115" s="6">
        <f>'Vehicle Trip Inputs'!C29</f>
        <v>0</v>
      </c>
      <c r="E115" s="7">
        <v>0</v>
      </c>
      <c r="F115" s="8" t="e">
        <f t="shared" si="0"/>
        <v>#DIV/0!</v>
      </c>
      <c r="G115" s="6">
        <f>'Vehicle Trip Inputs'!C89</f>
        <v>0</v>
      </c>
      <c r="H115" s="7">
        <v>4916</v>
      </c>
      <c r="I115" s="8">
        <f t="shared" si="209"/>
        <v>-1</v>
      </c>
      <c r="J115" s="6">
        <f>'Vehicle Trip Inputs'!C149</f>
        <v>0</v>
      </c>
      <c r="K115" s="7">
        <v>4425</v>
      </c>
      <c r="L115" s="8">
        <f t="shared" si="210"/>
        <v>-1</v>
      </c>
      <c r="M115" s="6">
        <f>'Vehicle Trip Inputs'!C209</f>
        <v>0</v>
      </c>
      <c r="N115" s="7">
        <v>2466</v>
      </c>
      <c r="O115" s="8">
        <f t="shared" si="211"/>
        <v>-1</v>
      </c>
      <c r="P115" s="6">
        <f>'Vehicle Trip Inputs'!C269</f>
        <v>0</v>
      </c>
      <c r="Q115" s="7">
        <v>4317</v>
      </c>
      <c r="R115" s="8">
        <f t="shared" si="212"/>
        <v>-1</v>
      </c>
      <c r="S115" s="6">
        <f t="shared" si="213"/>
        <v>0</v>
      </c>
      <c r="T115" s="7">
        <f t="shared" si="214"/>
        <v>16124</v>
      </c>
      <c r="U115" s="8">
        <f t="shared" si="215"/>
        <v>-1</v>
      </c>
      <c r="V115" s="16" t="e">
        <f>S115/S121</f>
        <v>#DIV/0!</v>
      </c>
      <c r="W115" s="16">
        <f>T115/T121</f>
        <v>0.10740883838047403</v>
      </c>
      <c r="X115" s="17" t="e">
        <f t="shared" ref="X115:X121" si="216">V115-W115</f>
        <v>#DIV/0!</v>
      </c>
    </row>
    <row r="116" spans="1:24" x14ac:dyDescent="0.25">
      <c r="A116" s="10"/>
      <c r="B116" s="10"/>
      <c r="C116" s="4" t="s">
        <v>4</v>
      </c>
      <c r="D116" s="6">
        <f>'Vehicle Trip Inputs'!C30</f>
        <v>0</v>
      </c>
      <c r="E116" s="7">
        <v>0</v>
      </c>
      <c r="F116" s="8" t="e">
        <f t="shared" si="0"/>
        <v>#DIV/0!</v>
      </c>
      <c r="G116" s="6">
        <f>'Vehicle Trip Inputs'!C90</f>
        <v>0</v>
      </c>
      <c r="H116" s="7">
        <v>0</v>
      </c>
      <c r="I116" s="8" t="e">
        <f t="shared" si="209"/>
        <v>#DIV/0!</v>
      </c>
      <c r="J116" s="6">
        <f>'Vehicle Trip Inputs'!C150</f>
        <v>0</v>
      </c>
      <c r="K116" s="7">
        <v>988</v>
      </c>
      <c r="L116" s="8">
        <f t="shared" si="210"/>
        <v>-1</v>
      </c>
      <c r="M116" s="6">
        <f>'Vehicle Trip Inputs'!C210</f>
        <v>0</v>
      </c>
      <c r="N116" s="7">
        <v>497</v>
      </c>
      <c r="O116" s="8">
        <f t="shared" si="211"/>
        <v>-1</v>
      </c>
      <c r="P116" s="6">
        <f>'Vehicle Trip Inputs'!C270</f>
        <v>0</v>
      </c>
      <c r="Q116" s="7">
        <v>0</v>
      </c>
      <c r="R116" s="8" t="e">
        <f t="shared" si="212"/>
        <v>#DIV/0!</v>
      </c>
      <c r="S116" s="6">
        <f t="shared" si="213"/>
        <v>0</v>
      </c>
      <c r="T116" s="7">
        <f t="shared" si="214"/>
        <v>1485</v>
      </c>
      <c r="U116" s="8">
        <f t="shared" si="215"/>
        <v>-1</v>
      </c>
      <c r="V116" s="16" t="e">
        <f>S116/S121</f>
        <v>#DIV/0!</v>
      </c>
      <c r="W116" s="16">
        <f>T116/T121</f>
        <v>9.892218121744227E-3</v>
      </c>
      <c r="X116" s="17" t="e">
        <f t="shared" si="216"/>
        <v>#DIV/0!</v>
      </c>
    </row>
    <row r="117" spans="1:24" x14ac:dyDescent="0.25">
      <c r="A117" s="10"/>
      <c r="B117" s="10"/>
      <c r="C117" s="4" t="s">
        <v>25</v>
      </c>
      <c r="D117" s="6">
        <f>'Transit Trip Inputs'!C11</f>
        <v>0</v>
      </c>
      <c r="E117" s="7">
        <v>1636</v>
      </c>
      <c r="F117" s="8">
        <f t="shared" si="0"/>
        <v>-1</v>
      </c>
      <c r="G117" s="6">
        <f>'Transit Trip Inputs'!C39</f>
        <v>0</v>
      </c>
      <c r="H117" s="7">
        <v>5071</v>
      </c>
      <c r="I117" s="8">
        <f t="shared" si="209"/>
        <v>-1</v>
      </c>
      <c r="J117" s="6">
        <f>'Transit Trip Inputs'!C67</f>
        <v>0</v>
      </c>
      <c r="K117" s="7">
        <v>11022</v>
      </c>
      <c r="L117" s="8">
        <f t="shared" si="210"/>
        <v>-1</v>
      </c>
      <c r="M117" s="6">
        <f>'Transit Trip Inputs'!C95</f>
        <v>0</v>
      </c>
      <c r="N117" s="7">
        <v>5879</v>
      </c>
      <c r="O117" s="8">
        <f t="shared" si="211"/>
        <v>-1</v>
      </c>
      <c r="P117" s="6">
        <f>'Transit Trip Inputs'!C123</f>
        <v>0</v>
      </c>
      <c r="Q117" s="7">
        <v>125</v>
      </c>
      <c r="R117" s="8">
        <f t="shared" si="212"/>
        <v>-1</v>
      </c>
      <c r="S117" s="6">
        <f t="shared" si="213"/>
        <v>0</v>
      </c>
      <c r="T117" s="7">
        <f t="shared" si="214"/>
        <v>23733</v>
      </c>
      <c r="U117" s="8">
        <f t="shared" si="215"/>
        <v>-1</v>
      </c>
      <c r="V117" s="16" t="e">
        <f>S117/S121</f>
        <v>#DIV/0!</v>
      </c>
      <c r="W117" s="16">
        <f>T117/T121</f>
        <v>0.15809563143660321</v>
      </c>
      <c r="X117" s="17" t="e">
        <f t="shared" si="216"/>
        <v>#DIV/0!</v>
      </c>
    </row>
    <row r="118" spans="1:24" x14ac:dyDescent="0.25">
      <c r="A118" s="10"/>
      <c r="B118" s="10"/>
      <c r="C118" s="4" t="s">
        <v>79</v>
      </c>
      <c r="D118" s="6">
        <f>'Transit Trip Inputs'!C12</f>
        <v>0</v>
      </c>
      <c r="E118" s="7">
        <v>0</v>
      </c>
      <c r="F118" s="8" t="e">
        <f t="shared" si="0"/>
        <v>#DIV/0!</v>
      </c>
      <c r="G118" s="6">
        <f>'Transit Trip Inputs'!C40</f>
        <v>0</v>
      </c>
      <c r="H118" s="7">
        <v>1111</v>
      </c>
      <c r="I118" s="8">
        <f t="shared" si="209"/>
        <v>-1</v>
      </c>
      <c r="J118" s="6">
        <f>'Transit Trip Inputs'!C68</f>
        <v>0</v>
      </c>
      <c r="K118" s="7">
        <v>1910</v>
      </c>
      <c r="L118" s="8">
        <f t="shared" si="210"/>
        <v>-1</v>
      </c>
      <c r="M118" s="6">
        <f>'Transit Trip Inputs'!C96</f>
        <v>0</v>
      </c>
      <c r="N118" s="7">
        <v>168</v>
      </c>
      <c r="O118" s="8">
        <f t="shared" si="211"/>
        <v>-1</v>
      </c>
      <c r="P118" s="6">
        <f>'Transit Trip Inputs'!C124</f>
        <v>0</v>
      </c>
      <c r="Q118" s="7">
        <v>412</v>
      </c>
      <c r="R118" s="8">
        <f t="shared" si="212"/>
        <v>-1</v>
      </c>
      <c r="S118" s="6">
        <f t="shared" si="213"/>
        <v>0</v>
      </c>
      <c r="T118" s="7">
        <f t="shared" si="214"/>
        <v>3601</v>
      </c>
      <c r="U118" s="8">
        <f t="shared" si="215"/>
        <v>-1</v>
      </c>
      <c r="V118" s="16" t="e">
        <f>S118/S121</f>
        <v>#DIV/0!</v>
      </c>
      <c r="W118" s="16">
        <f>T118/T121</f>
        <v>2.3987796266936676E-2</v>
      </c>
      <c r="X118" s="17" t="e">
        <f t="shared" si="216"/>
        <v>#DIV/0!</v>
      </c>
    </row>
    <row r="119" spans="1:24" x14ac:dyDescent="0.25">
      <c r="A119" s="10"/>
      <c r="B119" s="10"/>
      <c r="C119" s="4" t="s">
        <v>26</v>
      </c>
      <c r="D119" s="6">
        <f>'NonMotorized Trip Inputs'!C19</f>
        <v>0</v>
      </c>
      <c r="E119" s="7">
        <v>1296</v>
      </c>
      <c r="F119" s="8">
        <f t="shared" si="0"/>
        <v>-1</v>
      </c>
      <c r="G119" s="6">
        <f>'NonMotorized Trip Inputs'!C59</f>
        <v>0</v>
      </c>
      <c r="H119" s="7">
        <v>2109</v>
      </c>
      <c r="I119" s="8">
        <f t="shared" si="209"/>
        <v>-1</v>
      </c>
      <c r="J119" s="6">
        <f>'NonMotorized Trip Inputs'!C99</f>
        <v>0</v>
      </c>
      <c r="K119" s="7">
        <v>6124</v>
      </c>
      <c r="L119" s="8">
        <f t="shared" si="210"/>
        <v>-1</v>
      </c>
      <c r="M119" s="6">
        <f>'NonMotorized Trip Inputs'!C139</f>
        <v>0</v>
      </c>
      <c r="N119" s="7">
        <v>2244</v>
      </c>
      <c r="O119" s="8">
        <f t="shared" si="211"/>
        <v>-1</v>
      </c>
      <c r="P119" s="6">
        <f>'NonMotorized Trip Inputs'!C179</f>
        <v>0</v>
      </c>
      <c r="Q119" s="7">
        <v>302</v>
      </c>
      <c r="R119" s="8">
        <f t="shared" si="212"/>
        <v>-1</v>
      </c>
      <c r="S119" s="6">
        <f t="shared" si="213"/>
        <v>0</v>
      </c>
      <c r="T119" s="7">
        <f t="shared" si="214"/>
        <v>12075</v>
      </c>
      <c r="U119" s="8">
        <f t="shared" si="215"/>
        <v>-1</v>
      </c>
      <c r="V119" s="16" t="e">
        <f>S119/S121</f>
        <v>#DIV/0!</v>
      </c>
      <c r="W119" s="16">
        <f>T119/T121</f>
        <v>8.0436723111152561E-2</v>
      </c>
      <c r="X119" s="17" t="e">
        <f t="shared" si="216"/>
        <v>#DIV/0!</v>
      </c>
    </row>
    <row r="120" spans="1:24" x14ac:dyDescent="0.25">
      <c r="A120" s="10"/>
      <c r="B120" s="10"/>
      <c r="C120" s="4" t="s">
        <v>27</v>
      </c>
      <c r="D120" s="6">
        <f>'NonMotorized Trip Inputs'!C20</f>
        <v>0</v>
      </c>
      <c r="E120" s="7">
        <v>0</v>
      </c>
      <c r="F120" s="8" t="e">
        <f t="shared" si="0"/>
        <v>#DIV/0!</v>
      </c>
      <c r="G120" s="6">
        <f>'NonMotorized Trip Inputs'!C60</f>
        <v>0</v>
      </c>
      <c r="H120" s="7">
        <v>247</v>
      </c>
      <c r="I120" s="8">
        <f t="shared" si="209"/>
        <v>-1</v>
      </c>
      <c r="J120" s="6">
        <f>'NonMotorized Trip Inputs'!C100</f>
        <v>0</v>
      </c>
      <c r="K120" s="7">
        <v>0</v>
      </c>
      <c r="L120" s="8" t="e">
        <f t="shared" si="210"/>
        <v>#DIV/0!</v>
      </c>
      <c r="M120" s="6">
        <f>'NonMotorized Trip Inputs'!C140</f>
        <v>0</v>
      </c>
      <c r="N120" s="7">
        <v>474</v>
      </c>
      <c r="O120" s="8">
        <f t="shared" si="211"/>
        <v>-1</v>
      </c>
      <c r="P120" s="6">
        <f>'NonMotorized Trip Inputs'!C180</f>
        <v>0</v>
      </c>
      <c r="Q120" s="7">
        <v>0</v>
      </c>
      <c r="R120" s="8" t="e">
        <f t="shared" si="212"/>
        <v>#DIV/0!</v>
      </c>
      <c r="S120" s="6">
        <f t="shared" si="213"/>
        <v>0</v>
      </c>
      <c r="T120" s="7">
        <f t="shared" si="214"/>
        <v>721</v>
      </c>
      <c r="U120" s="8">
        <f t="shared" si="215"/>
        <v>-1</v>
      </c>
      <c r="V120" s="16" t="e">
        <f>S120/S121</f>
        <v>#DIV/0!</v>
      </c>
      <c r="W120" s="16">
        <f>T120/T121</f>
        <v>4.8028883944630221E-3</v>
      </c>
      <c r="X120" s="17" t="e">
        <f t="shared" si="216"/>
        <v>#DIV/0!</v>
      </c>
    </row>
    <row r="121" spans="1:24" x14ac:dyDescent="0.25">
      <c r="A121" s="10"/>
      <c r="B121" s="10"/>
      <c r="C121" s="4" t="s">
        <v>28</v>
      </c>
      <c r="D121" s="6">
        <f>SUM(D114:D120)</f>
        <v>0</v>
      </c>
      <c r="E121" s="7">
        <f>SUM(E114:E120)</f>
        <v>4441</v>
      </c>
      <c r="F121" s="8">
        <f t="shared" ref="F121" si="217">D121/E121-1</f>
        <v>-1</v>
      </c>
      <c r="G121" s="6">
        <f>SUM(G114:G120)</f>
        <v>0</v>
      </c>
      <c r="H121" s="7">
        <f>SUM(H114:H120)</f>
        <v>32343</v>
      </c>
      <c r="I121" s="8">
        <f t="shared" si="209"/>
        <v>-1</v>
      </c>
      <c r="J121" s="6">
        <f>SUM(J114:J120)</f>
        <v>0</v>
      </c>
      <c r="K121" s="7">
        <f>SUM(K114:K120)</f>
        <v>68578</v>
      </c>
      <c r="L121" s="8">
        <f t="shared" si="210"/>
        <v>-1</v>
      </c>
      <c r="M121" s="6">
        <f>SUM(M114:M120)</f>
        <v>0</v>
      </c>
      <c r="N121" s="7">
        <f>SUM(N114:N120)</f>
        <v>32016</v>
      </c>
      <c r="O121" s="8">
        <f t="shared" si="211"/>
        <v>-1</v>
      </c>
      <c r="P121" s="6">
        <f>SUM(P114:P120)</f>
        <v>0</v>
      </c>
      <c r="Q121" s="7">
        <f>SUM(Q114:Q120)</f>
        <v>12740</v>
      </c>
      <c r="R121" s="8">
        <f t="shared" si="212"/>
        <v>-1</v>
      </c>
      <c r="S121" s="6">
        <f>SUM(S114:S120)</f>
        <v>0</v>
      </c>
      <c r="T121" s="7">
        <f>SUM(T114:T120)</f>
        <v>150118</v>
      </c>
      <c r="U121" s="8">
        <f t="shared" si="215"/>
        <v>-1</v>
      </c>
      <c r="V121" s="16" t="e">
        <f>SUM(V114:V120)</f>
        <v>#DIV/0!</v>
      </c>
      <c r="W121" s="16">
        <f t="shared" ref="W121" si="218">SUM(W114:W120)</f>
        <v>1</v>
      </c>
      <c r="X121" s="17" t="e">
        <f t="shared" si="216"/>
        <v>#DIV/0!</v>
      </c>
    </row>
    <row r="122" spans="1:24" x14ac:dyDescent="0.25">
      <c r="A122" s="10"/>
      <c r="B122" s="10" t="s">
        <v>24</v>
      </c>
      <c r="C122" s="4"/>
      <c r="D122" s="6"/>
      <c r="E122" s="7"/>
      <c r="F122" s="8"/>
      <c r="G122" s="6"/>
      <c r="H122" s="7"/>
      <c r="I122" s="8"/>
      <c r="J122" s="6"/>
      <c r="K122" s="7"/>
      <c r="L122" s="8"/>
      <c r="M122" s="6"/>
      <c r="N122" s="7"/>
      <c r="O122" s="8"/>
      <c r="P122" s="6"/>
      <c r="Q122" s="7"/>
      <c r="R122" s="8"/>
      <c r="S122" s="6"/>
      <c r="T122" s="7"/>
      <c r="U122" s="8"/>
      <c r="V122" s="17"/>
      <c r="W122" s="17"/>
      <c r="X122" s="17"/>
    </row>
    <row r="123" spans="1:24" x14ac:dyDescent="0.25">
      <c r="A123" s="10"/>
      <c r="C123" s="4" t="s">
        <v>2</v>
      </c>
      <c r="D123" s="6">
        <f>D105+D114</f>
        <v>0</v>
      </c>
      <c r="E123" s="7">
        <f>E105+E114</f>
        <v>52187</v>
      </c>
      <c r="F123" s="8">
        <f t="shared" si="0"/>
        <v>-1</v>
      </c>
      <c r="G123" s="6">
        <f>G105+G114</f>
        <v>0</v>
      </c>
      <c r="H123" s="7">
        <f>H105+H114</f>
        <v>41385</v>
      </c>
      <c r="I123" s="8">
        <f t="shared" ref="I123:I130" si="219">G123/H123-1</f>
        <v>-1</v>
      </c>
      <c r="J123" s="6">
        <f>J105+J114</f>
        <v>0</v>
      </c>
      <c r="K123" s="7">
        <f>K105+K114</f>
        <v>49122</v>
      </c>
      <c r="L123" s="8">
        <f t="shared" ref="L123:L130" si="220">J123/K123-1</f>
        <v>-1</v>
      </c>
      <c r="M123" s="6">
        <f>M105+M114</f>
        <v>0</v>
      </c>
      <c r="N123" s="7">
        <f>N105+N114</f>
        <v>22108</v>
      </c>
      <c r="O123" s="8">
        <f t="shared" ref="O123:O130" si="221">M123/N123-1</f>
        <v>-1</v>
      </c>
      <c r="P123" s="6">
        <f>P105+P114</f>
        <v>0</v>
      </c>
      <c r="Q123" s="7">
        <f>Q105+Q114</f>
        <v>27680</v>
      </c>
      <c r="R123" s="8">
        <f t="shared" ref="R123:R130" si="222">P123/Q123-1</f>
        <v>-1</v>
      </c>
      <c r="S123" s="6">
        <f>S105+S114</f>
        <v>0</v>
      </c>
      <c r="T123" s="7">
        <f>T105+T114</f>
        <v>192482</v>
      </c>
      <c r="U123" s="8">
        <f t="shared" ref="U123:U130" si="223">S123/T123-1</f>
        <v>-1</v>
      </c>
      <c r="V123" s="16" t="e">
        <f>S123/S130</f>
        <v>#DIV/0!</v>
      </c>
      <c r="W123" s="16">
        <f>T123/T130</f>
        <v>0.61630922725206039</v>
      </c>
      <c r="X123" s="17" t="e">
        <f>V123-W123</f>
        <v>#DIV/0!</v>
      </c>
    </row>
    <row r="124" spans="1:24" x14ac:dyDescent="0.25">
      <c r="A124" s="10"/>
      <c r="C124" s="4" t="s">
        <v>3</v>
      </c>
      <c r="D124" s="6">
        <f t="shared" ref="D124:E124" si="224">D106+D115</f>
        <v>0</v>
      </c>
      <c r="E124" s="7">
        <f t="shared" si="224"/>
        <v>7310</v>
      </c>
      <c r="F124" s="8">
        <f t="shared" si="0"/>
        <v>-1</v>
      </c>
      <c r="G124" s="6">
        <f t="shared" ref="G124:H124" si="225">G106+G115</f>
        <v>0</v>
      </c>
      <c r="H124" s="7">
        <f t="shared" si="225"/>
        <v>10465</v>
      </c>
      <c r="I124" s="8">
        <f t="shared" si="219"/>
        <v>-1</v>
      </c>
      <c r="J124" s="6">
        <f t="shared" ref="J124:K124" si="226">J106+J115</f>
        <v>0</v>
      </c>
      <c r="K124" s="7">
        <f t="shared" si="226"/>
        <v>5002</v>
      </c>
      <c r="L124" s="8">
        <f t="shared" si="220"/>
        <v>-1</v>
      </c>
      <c r="M124" s="6">
        <f t="shared" ref="M124:N124" si="227">M106+M115</f>
        <v>0</v>
      </c>
      <c r="N124" s="7">
        <f t="shared" si="227"/>
        <v>2684</v>
      </c>
      <c r="O124" s="8">
        <f t="shared" si="221"/>
        <v>-1</v>
      </c>
      <c r="P124" s="6">
        <f t="shared" ref="P124:Q124" si="228">P106+P115</f>
        <v>0</v>
      </c>
      <c r="Q124" s="7">
        <f t="shared" si="228"/>
        <v>6914</v>
      </c>
      <c r="R124" s="8">
        <f t="shared" si="222"/>
        <v>-1</v>
      </c>
      <c r="S124" s="6">
        <f t="shared" ref="S124:T124" si="229">S106+S115</f>
        <v>0</v>
      </c>
      <c r="T124" s="7">
        <f t="shared" si="229"/>
        <v>32375</v>
      </c>
      <c r="U124" s="8">
        <f t="shared" si="223"/>
        <v>-1</v>
      </c>
      <c r="V124" s="16" t="e">
        <f>S124/S130</f>
        <v>#DIV/0!</v>
      </c>
      <c r="W124" s="16">
        <f>T124/T130</f>
        <v>0.10366169944350878</v>
      </c>
      <c r="X124" s="17" t="e">
        <f t="shared" ref="X124:X130" si="230">V124-W124</f>
        <v>#DIV/0!</v>
      </c>
    </row>
    <row r="125" spans="1:24" x14ac:dyDescent="0.25">
      <c r="A125" s="10"/>
      <c r="C125" s="4" t="s">
        <v>4</v>
      </c>
      <c r="D125" s="6">
        <f t="shared" ref="D125:E125" si="231">D107+D116</f>
        <v>0</v>
      </c>
      <c r="E125" s="7">
        <f t="shared" si="231"/>
        <v>2932</v>
      </c>
      <c r="F125" s="8">
        <f t="shared" si="0"/>
        <v>-1</v>
      </c>
      <c r="G125" s="6">
        <f t="shared" ref="G125:H125" si="232">G107+G116</f>
        <v>0</v>
      </c>
      <c r="H125" s="7">
        <f t="shared" si="232"/>
        <v>1739</v>
      </c>
      <c r="I125" s="8">
        <f t="shared" si="219"/>
        <v>-1</v>
      </c>
      <c r="J125" s="6">
        <f t="shared" ref="J125:K125" si="233">J107+J116</f>
        <v>0</v>
      </c>
      <c r="K125" s="7">
        <f t="shared" si="233"/>
        <v>988</v>
      </c>
      <c r="L125" s="8">
        <f t="shared" si="220"/>
        <v>-1</v>
      </c>
      <c r="M125" s="6">
        <f t="shared" ref="M125:N125" si="234">M107+M116</f>
        <v>0</v>
      </c>
      <c r="N125" s="7">
        <f t="shared" si="234"/>
        <v>497</v>
      </c>
      <c r="O125" s="8">
        <f t="shared" si="221"/>
        <v>-1</v>
      </c>
      <c r="P125" s="6">
        <f t="shared" ref="P125:Q125" si="235">P107+P116</f>
        <v>0</v>
      </c>
      <c r="Q125" s="7">
        <f t="shared" si="235"/>
        <v>0</v>
      </c>
      <c r="R125" s="8" t="e">
        <f t="shared" si="222"/>
        <v>#DIV/0!</v>
      </c>
      <c r="S125" s="6">
        <f t="shared" ref="S125:T125" si="236">S107+S116</f>
        <v>0</v>
      </c>
      <c r="T125" s="7">
        <f t="shared" si="236"/>
        <v>6156</v>
      </c>
      <c r="U125" s="8">
        <f t="shared" si="223"/>
        <v>-1</v>
      </c>
      <c r="V125" s="16" t="e">
        <f>S125/S130</f>
        <v>#DIV/0!</v>
      </c>
      <c r="W125" s="16">
        <f>T125/T130</f>
        <v>1.9710931946694672E-2</v>
      </c>
      <c r="X125" s="17" t="e">
        <f t="shared" si="230"/>
        <v>#DIV/0!</v>
      </c>
    </row>
    <row r="126" spans="1:24" x14ac:dyDescent="0.25">
      <c r="A126" s="10"/>
      <c r="C126" s="4" t="s">
        <v>25</v>
      </c>
      <c r="D126" s="6">
        <f t="shared" ref="D126:E126" si="237">D108+D117</f>
        <v>0</v>
      </c>
      <c r="E126" s="7">
        <f t="shared" si="237"/>
        <v>14981</v>
      </c>
      <c r="F126" s="8">
        <f t="shared" si="0"/>
        <v>-1</v>
      </c>
      <c r="G126" s="6">
        <f t="shared" ref="G126:H126" si="238">G108+G117</f>
        <v>0</v>
      </c>
      <c r="H126" s="7">
        <f t="shared" si="238"/>
        <v>11074</v>
      </c>
      <c r="I126" s="8">
        <f t="shared" si="219"/>
        <v>-1</v>
      </c>
      <c r="J126" s="6">
        <f t="shared" ref="J126:K126" si="239">J108+J117</f>
        <v>0</v>
      </c>
      <c r="K126" s="7">
        <f t="shared" si="239"/>
        <v>12617</v>
      </c>
      <c r="L126" s="8">
        <f t="shared" si="220"/>
        <v>-1</v>
      </c>
      <c r="M126" s="6">
        <f t="shared" ref="M126:N126" si="240">M108+M117</f>
        <v>0</v>
      </c>
      <c r="N126" s="7">
        <f t="shared" si="240"/>
        <v>6785</v>
      </c>
      <c r="O126" s="8">
        <f t="shared" si="221"/>
        <v>-1</v>
      </c>
      <c r="P126" s="6">
        <f t="shared" ref="P126:Q126" si="241">P108+P117</f>
        <v>0</v>
      </c>
      <c r="Q126" s="7">
        <f t="shared" si="241"/>
        <v>3062</v>
      </c>
      <c r="R126" s="8">
        <f t="shared" si="222"/>
        <v>-1</v>
      </c>
      <c r="S126" s="6">
        <f t="shared" ref="S126:T126" si="242">S108+S117</f>
        <v>0</v>
      </c>
      <c r="T126" s="7">
        <f t="shared" si="242"/>
        <v>48519</v>
      </c>
      <c r="U126" s="8">
        <f t="shared" si="223"/>
        <v>-1</v>
      </c>
      <c r="V126" s="16" t="e">
        <f>S126/S130</f>
        <v>#DIV/0!</v>
      </c>
      <c r="W126" s="16">
        <f>T126/T130</f>
        <v>0.15535326626408039</v>
      </c>
      <c r="X126" s="17" t="e">
        <f t="shared" si="230"/>
        <v>#DIV/0!</v>
      </c>
    </row>
    <row r="127" spans="1:24" x14ac:dyDescent="0.25">
      <c r="A127" s="10"/>
      <c r="C127" s="4" t="s">
        <v>79</v>
      </c>
      <c r="D127" s="6">
        <f t="shared" ref="D127:E127" si="243">D109+D118</f>
        <v>0</v>
      </c>
      <c r="E127" s="7">
        <f t="shared" si="243"/>
        <v>1831</v>
      </c>
      <c r="F127" s="8">
        <f t="shared" si="0"/>
        <v>-1</v>
      </c>
      <c r="G127" s="6">
        <f t="shared" ref="G127:H127" si="244">G109+G118</f>
        <v>0</v>
      </c>
      <c r="H127" s="7">
        <f t="shared" si="244"/>
        <v>1845</v>
      </c>
      <c r="I127" s="8">
        <f t="shared" si="219"/>
        <v>-1</v>
      </c>
      <c r="J127" s="6">
        <f t="shared" ref="J127:K127" si="245">J109+J118</f>
        <v>0</v>
      </c>
      <c r="K127" s="7">
        <f t="shared" si="245"/>
        <v>1910</v>
      </c>
      <c r="L127" s="8">
        <f t="shared" si="220"/>
        <v>-1</v>
      </c>
      <c r="M127" s="6">
        <f t="shared" ref="M127:N127" si="246">M109+M118</f>
        <v>0</v>
      </c>
      <c r="N127" s="7">
        <f t="shared" si="246"/>
        <v>168</v>
      </c>
      <c r="O127" s="8">
        <f t="shared" si="221"/>
        <v>-1</v>
      </c>
      <c r="P127" s="6">
        <f t="shared" ref="P127:Q127" si="247">P109+P118</f>
        <v>0</v>
      </c>
      <c r="Q127" s="7">
        <f t="shared" si="247"/>
        <v>1134</v>
      </c>
      <c r="R127" s="8">
        <f t="shared" si="222"/>
        <v>-1</v>
      </c>
      <c r="S127" s="6">
        <f t="shared" ref="S127:T127" si="248">S109+S118</f>
        <v>0</v>
      </c>
      <c r="T127" s="7">
        <f t="shared" si="248"/>
        <v>6888</v>
      </c>
      <c r="U127" s="8">
        <f t="shared" si="223"/>
        <v>-1</v>
      </c>
      <c r="V127" s="16" t="e">
        <f>S127/S130</f>
        <v>#DIV/0!</v>
      </c>
      <c r="W127" s="16">
        <f>T127/T130</f>
        <v>2.2054726973494625E-2</v>
      </c>
      <c r="X127" s="17" t="e">
        <f t="shared" si="230"/>
        <v>#DIV/0!</v>
      </c>
    </row>
    <row r="128" spans="1:24" x14ac:dyDescent="0.25">
      <c r="A128" s="10"/>
      <c r="B128" s="10"/>
      <c r="C128" s="4" t="s">
        <v>26</v>
      </c>
      <c r="D128" s="6">
        <f t="shared" ref="D128:E128" si="249">D110+D119</f>
        <v>0</v>
      </c>
      <c r="E128" s="7">
        <f t="shared" si="249"/>
        <v>5558</v>
      </c>
      <c r="F128" s="8">
        <f t="shared" si="0"/>
        <v>-1</v>
      </c>
      <c r="G128" s="6">
        <f t="shared" ref="G128:H128" si="250">G110+G119</f>
        <v>0</v>
      </c>
      <c r="H128" s="7">
        <f t="shared" si="250"/>
        <v>7333</v>
      </c>
      <c r="I128" s="8">
        <f t="shared" si="219"/>
        <v>-1</v>
      </c>
      <c r="J128" s="6">
        <f t="shared" ref="J128:K128" si="251">J110+J119</f>
        <v>0</v>
      </c>
      <c r="K128" s="7">
        <f t="shared" si="251"/>
        <v>6502</v>
      </c>
      <c r="L128" s="8">
        <f t="shared" si="220"/>
        <v>-1</v>
      </c>
      <c r="M128" s="6">
        <f t="shared" ref="M128:N128" si="252">M110+M119</f>
        <v>0</v>
      </c>
      <c r="N128" s="7">
        <f t="shared" si="252"/>
        <v>2244</v>
      </c>
      <c r="O128" s="8">
        <f t="shared" si="221"/>
        <v>-1</v>
      </c>
      <c r="P128" s="6">
        <f t="shared" ref="P128:Q128" si="253">P110+P119</f>
        <v>0</v>
      </c>
      <c r="Q128" s="7">
        <f t="shared" si="253"/>
        <v>1930</v>
      </c>
      <c r="R128" s="8">
        <f t="shared" si="222"/>
        <v>-1</v>
      </c>
      <c r="S128" s="6">
        <f t="shared" ref="S128:T128" si="254">S110+S119</f>
        <v>0</v>
      </c>
      <c r="T128" s="7">
        <f t="shared" si="254"/>
        <v>23567</v>
      </c>
      <c r="U128" s="8">
        <f t="shared" si="223"/>
        <v>-1</v>
      </c>
      <c r="V128" s="16" t="e">
        <f>S128/S130</f>
        <v>#DIV/0!</v>
      </c>
      <c r="W128" s="16">
        <f>T128/T130</f>
        <v>7.545931338332576E-2</v>
      </c>
      <c r="X128" s="17" t="e">
        <f t="shared" si="230"/>
        <v>#DIV/0!</v>
      </c>
    </row>
    <row r="129" spans="1:24" x14ac:dyDescent="0.25">
      <c r="A129" s="10"/>
      <c r="B129" s="10"/>
      <c r="C129" s="4" t="s">
        <v>27</v>
      </c>
      <c r="D129" s="6">
        <f t="shared" ref="D129:E129" si="255">D111+D120</f>
        <v>0</v>
      </c>
      <c r="E129" s="7">
        <f t="shared" si="255"/>
        <v>982</v>
      </c>
      <c r="F129" s="8">
        <f t="shared" si="0"/>
        <v>-1</v>
      </c>
      <c r="G129" s="6">
        <f t="shared" ref="G129:H129" si="256">G111+G120</f>
        <v>0</v>
      </c>
      <c r="H129" s="7">
        <f t="shared" si="256"/>
        <v>871</v>
      </c>
      <c r="I129" s="8">
        <f t="shared" si="219"/>
        <v>-1</v>
      </c>
      <c r="J129" s="6">
        <f t="shared" ref="J129:K129" si="257">J111+J120</f>
        <v>0</v>
      </c>
      <c r="K129" s="7">
        <f t="shared" si="257"/>
        <v>0</v>
      </c>
      <c r="L129" s="8" t="e">
        <f t="shared" si="220"/>
        <v>#DIV/0!</v>
      </c>
      <c r="M129" s="6">
        <f t="shared" ref="M129:N129" si="258">M111+M120</f>
        <v>0</v>
      </c>
      <c r="N129" s="7">
        <f t="shared" si="258"/>
        <v>474</v>
      </c>
      <c r="O129" s="8">
        <f t="shared" si="221"/>
        <v>-1</v>
      </c>
      <c r="P129" s="6">
        <f t="shared" ref="P129:Q129" si="259">P111+P120</f>
        <v>0</v>
      </c>
      <c r="Q129" s="7">
        <f t="shared" si="259"/>
        <v>0</v>
      </c>
      <c r="R129" s="8" t="e">
        <f t="shared" si="222"/>
        <v>#DIV/0!</v>
      </c>
      <c r="S129" s="6">
        <f t="shared" ref="S129:T129" si="260">S111+S120</f>
        <v>0</v>
      </c>
      <c r="T129" s="7">
        <f t="shared" si="260"/>
        <v>2327</v>
      </c>
      <c r="U129" s="8">
        <f t="shared" si="223"/>
        <v>-1</v>
      </c>
      <c r="V129" s="16" t="e">
        <f>S129/S130</f>
        <v>#DIV/0!</v>
      </c>
      <c r="W129" s="16">
        <f>T129/T130</f>
        <v>7.4508347368353644E-3</v>
      </c>
      <c r="X129" s="17" t="e">
        <f t="shared" si="230"/>
        <v>#DIV/0!</v>
      </c>
    </row>
    <row r="130" spans="1:24" x14ac:dyDescent="0.25">
      <c r="A130" s="10"/>
      <c r="B130" s="10"/>
      <c r="C130" s="4" t="s">
        <v>28</v>
      </c>
      <c r="D130" s="6">
        <f>SUM(D123:D129)</f>
        <v>0</v>
      </c>
      <c r="E130" s="7">
        <f>SUM(E123:E129)</f>
        <v>85781</v>
      </c>
      <c r="F130" s="8">
        <f t="shared" si="0"/>
        <v>-1</v>
      </c>
      <c r="G130" s="6">
        <f>SUM(G123:G129)</f>
        <v>0</v>
      </c>
      <c r="H130" s="7">
        <f>SUM(H123:H129)</f>
        <v>74712</v>
      </c>
      <c r="I130" s="8">
        <f t="shared" si="219"/>
        <v>-1</v>
      </c>
      <c r="J130" s="6">
        <f>SUM(J123:J129)</f>
        <v>0</v>
      </c>
      <c r="K130" s="7">
        <f>SUM(K123:K129)</f>
        <v>76141</v>
      </c>
      <c r="L130" s="8">
        <f t="shared" si="220"/>
        <v>-1</v>
      </c>
      <c r="M130" s="6">
        <f>SUM(M123:M129)</f>
        <v>0</v>
      </c>
      <c r="N130" s="7">
        <f>SUM(N123:N129)</f>
        <v>34960</v>
      </c>
      <c r="O130" s="8">
        <f t="shared" si="221"/>
        <v>-1</v>
      </c>
      <c r="P130" s="6">
        <f>SUM(P123:P129)</f>
        <v>0</v>
      </c>
      <c r="Q130" s="7">
        <f>SUM(Q123:Q129)</f>
        <v>40720</v>
      </c>
      <c r="R130" s="8">
        <f t="shared" si="222"/>
        <v>-1</v>
      </c>
      <c r="S130" s="6">
        <f>SUM(S123:S129)</f>
        <v>0</v>
      </c>
      <c r="T130" s="7">
        <f>SUM(T123:T129)</f>
        <v>312314</v>
      </c>
      <c r="U130" s="8">
        <f t="shared" si="223"/>
        <v>-1</v>
      </c>
      <c r="V130" s="16" t="e">
        <f>SUM(V123:V129)</f>
        <v>#DIV/0!</v>
      </c>
      <c r="W130" s="16">
        <f t="shared" ref="W130" si="261">SUM(W123:W129)</f>
        <v>1</v>
      </c>
      <c r="X130" s="17" t="e">
        <f t="shared" si="230"/>
        <v>#DIV/0!</v>
      </c>
    </row>
    <row r="131" spans="1:24" x14ac:dyDescent="0.25">
      <c r="A131" s="10" t="s">
        <v>11</v>
      </c>
      <c r="B131" s="10"/>
      <c r="C131" s="4"/>
      <c r="D131" s="6"/>
      <c r="E131" s="7"/>
      <c r="F131" s="8"/>
      <c r="G131" s="6"/>
      <c r="H131" s="7"/>
      <c r="I131" s="8"/>
      <c r="J131" s="6"/>
      <c r="K131" s="7"/>
      <c r="L131" s="8"/>
      <c r="M131" s="6"/>
      <c r="N131" s="7"/>
      <c r="O131" s="8"/>
      <c r="P131" s="6"/>
      <c r="Q131" s="7"/>
      <c r="R131" s="8"/>
      <c r="S131" s="6"/>
      <c r="T131" s="7"/>
      <c r="U131" s="8"/>
    </row>
    <row r="132" spans="1:24" x14ac:dyDescent="0.25">
      <c r="A132" s="10"/>
      <c r="B132" t="s">
        <v>1</v>
      </c>
      <c r="C132" s="4"/>
      <c r="D132" s="6"/>
      <c r="E132" s="7"/>
      <c r="F132" s="8"/>
      <c r="G132" s="6"/>
      <c r="H132" s="7"/>
      <c r="I132" s="8"/>
      <c r="J132" s="6"/>
      <c r="K132" s="7"/>
      <c r="L132" s="8"/>
      <c r="M132" s="6"/>
      <c r="N132" s="7"/>
      <c r="O132" s="8"/>
      <c r="P132" s="6"/>
      <c r="Q132" s="7"/>
      <c r="R132" s="8"/>
      <c r="S132" s="6"/>
      <c r="T132" s="7"/>
      <c r="U132" s="8"/>
    </row>
    <row r="133" spans="1:24" x14ac:dyDescent="0.25">
      <c r="A133" s="10"/>
      <c r="C133" s="4" t="s">
        <v>2</v>
      </c>
      <c r="D133" s="6">
        <f>'Vehicle Trip Inputs'!C31</f>
        <v>0</v>
      </c>
      <c r="E133" s="7">
        <v>132786</v>
      </c>
      <c r="F133" s="8">
        <f t="shared" si="0"/>
        <v>-1</v>
      </c>
      <c r="G133" s="6">
        <f>'Vehicle Trip Inputs'!C91</f>
        <v>0</v>
      </c>
      <c r="H133" s="7">
        <v>43169</v>
      </c>
      <c r="I133" s="8">
        <f t="shared" ref="I133:I158" si="262">G133/H133-1</f>
        <v>-1</v>
      </c>
      <c r="J133" s="6">
        <f>'Vehicle Trip Inputs'!C151</f>
        <v>0</v>
      </c>
      <c r="K133" s="7">
        <v>6587</v>
      </c>
      <c r="L133" s="8">
        <f t="shared" ref="L133:L158" si="263">J133/K133-1</f>
        <v>-1</v>
      </c>
      <c r="M133" s="6">
        <f>'Vehicle Trip Inputs'!C211</f>
        <v>0</v>
      </c>
      <c r="N133" s="7">
        <v>3008</v>
      </c>
      <c r="O133" s="8">
        <f t="shared" ref="O133:O158" si="264">M133/N133-1</f>
        <v>-1</v>
      </c>
      <c r="P133" s="6">
        <f>'Vehicle Trip Inputs'!C271</f>
        <v>0</v>
      </c>
      <c r="Q133" s="7">
        <v>36105</v>
      </c>
      <c r="R133" s="8">
        <f t="shared" ref="R133:R158" si="265">P133/Q133-1</f>
        <v>-1</v>
      </c>
      <c r="S133" s="6">
        <f t="shared" ref="S133:S139" si="266">D133+G133+J133+M133+P133</f>
        <v>0</v>
      </c>
      <c r="T133" s="7">
        <f t="shared" ref="T133:T139" si="267">E133+H133+K133+N133+Q133</f>
        <v>221655</v>
      </c>
      <c r="U133" s="8">
        <f t="shared" ref="U133:U158" si="268">S133/T133-1</f>
        <v>-1</v>
      </c>
      <c r="V133" s="16" t="e">
        <f>S133/S140</f>
        <v>#DIV/0!</v>
      </c>
      <c r="W133" s="16">
        <f>T133/T140</f>
        <v>0.73857918763120189</v>
      </c>
      <c r="X133" s="17" t="e">
        <f>V133-W133</f>
        <v>#DIV/0!</v>
      </c>
    </row>
    <row r="134" spans="1:24" x14ac:dyDescent="0.25">
      <c r="A134" s="10"/>
      <c r="C134" s="4" t="s">
        <v>3</v>
      </c>
      <c r="D134" s="6">
        <f>'Vehicle Trip Inputs'!C32</f>
        <v>0</v>
      </c>
      <c r="E134" s="7">
        <v>12407</v>
      </c>
      <c r="F134" s="8">
        <f t="shared" si="0"/>
        <v>-1</v>
      </c>
      <c r="G134" s="6">
        <f>'Vehicle Trip Inputs'!C92</f>
        <v>0</v>
      </c>
      <c r="H134" s="7">
        <v>3901</v>
      </c>
      <c r="I134" s="8">
        <f t="shared" si="262"/>
        <v>-1</v>
      </c>
      <c r="J134" s="6">
        <f>'Vehicle Trip Inputs'!C152</f>
        <v>0</v>
      </c>
      <c r="K134" s="7">
        <v>1926</v>
      </c>
      <c r="L134" s="8">
        <f t="shared" si="263"/>
        <v>-1</v>
      </c>
      <c r="M134" s="6">
        <f>'Vehicle Trip Inputs'!C212</f>
        <v>0</v>
      </c>
      <c r="N134" s="7">
        <v>469</v>
      </c>
      <c r="O134" s="8">
        <f t="shared" si="264"/>
        <v>-1</v>
      </c>
      <c r="P134" s="6">
        <f>'Vehicle Trip Inputs'!C272</f>
        <v>0</v>
      </c>
      <c r="Q134" s="7">
        <v>3064</v>
      </c>
      <c r="R134" s="8">
        <f t="shared" si="265"/>
        <v>-1</v>
      </c>
      <c r="S134" s="6">
        <f t="shared" si="266"/>
        <v>0</v>
      </c>
      <c r="T134" s="7">
        <f t="shared" si="267"/>
        <v>21767</v>
      </c>
      <c r="U134" s="8">
        <f t="shared" si="268"/>
        <v>-1</v>
      </c>
      <c r="V134" s="16" t="e">
        <f>S134/S140</f>
        <v>#DIV/0!</v>
      </c>
      <c r="W134" s="16">
        <f>T134/T140</f>
        <v>7.2530072306820834E-2</v>
      </c>
      <c r="X134" s="17" t="e">
        <f t="shared" ref="X134:X140" si="269">V134-W134</f>
        <v>#DIV/0!</v>
      </c>
    </row>
    <row r="135" spans="1:24" x14ac:dyDescent="0.25">
      <c r="A135" s="10"/>
      <c r="C135" s="4" t="s">
        <v>4</v>
      </c>
      <c r="D135" s="6">
        <f>'Vehicle Trip Inputs'!C33</f>
        <v>0</v>
      </c>
      <c r="E135" s="7">
        <v>3219</v>
      </c>
      <c r="F135" s="8">
        <f t="shared" si="0"/>
        <v>-1</v>
      </c>
      <c r="G135" s="6">
        <f>'Vehicle Trip Inputs'!C93</f>
        <v>0</v>
      </c>
      <c r="H135" s="7">
        <v>1304</v>
      </c>
      <c r="I135" s="8">
        <f t="shared" si="262"/>
        <v>-1</v>
      </c>
      <c r="J135" s="6">
        <f>'Vehicle Trip Inputs'!C153</f>
        <v>0</v>
      </c>
      <c r="K135" s="7">
        <v>70</v>
      </c>
      <c r="L135" s="8">
        <f t="shared" si="263"/>
        <v>-1</v>
      </c>
      <c r="M135" s="6">
        <f>'Vehicle Trip Inputs'!C213</f>
        <v>0</v>
      </c>
      <c r="N135" s="7">
        <v>0</v>
      </c>
      <c r="O135" s="8" t="e">
        <f t="shared" si="264"/>
        <v>#DIV/0!</v>
      </c>
      <c r="P135" s="6">
        <f>'Vehicle Trip Inputs'!C273</f>
        <v>0</v>
      </c>
      <c r="Q135" s="7">
        <v>1004</v>
      </c>
      <c r="R135" s="8">
        <f t="shared" si="265"/>
        <v>-1</v>
      </c>
      <c r="S135" s="6">
        <f t="shared" si="266"/>
        <v>0</v>
      </c>
      <c r="T135" s="7">
        <f t="shared" si="267"/>
        <v>5597</v>
      </c>
      <c r="U135" s="8">
        <f t="shared" si="268"/>
        <v>-1</v>
      </c>
      <c r="V135" s="16" t="e">
        <f>S135/S140</f>
        <v>#DIV/0!</v>
      </c>
      <c r="W135" s="16">
        <f>T135/T140</f>
        <v>1.8649828396254706E-2</v>
      </c>
      <c r="X135" s="17" t="e">
        <f t="shared" si="269"/>
        <v>#DIV/0!</v>
      </c>
    </row>
    <row r="136" spans="1:24" x14ac:dyDescent="0.25">
      <c r="A136" s="10"/>
      <c r="C136" s="4" t="s">
        <v>25</v>
      </c>
      <c r="D136" s="6">
        <f>'Transit Trip Inputs'!C13</f>
        <v>0</v>
      </c>
      <c r="E136" s="7">
        <v>19401</v>
      </c>
      <c r="F136" s="8">
        <f t="shared" si="0"/>
        <v>-1</v>
      </c>
      <c r="G136" s="6">
        <f>'Transit Trip Inputs'!C41</f>
        <v>0</v>
      </c>
      <c r="H136" s="7">
        <v>2866</v>
      </c>
      <c r="I136" s="8">
        <f t="shared" si="262"/>
        <v>-1</v>
      </c>
      <c r="J136" s="6">
        <f>'Transit Trip Inputs'!C69</f>
        <v>0</v>
      </c>
      <c r="K136" s="7">
        <v>326</v>
      </c>
      <c r="L136" s="8">
        <f t="shared" si="263"/>
        <v>-1</v>
      </c>
      <c r="M136" s="6">
        <f>'Transit Trip Inputs'!C97</f>
        <v>0</v>
      </c>
      <c r="N136" s="7">
        <v>89</v>
      </c>
      <c r="O136" s="8">
        <f t="shared" si="264"/>
        <v>-1</v>
      </c>
      <c r="P136" s="6">
        <f>'Transit Trip Inputs'!C125</f>
        <v>0</v>
      </c>
      <c r="Q136" s="7">
        <v>2436</v>
      </c>
      <c r="R136" s="8">
        <f t="shared" si="265"/>
        <v>-1</v>
      </c>
      <c r="S136" s="6">
        <f t="shared" si="266"/>
        <v>0</v>
      </c>
      <c r="T136" s="7">
        <f t="shared" si="267"/>
        <v>25118</v>
      </c>
      <c r="U136" s="8">
        <f t="shared" si="268"/>
        <v>-1</v>
      </c>
      <c r="V136" s="16" t="e">
        <f>S136/S140</f>
        <v>#DIV/0!</v>
      </c>
      <c r="W136" s="16">
        <f>T136/T140</f>
        <v>8.3695978141348173E-2</v>
      </c>
      <c r="X136" s="17" t="e">
        <f t="shared" si="269"/>
        <v>#DIV/0!</v>
      </c>
    </row>
    <row r="137" spans="1:24" x14ac:dyDescent="0.25">
      <c r="A137" s="10"/>
      <c r="C137" s="4" t="s">
        <v>79</v>
      </c>
      <c r="D137" s="6">
        <f>'Transit Trip Inputs'!C14</f>
        <v>0</v>
      </c>
      <c r="E137" s="7">
        <v>8586</v>
      </c>
      <c r="F137" s="8">
        <f t="shared" si="0"/>
        <v>-1</v>
      </c>
      <c r="G137" s="6">
        <f>'Transit Trip Inputs'!C42</f>
        <v>0</v>
      </c>
      <c r="H137" s="7">
        <v>882</v>
      </c>
      <c r="I137" s="8">
        <f t="shared" si="262"/>
        <v>-1</v>
      </c>
      <c r="J137" s="6">
        <f>'Transit Trip Inputs'!C70</f>
        <v>0</v>
      </c>
      <c r="K137" s="7">
        <v>0</v>
      </c>
      <c r="L137" s="8" t="e">
        <f t="shared" si="263"/>
        <v>#DIV/0!</v>
      </c>
      <c r="M137" s="6">
        <f>'Transit Trip Inputs'!C98</f>
        <v>0</v>
      </c>
      <c r="N137" s="7">
        <v>0</v>
      </c>
      <c r="O137" s="8" t="e">
        <f t="shared" si="264"/>
        <v>#DIV/0!</v>
      </c>
      <c r="P137" s="6">
        <f>'Transit Trip Inputs'!C126</f>
        <v>0</v>
      </c>
      <c r="Q137" s="7">
        <v>2353</v>
      </c>
      <c r="R137" s="8">
        <f t="shared" si="265"/>
        <v>-1</v>
      </c>
      <c r="S137" s="6">
        <f t="shared" si="266"/>
        <v>0</v>
      </c>
      <c r="T137" s="7">
        <f t="shared" si="267"/>
        <v>11821</v>
      </c>
      <c r="U137" s="8">
        <f t="shared" si="268"/>
        <v>-1</v>
      </c>
      <c r="V137" s="16" t="e">
        <f>S137/S140</f>
        <v>#DIV/0!</v>
      </c>
      <c r="W137" s="16">
        <f>T137/T140</f>
        <v>3.938889074006198E-2</v>
      </c>
      <c r="X137" s="17" t="e">
        <f t="shared" si="269"/>
        <v>#DIV/0!</v>
      </c>
    </row>
    <row r="138" spans="1:24" x14ac:dyDescent="0.25">
      <c r="A138" s="10"/>
      <c r="C138" s="4" t="s">
        <v>26</v>
      </c>
      <c r="D138" s="6">
        <f>'NonMotorized Trip Inputs'!C21</f>
        <v>0</v>
      </c>
      <c r="E138" s="7">
        <v>3980</v>
      </c>
      <c r="F138" s="8">
        <f t="shared" si="0"/>
        <v>-1</v>
      </c>
      <c r="G138" s="6">
        <f>'NonMotorized Trip Inputs'!C61</f>
        <v>0</v>
      </c>
      <c r="H138" s="7">
        <v>2674</v>
      </c>
      <c r="I138" s="8">
        <f t="shared" si="262"/>
        <v>-1</v>
      </c>
      <c r="J138" s="6">
        <f>'NonMotorized Trip Inputs'!C101</f>
        <v>0</v>
      </c>
      <c r="K138" s="7">
        <v>1254</v>
      </c>
      <c r="L138" s="8">
        <f t="shared" si="263"/>
        <v>-1</v>
      </c>
      <c r="M138" s="6">
        <f>'NonMotorized Trip Inputs'!C141</f>
        <v>0</v>
      </c>
      <c r="N138" s="7">
        <v>82</v>
      </c>
      <c r="O138" s="8">
        <f t="shared" si="264"/>
        <v>-1</v>
      </c>
      <c r="P138" s="6">
        <f>'NonMotorized Trip Inputs'!C181</f>
        <v>0</v>
      </c>
      <c r="Q138" s="7">
        <v>0</v>
      </c>
      <c r="R138" s="8" t="e">
        <f t="shared" si="265"/>
        <v>#DIV/0!</v>
      </c>
      <c r="S138" s="6">
        <f t="shared" si="266"/>
        <v>0</v>
      </c>
      <c r="T138" s="7">
        <f t="shared" si="267"/>
        <v>7990</v>
      </c>
      <c r="U138" s="8">
        <f t="shared" si="268"/>
        <v>-1</v>
      </c>
      <c r="V138" s="16" t="e">
        <f>S138/S140</f>
        <v>#DIV/0!</v>
      </c>
      <c r="W138" s="16">
        <f>T138/T140</f>
        <v>2.662357135716904E-2</v>
      </c>
      <c r="X138" s="17" t="e">
        <f t="shared" si="269"/>
        <v>#DIV/0!</v>
      </c>
    </row>
    <row r="139" spans="1:24" x14ac:dyDescent="0.25">
      <c r="A139" s="10"/>
      <c r="B139" s="10"/>
      <c r="C139" s="4" t="s">
        <v>27</v>
      </c>
      <c r="D139" s="6">
        <f>'NonMotorized Trip Inputs'!C22</f>
        <v>0</v>
      </c>
      <c r="E139" s="7">
        <v>3080</v>
      </c>
      <c r="F139" s="8">
        <f t="shared" si="0"/>
        <v>-1</v>
      </c>
      <c r="G139" s="6">
        <f>'NonMotorized Trip Inputs'!C62</f>
        <v>0</v>
      </c>
      <c r="H139" s="7">
        <v>2501</v>
      </c>
      <c r="I139" s="8">
        <f t="shared" si="262"/>
        <v>-1</v>
      </c>
      <c r="J139" s="6">
        <f>'NonMotorized Trip Inputs'!C102</f>
        <v>0</v>
      </c>
      <c r="K139" s="7">
        <v>524</v>
      </c>
      <c r="L139" s="8">
        <f t="shared" si="263"/>
        <v>-1</v>
      </c>
      <c r="M139" s="6">
        <f>'NonMotorized Trip Inputs'!C142</f>
        <v>0</v>
      </c>
      <c r="N139" s="7">
        <v>0</v>
      </c>
      <c r="O139" s="8" t="e">
        <f t="shared" si="264"/>
        <v>#DIV/0!</v>
      </c>
      <c r="P139" s="6">
        <f>'NonMotorized Trip Inputs'!C182</f>
        <v>0</v>
      </c>
      <c r="Q139" s="7">
        <v>57</v>
      </c>
      <c r="R139" s="8">
        <f t="shared" si="265"/>
        <v>-1</v>
      </c>
      <c r="S139" s="6">
        <f t="shared" si="266"/>
        <v>0</v>
      </c>
      <c r="T139" s="7">
        <f t="shared" si="267"/>
        <v>6162</v>
      </c>
      <c r="U139" s="8">
        <f t="shared" si="268"/>
        <v>-1</v>
      </c>
      <c r="V139" s="16" t="e">
        <f>S139/S140</f>
        <v>#DIV/0!</v>
      </c>
      <c r="W139" s="16">
        <f>T139/T140</f>
        <v>2.053247142714338E-2</v>
      </c>
      <c r="X139" s="17" t="e">
        <f t="shared" si="269"/>
        <v>#DIV/0!</v>
      </c>
    </row>
    <row r="140" spans="1:24" x14ac:dyDescent="0.25">
      <c r="A140" s="10"/>
      <c r="B140" s="10"/>
      <c r="C140" s="4" t="s">
        <v>28</v>
      </c>
      <c r="D140" s="6">
        <f>SUM(D133:D139)</f>
        <v>0</v>
      </c>
      <c r="E140" s="7">
        <f>SUM(E133:E139)</f>
        <v>183459</v>
      </c>
      <c r="F140" s="8">
        <f t="shared" si="0"/>
        <v>-1</v>
      </c>
      <c r="G140" s="6">
        <f>SUM(G133:G139)</f>
        <v>0</v>
      </c>
      <c r="H140" s="7">
        <f>SUM(H133:H139)</f>
        <v>57297</v>
      </c>
      <c r="I140" s="8">
        <f t="shared" si="262"/>
        <v>-1</v>
      </c>
      <c r="J140" s="6">
        <f>SUM(J133:J139)</f>
        <v>0</v>
      </c>
      <c r="K140" s="7">
        <f>SUM(K133:K139)</f>
        <v>10687</v>
      </c>
      <c r="L140" s="8">
        <f t="shared" si="263"/>
        <v>-1</v>
      </c>
      <c r="M140" s="6">
        <f>SUM(M133:M139)</f>
        <v>0</v>
      </c>
      <c r="N140" s="7">
        <f>SUM(N133:N139)</f>
        <v>3648</v>
      </c>
      <c r="O140" s="8">
        <f t="shared" si="264"/>
        <v>-1</v>
      </c>
      <c r="P140" s="6">
        <f>SUM(P133:P139)</f>
        <v>0</v>
      </c>
      <c r="Q140" s="7">
        <f>SUM(Q133:Q139)</f>
        <v>45019</v>
      </c>
      <c r="R140" s="8">
        <f t="shared" si="265"/>
        <v>-1</v>
      </c>
      <c r="S140" s="6">
        <f>SUM(S133:S139)</f>
        <v>0</v>
      </c>
      <c r="T140" s="7">
        <f>SUM(T133:T139)</f>
        <v>300110</v>
      </c>
      <c r="U140" s="8">
        <f t="shared" si="268"/>
        <v>-1</v>
      </c>
      <c r="V140" s="16" t="e">
        <f>SUM(V133:V139)</f>
        <v>#DIV/0!</v>
      </c>
      <c r="W140" s="16">
        <f t="shared" ref="W140" si="270">SUM(W133:W139)</f>
        <v>1.0000000000000002</v>
      </c>
      <c r="X140" s="17" t="e">
        <f t="shared" si="269"/>
        <v>#DIV/0!</v>
      </c>
    </row>
    <row r="141" spans="1:24" x14ac:dyDescent="0.25">
      <c r="A141" s="10"/>
      <c r="B141" s="10" t="s">
        <v>5</v>
      </c>
      <c r="C141" s="4"/>
      <c r="D141" s="6"/>
      <c r="E141" s="7"/>
      <c r="F141" s="8"/>
      <c r="G141" s="6"/>
      <c r="H141" s="7"/>
      <c r="I141" s="8"/>
      <c r="J141" s="6"/>
      <c r="K141" s="7"/>
      <c r="L141" s="8"/>
      <c r="M141" s="6"/>
      <c r="N141" s="7"/>
      <c r="O141" s="8"/>
      <c r="P141" s="6"/>
      <c r="Q141" s="7"/>
      <c r="R141" s="8"/>
      <c r="S141" s="6"/>
      <c r="T141" s="7"/>
      <c r="U141" s="8"/>
      <c r="V141" s="16"/>
      <c r="W141" s="16"/>
      <c r="X141" s="17"/>
    </row>
    <row r="142" spans="1:24" x14ac:dyDescent="0.25">
      <c r="A142" s="10"/>
      <c r="B142" s="10"/>
      <c r="C142" s="4" t="s">
        <v>2</v>
      </c>
      <c r="D142" s="6">
        <f>'Vehicle Trip Inputs'!C34</f>
        <v>0</v>
      </c>
      <c r="E142" s="7">
        <v>3417</v>
      </c>
      <c r="F142" s="8">
        <f t="shared" si="0"/>
        <v>-1</v>
      </c>
      <c r="G142" s="6">
        <f>'Vehicle Trip Inputs'!C94</f>
        <v>0</v>
      </c>
      <c r="H142" s="7">
        <v>35178</v>
      </c>
      <c r="I142" s="8">
        <f t="shared" si="262"/>
        <v>-1</v>
      </c>
      <c r="J142" s="6">
        <f>'Vehicle Trip Inputs'!C154</f>
        <v>0</v>
      </c>
      <c r="K142" s="7">
        <v>100839</v>
      </c>
      <c r="L142" s="8">
        <f t="shared" si="263"/>
        <v>-1</v>
      </c>
      <c r="M142" s="6">
        <f>'Vehicle Trip Inputs'!C214</f>
        <v>0</v>
      </c>
      <c r="N142" s="7">
        <v>37152</v>
      </c>
      <c r="O142" s="8">
        <f t="shared" si="264"/>
        <v>-1</v>
      </c>
      <c r="P142" s="6">
        <f>'Vehicle Trip Inputs'!C274</f>
        <v>0</v>
      </c>
      <c r="Q142" s="7">
        <v>13999</v>
      </c>
      <c r="R142" s="8">
        <f t="shared" si="265"/>
        <v>-1</v>
      </c>
      <c r="S142" s="6">
        <f t="shared" ref="S142:S148" si="271">D142+G142+J142+M142+P142</f>
        <v>0</v>
      </c>
      <c r="T142" s="7">
        <f t="shared" ref="T142:T148" si="272">E142+H142+K142+N142+Q142</f>
        <v>190585</v>
      </c>
      <c r="U142" s="8">
        <f t="shared" si="268"/>
        <v>-1</v>
      </c>
      <c r="V142" s="16" t="e">
        <f>S142/S149</f>
        <v>#DIV/0!</v>
      </c>
      <c r="W142" s="16">
        <f>T142/T149</f>
        <v>0.73335488165737395</v>
      </c>
      <c r="X142" s="17" t="e">
        <f>V142-W142</f>
        <v>#DIV/0!</v>
      </c>
    </row>
    <row r="143" spans="1:24" x14ac:dyDescent="0.25">
      <c r="A143" s="10"/>
      <c r="B143" s="10"/>
      <c r="C143" s="4" t="s">
        <v>3</v>
      </c>
      <c r="D143" s="6">
        <f>'Vehicle Trip Inputs'!C35</f>
        <v>0</v>
      </c>
      <c r="E143" s="7">
        <v>324</v>
      </c>
      <c r="F143" s="8">
        <f t="shared" si="0"/>
        <v>-1</v>
      </c>
      <c r="G143" s="6">
        <f>'Vehicle Trip Inputs'!C95</f>
        <v>0</v>
      </c>
      <c r="H143" s="7">
        <v>1786</v>
      </c>
      <c r="I143" s="8">
        <f t="shared" si="262"/>
        <v>-1</v>
      </c>
      <c r="J143" s="6">
        <f>'Vehicle Trip Inputs'!C155</f>
        <v>0</v>
      </c>
      <c r="K143" s="7">
        <v>12690</v>
      </c>
      <c r="L143" s="8">
        <f t="shared" si="263"/>
        <v>-1</v>
      </c>
      <c r="M143" s="6">
        <f>'Vehicle Trip Inputs'!C215</f>
        <v>0</v>
      </c>
      <c r="N143" s="7">
        <v>2441</v>
      </c>
      <c r="O143" s="8">
        <f t="shared" si="264"/>
        <v>-1</v>
      </c>
      <c r="P143" s="6">
        <f>'Vehicle Trip Inputs'!C275</f>
        <v>0</v>
      </c>
      <c r="Q143" s="7">
        <v>2175</v>
      </c>
      <c r="R143" s="8">
        <f t="shared" si="265"/>
        <v>-1</v>
      </c>
      <c r="S143" s="6">
        <f t="shared" si="271"/>
        <v>0</v>
      </c>
      <c r="T143" s="7">
        <f t="shared" si="272"/>
        <v>19416</v>
      </c>
      <c r="U143" s="8">
        <f t="shared" si="268"/>
        <v>-1</v>
      </c>
      <c r="V143" s="16" t="e">
        <f>S143/S149</f>
        <v>#DIV/0!</v>
      </c>
      <c r="W143" s="16">
        <f>T143/T149</f>
        <v>7.4711117780830463E-2</v>
      </c>
      <c r="X143" s="17" t="e">
        <f t="shared" ref="X143:X149" si="273">V143-W143</f>
        <v>#DIV/0!</v>
      </c>
    </row>
    <row r="144" spans="1:24" x14ac:dyDescent="0.25">
      <c r="A144" s="10"/>
      <c r="B144" s="10"/>
      <c r="C144" s="4" t="s">
        <v>4</v>
      </c>
      <c r="D144" s="6">
        <f>'Vehicle Trip Inputs'!C36</f>
        <v>0</v>
      </c>
      <c r="E144" s="7">
        <v>0</v>
      </c>
      <c r="F144" s="8" t="e">
        <f t="shared" si="0"/>
        <v>#DIV/0!</v>
      </c>
      <c r="G144" s="6">
        <f>'Vehicle Trip Inputs'!C96</f>
        <v>0</v>
      </c>
      <c r="H144" s="7">
        <v>1037</v>
      </c>
      <c r="I144" s="8">
        <f t="shared" si="262"/>
        <v>-1</v>
      </c>
      <c r="J144" s="6">
        <f>'Vehicle Trip Inputs'!C156</f>
        <v>0</v>
      </c>
      <c r="K144" s="7">
        <v>1478</v>
      </c>
      <c r="L144" s="8">
        <f t="shared" si="263"/>
        <v>-1</v>
      </c>
      <c r="M144" s="6">
        <f>'Vehicle Trip Inputs'!C216</f>
        <v>0</v>
      </c>
      <c r="N144" s="7">
        <v>1156</v>
      </c>
      <c r="O144" s="8">
        <f t="shared" si="264"/>
        <v>-1</v>
      </c>
      <c r="P144" s="6">
        <f>'Vehicle Trip Inputs'!C276</f>
        <v>0</v>
      </c>
      <c r="Q144" s="7">
        <v>925</v>
      </c>
      <c r="R144" s="8">
        <f t="shared" si="265"/>
        <v>-1</v>
      </c>
      <c r="S144" s="6">
        <f t="shared" si="271"/>
        <v>0</v>
      </c>
      <c r="T144" s="7">
        <f t="shared" si="272"/>
        <v>4596</v>
      </c>
      <c r="U144" s="8">
        <f t="shared" si="268"/>
        <v>-1</v>
      </c>
      <c r="V144" s="16" t="e">
        <f>S144/S149</f>
        <v>#DIV/0!</v>
      </c>
      <c r="W144" s="16">
        <f>T144/T149</f>
        <v>1.7685017373336259E-2</v>
      </c>
      <c r="X144" s="17" t="e">
        <f t="shared" si="273"/>
        <v>#DIV/0!</v>
      </c>
    </row>
    <row r="145" spans="1:24" x14ac:dyDescent="0.25">
      <c r="A145" s="10"/>
      <c r="B145" s="10"/>
      <c r="C145" s="4" t="s">
        <v>25</v>
      </c>
      <c r="D145" s="6">
        <f>'Transit Trip Inputs'!C15</f>
        <v>0</v>
      </c>
      <c r="E145" s="7">
        <v>89</v>
      </c>
      <c r="F145" s="8">
        <f t="shared" si="0"/>
        <v>-1</v>
      </c>
      <c r="G145" s="6">
        <f>'Transit Trip Inputs'!C43</f>
        <v>0</v>
      </c>
      <c r="H145" s="7">
        <v>1443</v>
      </c>
      <c r="I145" s="8">
        <f t="shared" si="262"/>
        <v>-1</v>
      </c>
      <c r="J145" s="6">
        <f>'Transit Trip Inputs'!C71</f>
        <v>0</v>
      </c>
      <c r="K145" s="7">
        <v>14784</v>
      </c>
      <c r="L145" s="8">
        <f t="shared" si="263"/>
        <v>-1</v>
      </c>
      <c r="M145" s="6">
        <f>'Transit Trip Inputs'!C99</f>
        <v>0</v>
      </c>
      <c r="N145" s="7">
        <v>3182</v>
      </c>
      <c r="O145" s="8">
        <f t="shared" si="264"/>
        <v>-1</v>
      </c>
      <c r="P145" s="6">
        <f>'Transit Trip Inputs'!C127</f>
        <v>0</v>
      </c>
      <c r="Q145" s="7">
        <v>1053</v>
      </c>
      <c r="R145" s="8">
        <f t="shared" si="265"/>
        <v>-1</v>
      </c>
      <c r="S145" s="6">
        <f t="shared" si="271"/>
        <v>0</v>
      </c>
      <c r="T145" s="7">
        <f t="shared" si="272"/>
        <v>20551</v>
      </c>
      <c r="U145" s="8">
        <f t="shared" si="268"/>
        <v>-1</v>
      </c>
      <c r="V145" s="16" t="e">
        <f>S145/S149</f>
        <v>#DIV/0!</v>
      </c>
      <c r="W145" s="16">
        <f>T145/T149</f>
        <v>7.9078501314062979E-2</v>
      </c>
      <c r="X145" s="17" t="e">
        <f t="shared" si="273"/>
        <v>#DIV/0!</v>
      </c>
    </row>
    <row r="146" spans="1:24" x14ac:dyDescent="0.25">
      <c r="A146" s="10"/>
      <c r="B146" s="10"/>
      <c r="C146" s="4" t="s">
        <v>79</v>
      </c>
      <c r="D146" s="6">
        <f>'Transit Trip Inputs'!C16</f>
        <v>0</v>
      </c>
      <c r="E146" s="7">
        <v>0</v>
      </c>
      <c r="F146" s="8" t="e">
        <f t="shared" si="0"/>
        <v>#DIV/0!</v>
      </c>
      <c r="G146" s="6">
        <f>'Transit Trip Inputs'!C44</f>
        <v>0</v>
      </c>
      <c r="H146" s="7">
        <v>292</v>
      </c>
      <c r="I146" s="8">
        <f t="shared" si="262"/>
        <v>-1</v>
      </c>
      <c r="J146" s="6">
        <f>'Transit Trip Inputs'!C72</f>
        <v>0</v>
      </c>
      <c r="K146" s="7">
        <v>7937</v>
      </c>
      <c r="L146" s="8">
        <f t="shared" si="263"/>
        <v>-1</v>
      </c>
      <c r="M146" s="6">
        <f>'Transit Trip Inputs'!C100</f>
        <v>0</v>
      </c>
      <c r="N146" s="7">
        <v>279</v>
      </c>
      <c r="O146" s="8">
        <f t="shared" si="264"/>
        <v>-1</v>
      </c>
      <c r="P146" s="6">
        <f>'Transit Trip Inputs'!C128</f>
        <v>0</v>
      </c>
      <c r="Q146" s="7">
        <v>1004</v>
      </c>
      <c r="R146" s="8">
        <f t="shared" si="265"/>
        <v>-1</v>
      </c>
      <c r="S146" s="6">
        <f t="shared" si="271"/>
        <v>0</v>
      </c>
      <c r="T146" s="7">
        <f t="shared" si="272"/>
        <v>9512</v>
      </c>
      <c r="U146" s="8">
        <f t="shared" si="268"/>
        <v>-1</v>
      </c>
      <c r="V146" s="16" t="e">
        <f>S146/S149</f>
        <v>#DIV/0!</v>
      </c>
      <c r="W146" s="16">
        <f>T146/T149</f>
        <v>3.6601367548993576E-2</v>
      </c>
      <c r="X146" s="17" t="e">
        <f t="shared" si="273"/>
        <v>#DIV/0!</v>
      </c>
    </row>
    <row r="147" spans="1:24" x14ac:dyDescent="0.25">
      <c r="A147" s="10"/>
      <c r="B147" s="10"/>
      <c r="C147" s="4" t="s">
        <v>26</v>
      </c>
      <c r="D147" s="6">
        <f>'NonMotorized Trip Inputs'!C23</f>
        <v>0</v>
      </c>
      <c r="E147" s="7">
        <v>0</v>
      </c>
      <c r="F147" s="8" t="e">
        <f t="shared" si="0"/>
        <v>#DIV/0!</v>
      </c>
      <c r="G147" s="6">
        <f>'NonMotorized Trip Inputs'!C63</f>
        <v>0</v>
      </c>
      <c r="H147" s="7">
        <v>2298</v>
      </c>
      <c r="I147" s="8">
        <f t="shared" si="262"/>
        <v>-1</v>
      </c>
      <c r="J147" s="6">
        <f>'NonMotorized Trip Inputs'!C103</f>
        <v>0</v>
      </c>
      <c r="K147" s="7">
        <v>2173</v>
      </c>
      <c r="L147" s="8">
        <f t="shared" si="263"/>
        <v>-1</v>
      </c>
      <c r="M147" s="6">
        <f>'NonMotorized Trip Inputs'!C143</f>
        <v>0</v>
      </c>
      <c r="N147" s="7">
        <v>1924</v>
      </c>
      <c r="O147" s="8">
        <f t="shared" si="264"/>
        <v>-1</v>
      </c>
      <c r="P147" s="6">
        <f>'NonMotorized Trip Inputs'!C183</f>
        <v>0</v>
      </c>
      <c r="Q147" s="7">
        <v>1725</v>
      </c>
      <c r="R147" s="8">
        <f t="shared" si="265"/>
        <v>-1</v>
      </c>
      <c r="S147" s="6">
        <f t="shared" si="271"/>
        <v>0</v>
      </c>
      <c r="T147" s="7">
        <f t="shared" si="272"/>
        <v>8120</v>
      </c>
      <c r="U147" s="8">
        <f t="shared" si="268"/>
        <v>-1</v>
      </c>
      <c r="V147" s="16" t="e">
        <f>S147/S149</f>
        <v>#DIV/0!</v>
      </c>
      <c r="W147" s="16">
        <f>T147/T149</f>
        <v>3.1245069858896957E-2</v>
      </c>
      <c r="X147" s="17" t="e">
        <f t="shared" si="273"/>
        <v>#DIV/0!</v>
      </c>
    </row>
    <row r="148" spans="1:24" x14ac:dyDescent="0.25">
      <c r="A148" s="10"/>
      <c r="B148" s="10"/>
      <c r="C148" s="4" t="s">
        <v>27</v>
      </c>
      <c r="D148" s="6">
        <f>'NonMotorized Trip Inputs'!C24</f>
        <v>0</v>
      </c>
      <c r="E148" s="7">
        <v>0</v>
      </c>
      <c r="F148" s="8" t="e">
        <f t="shared" si="0"/>
        <v>#DIV/0!</v>
      </c>
      <c r="G148" s="6">
        <f>'NonMotorized Trip Inputs'!C64</f>
        <v>0</v>
      </c>
      <c r="H148" s="7">
        <v>424</v>
      </c>
      <c r="I148" s="8">
        <f t="shared" si="262"/>
        <v>-1</v>
      </c>
      <c r="J148" s="6">
        <f>'NonMotorized Trip Inputs'!C104</f>
        <v>0</v>
      </c>
      <c r="K148" s="7">
        <v>2083</v>
      </c>
      <c r="L148" s="8">
        <f t="shared" si="263"/>
        <v>-1</v>
      </c>
      <c r="M148" s="6">
        <f>'NonMotorized Trip Inputs'!C144</f>
        <v>0</v>
      </c>
      <c r="N148" s="7">
        <v>4594</v>
      </c>
      <c r="O148" s="8">
        <f t="shared" si="264"/>
        <v>-1</v>
      </c>
      <c r="P148" s="6">
        <f>'NonMotorized Trip Inputs'!C184</f>
        <v>0</v>
      </c>
      <c r="Q148" s="7">
        <v>0</v>
      </c>
      <c r="R148" s="8" t="e">
        <f t="shared" si="265"/>
        <v>#DIV/0!</v>
      </c>
      <c r="S148" s="6">
        <f t="shared" si="271"/>
        <v>0</v>
      </c>
      <c r="T148" s="7">
        <f t="shared" si="272"/>
        <v>7101</v>
      </c>
      <c r="U148" s="8">
        <f t="shared" si="268"/>
        <v>-1</v>
      </c>
      <c r="V148" s="16" t="e">
        <f>S148/S149</f>
        <v>#DIV/0!</v>
      </c>
      <c r="W148" s="16">
        <f>T148/T149</f>
        <v>2.7324044466505822E-2</v>
      </c>
      <c r="X148" s="17" t="e">
        <f t="shared" si="273"/>
        <v>#DIV/0!</v>
      </c>
    </row>
    <row r="149" spans="1:24" x14ac:dyDescent="0.25">
      <c r="A149" s="10"/>
      <c r="B149" s="10"/>
      <c r="C149" s="4" t="s">
        <v>28</v>
      </c>
      <c r="D149" s="6">
        <f>SUM(D142:D148)</f>
        <v>0</v>
      </c>
      <c r="E149" s="7">
        <f>SUM(E142:E148)</f>
        <v>3830</v>
      </c>
      <c r="F149" s="8">
        <f t="shared" si="0"/>
        <v>-1</v>
      </c>
      <c r="G149" s="6">
        <f>SUM(G142:G148)</f>
        <v>0</v>
      </c>
      <c r="H149" s="7">
        <f>SUM(H142:H148)</f>
        <v>42458</v>
      </c>
      <c r="I149" s="8">
        <f t="shared" si="262"/>
        <v>-1</v>
      </c>
      <c r="J149" s="6">
        <f>SUM(J142:J148)</f>
        <v>0</v>
      </c>
      <c r="K149" s="7">
        <f>SUM(K142:K148)</f>
        <v>141984</v>
      </c>
      <c r="L149" s="8">
        <f t="shared" si="263"/>
        <v>-1</v>
      </c>
      <c r="M149" s="6">
        <f>SUM(M142:M148)</f>
        <v>0</v>
      </c>
      <c r="N149" s="7">
        <f>SUM(N142:N148)</f>
        <v>50728</v>
      </c>
      <c r="O149" s="8">
        <f t="shared" si="264"/>
        <v>-1</v>
      </c>
      <c r="P149" s="6">
        <f>SUM(P142:P148)</f>
        <v>0</v>
      </c>
      <c r="Q149" s="7">
        <f>SUM(Q142:Q148)</f>
        <v>20881</v>
      </c>
      <c r="R149" s="8">
        <f t="shared" si="265"/>
        <v>-1</v>
      </c>
      <c r="S149" s="6">
        <f>SUM(S142:S148)</f>
        <v>0</v>
      </c>
      <c r="T149" s="7">
        <f>SUM(T142:T148)</f>
        <v>259881</v>
      </c>
      <c r="U149" s="8">
        <f t="shared" si="268"/>
        <v>-1</v>
      </c>
      <c r="V149" s="16" t="e">
        <f>SUM(V142:V148)</f>
        <v>#DIV/0!</v>
      </c>
      <c r="W149" s="16">
        <f t="shared" ref="W149" si="274">SUM(W142:W148)</f>
        <v>1</v>
      </c>
      <c r="X149" s="17" t="e">
        <f t="shared" si="273"/>
        <v>#DIV/0!</v>
      </c>
    </row>
    <row r="150" spans="1:24" x14ac:dyDescent="0.25">
      <c r="A150" s="10"/>
      <c r="B150" s="10" t="s">
        <v>24</v>
      </c>
      <c r="C150" s="4"/>
      <c r="D150" s="6"/>
      <c r="E150" s="7"/>
      <c r="F150" s="8"/>
      <c r="G150" s="6"/>
      <c r="H150" s="7"/>
      <c r="I150" s="8"/>
      <c r="J150" s="6"/>
      <c r="K150" s="7"/>
      <c r="L150" s="8"/>
      <c r="M150" s="6"/>
      <c r="N150" s="7"/>
      <c r="O150" s="8"/>
      <c r="P150" s="6"/>
      <c r="Q150" s="7"/>
      <c r="R150" s="8"/>
      <c r="S150" s="6"/>
      <c r="T150" s="7"/>
      <c r="U150" s="8"/>
      <c r="V150" s="17"/>
      <c r="W150" s="17"/>
      <c r="X150" s="17"/>
    </row>
    <row r="151" spans="1:24" x14ac:dyDescent="0.25">
      <c r="A151" s="10"/>
      <c r="C151" s="4" t="s">
        <v>2</v>
      </c>
      <c r="D151" s="6">
        <f>D133+D142</f>
        <v>0</v>
      </c>
      <c r="E151" s="7">
        <f>E133+E142</f>
        <v>136203</v>
      </c>
      <c r="F151" s="8">
        <f t="shared" si="0"/>
        <v>-1</v>
      </c>
      <c r="G151" s="6">
        <f>G133+G142</f>
        <v>0</v>
      </c>
      <c r="H151" s="7">
        <f>H133+H142</f>
        <v>78347</v>
      </c>
      <c r="I151" s="8">
        <f t="shared" si="262"/>
        <v>-1</v>
      </c>
      <c r="J151" s="6">
        <f>J133+J142</f>
        <v>0</v>
      </c>
      <c r="K151" s="7">
        <f>K133+K142</f>
        <v>107426</v>
      </c>
      <c r="L151" s="8">
        <f t="shared" si="263"/>
        <v>-1</v>
      </c>
      <c r="M151" s="6">
        <f>M133+M142</f>
        <v>0</v>
      </c>
      <c r="N151" s="7">
        <f>N133+N142</f>
        <v>40160</v>
      </c>
      <c r="O151" s="8">
        <f t="shared" si="264"/>
        <v>-1</v>
      </c>
      <c r="P151" s="6">
        <f>P133+P142</f>
        <v>0</v>
      </c>
      <c r="Q151" s="7">
        <f>Q133+Q142</f>
        <v>50104</v>
      </c>
      <c r="R151" s="8">
        <f t="shared" si="265"/>
        <v>-1</v>
      </c>
      <c r="S151" s="6">
        <f>S133+S142</f>
        <v>0</v>
      </c>
      <c r="T151" s="7">
        <f>T133+T142</f>
        <v>412240</v>
      </c>
      <c r="U151" s="8">
        <f t="shared" si="268"/>
        <v>-1</v>
      </c>
      <c r="V151" s="16" t="e">
        <f>S151/S158</f>
        <v>#DIV/0!</v>
      </c>
      <c r="W151" s="16">
        <f>T151/T158</f>
        <v>0.73615468820034613</v>
      </c>
      <c r="X151" s="17" t="e">
        <f>V151-W151</f>
        <v>#DIV/0!</v>
      </c>
    </row>
    <row r="152" spans="1:24" x14ac:dyDescent="0.25">
      <c r="A152" s="10"/>
      <c r="C152" s="4" t="s">
        <v>3</v>
      </c>
      <c r="D152" s="6">
        <f t="shared" ref="D152:E152" si="275">D134+D143</f>
        <v>0</v>
      </c>
      <c r="E152" s="7">
        <f t="shared" si="275"/>
        <v>12731</v>
      </c>
      <c r="F152" s="8">
        <f t="shared" si="0"/>
        <v>-1</v>
      </c>
      <c r="G152" s="6">
        <f t="shared" ref="G152:H152" si="276">G134+G143</f>
        <v>0</v>
      </c>
      <c r="H152" s="7">
        <f t="shared" si="276"/>
        <v>5687</v>
      </c>
      <c r="I152" s="8">
        <f t="shared" si="262"/>
        <v>-1</v>
      </c>
      <c r="J152" s="6">
        <f t="shared" ref="J152:K152" si="277">J134+J143</f>
        <v>0</v>
      </c>
      <c r="K152" s="7">
        <f t="shared" si="277"/>
        <v>14616</v>
      </c>
      <c r="L152" s="8">
        <f t="shared" si="263"/>
        <v>-1</v>
      </c>
      <c r="M152" s="6">
        <f t="shared" ref="M152:N152" si="278">M134+M143</f>
        <v>0</v>
      </c>
      <c r="N152" s="7">
        <f t="shared" si="278"/>
        <v>2910</v>
      </c>
      <c r="O152" s="8">
        <f t="shared" si="264"/>
        <v>-1</v>
      </c>
      <c r="P152" s="6">
        <f t="shared" ref="P152:Q152" si="279">P134+P143</f>
        <v>0</v>
      </c>
      <c r="Q152" s="7">
        <f t="shared" si="279"/>
        <v>5239</v>
      </c>
      <c r="R152" s="8">
        <f t="shared" si="265"/>
        <v>-1</v>
      </c>
      <c r="S152" s="6">
        <f t="shared" ref="S152:T152" si="280">S134+S143</f>
        <v>0</v>
      </c>
      <c r="T152" s="7">
        <f t="shared" si="280"/>
        <v>41183</v>
      </c>
      <c r="U152" s="8">
        <f t="shared" si="268"/>
        <v>-1</v>
      </c>
      <c r="V152" s="16" t="e">
        <f>S152/S158</f>
        <v>#DIV/0!</v>
      </c>
      <c r="W152" s="16">
        <f>T152/T158</f>
        <v>7.354225335764325E-2</v>
      </c>
      <c r="X152" s="17" t="e">
        <f t="shared" ref="X152:X158" si="281">V152-W152</f>
        <v>#DIV/0!</v>
      </c>
    </row>
    <row r="153" spans="1:24" x14ac:dyDescent="0.25">
      <c r="A153" s="10"/>
      <c r="C153" s="4" t="s">
        <v>4</v>
      </c>
      <c r="D153" s="6">
        <f t="shared" ref="D153:E153" si="282">D135+D144</f>
        <v>0</v>
      </c>
      <c r="E153" s="7">
        <f t="shared" si="282"/>
        <v>3219</v>
      </c>
      <c r="F153" s="8">
        <f t="shared" si="0"/>
        <v>-1</v>
      </c>
      <c r="G153" s="6">
        <f t="shared" ref="G153:H153" si="283">G135+G144</f>
        <v>0</v>
      </c>
      <c r="H153" s="7">
        <f t="shared" si="283"/>
        <v>2341</v>
      </c>
      <c r="I153" s="8">
        <f t="shared" si="262"/>
        <v>-1</v>
      </c>
      <c r="J153" s="6">
        <f t="shared" ref="J153:K153" si="284">J135+J144</f>
        <v>0</v>
      </c>
      <c r="K153" s="7">
        <f t="shared" si="284"/>
        <v>1548</v>
      </c>
      <c r="L153" s="8">
        <f t="shared" si="263"/>
        <v>-1</v>
      </c>
      <c r="M153" s="6">
        <f t="shared" ref="M153:N153" si="285">M135+M144</f>
        <v>0</v>
      </c>
      <c r="N153" s="7">
        <f t="shared" si="285"/>
        <v>1156</v>
      </c>
      <c r="O153" s="8">
        <f t="shared" si="264"/>
        <v>-1</v>
      </c>
      <c r="P153" s="6">
        <f t="shared" ref="P153:Q153" si="286">P135+P144</f>
        <v>0</v>
      </c>
      <c r="Q153" s="7">
        <f t="shared" si="286"/>
        <v>1929</v>
      </c>
      <c r="R153" s="8">
        <f t="shared" si="265"/>
        <v>-1</v>
      </c>
      <c r="S153" s="6">
        <f t="shared" ref="S153:T153" si="287">S135+S144</f>
        <v>0</v>
      </c>
      <c r="T153" s="7">
        <f t="shared" si="287"/>
        <v>10193</v>
      </c>
      <c r="U153" s="8">
        <f t="shared" si="268"/>
        <v>-1</v>
      </c>
      <c r="V153" s="16" t="e">
        <f>S153/S158</f>
        <v>#DIV/0!</v>
      </c>
      <c r="W153" s="16">
        <f>T153/T158</f>
        <v>1.8202078247686125E-2</v>
      </c>
      <c r="X153" s="17" t="e">
        <f t="shared" si="281"/>
        <v>#DIV/0!</v>
      </c>
    </row>
    <row r="154" spans="1:24" x14ac:dyDescent="0.25">
      <c r="A154" s="10"/>
      <c r="C154" s="4" t="s">
        <v>25</v>
      </c>
      <c r="D154" s="6">
        <f t="shared" ref="D154:E154" si="288">D136+D145</f>
        <v>0</v>
      </c>
      <c r="E154" s="7">
        <f t="shared" si="288"/>
        <v>19490</v>
      </c>
      <c r="F154" s="8">
        <f t="shared" si="0"/>
        <v>-1</v>
      </c>
      <c r="G154" s="6">
        <f t="shared" ref="G154:H154" si="289">G136+G145</f>
        <v>0</v>
      </c>
      <c r="H154" s="7">
        <f t="shared" si="289"/>
        <v>4309</v>
      </c>
      <c r="I154" s="8">
        <f t="shared" si="262"/>
        <v>-1</v>
      </c>
      <c r="J154" s="6">
        <f t="shared" ref="J154:K154" si="290">J136+J145</f>
        <v>0</v>
      </c>
      <c r="K154" s="7">
        <f t="shared" si="290"/>
        <v>15110</v>
      </c>
      <c r="L154" s="8">
        <f t="shared" si="263"/>
        <v>-1</v>
      </c>
      <c r="M154" s="6">
        <f t="shared" ref="M154:N154" si="291">M136+M145</f>
        <v>0</v>
      </c>
      <c r="N154" s="7">
        <f t="shared" si="291"/>
        <v>3271</v>
      </c>
      <c r="O154" s="8">
        <f t="shared" si="264"/>
        <v>-1</v>
      </c>
      <c r="P154" s="6">
        <f t="shared" ref="P154:Q154" si="292">P136+P145</f>
        <v>0</v>
      </c>
      <c r="Q154" s="7">
        <f t="shared" si="292"/>
        <v>3489</v>
      </c>
      <c r="R154" s="8">
        <f t="shared" si="265"/>
        <v>-1</v>
      </c>
      <c r="S154" s="6">
        <f t="shared" ref="S154:T154" si="293">S136+S145</f>
        <v>0</v>
      </c>
      <c r="T154" s="7">
        <f t="shared" si="293"/>
        <v>45669</v>
      </c>
      <c r="U154" s="8">
        <f t="shared" si="268"/>
        <v>-1</v>
      </c>
      <c r="V154" s="16" t="e">
        <f>S154/S158</f>
        <v>#DIV/0!</v>
      </c>
      <c r="W154" s="16">
        <f>T154/T158</f>
        <v>8.1553096389049104E-2</v>
      </c>
      <c r="X154" s="17" t="e">
        <f t="shared" si="281"/>
        <v>#DIV/0!</v>
      </c>
    </row>
    <row r="155" spans="1:24" x14ac:dyDescent="0.25">
      <c r="A155" s="10"/>
      <c r="C155" s="4" t="s">
        <v>79</v>
      </c>
      <c r="D155" s="6">
        <f t="shared" ref="D155:E155" si="294">D137+D146</f>
        <v>0</v>
      </c>
      <c r="E155" s="7">
        <f t="shared" si="294"/>
        <v>8586</v>
      </c>
      <c r="F155" s="8">
        <f t="shared" si="0"/>
        <v>-1</v>
      </c>
      <c r="G155" s="6">
        <f t="shared" ref="G155:H155" si="295">G137+G146</f>
        <v>0</v>
      </c>
      <c r="H155" s="7">
        <f t="shared" si="295"/>
        <v>1174</v>
      </c>
      <c r="I155" s="8">
        <f t="shared" si="262"/>
        <v>-1</v>
      </c>
      <c r="J155" s="6">
        <f t="shared" ref="J155:K155" si="296">J137+J146</f>
        <v>0</v>
      </c>
      <c r="K155" s="7">
        <f t="shared" si="296"/>
        <v>7937</v>
      </c>
      <c r="L155" s="8">
        <f t="shared" si="263"/>
        <v>-1</v>
      </c>
      <c r="M155" s="6">
        <f t="shared" ref="M155:N155" si="297">M137+M146</f>
        <v>0</v>
      </c>
      <c r="N155" s="7">
        <f t="shared" si="297"/>
        <v>279</v>
      </c>
      <c r="O155" s="8">
        <f t="shared" si="264"/>
        <v>-1</v>
      </c>
      <c r="P155" s="6">
        <f t="shared" ref="P155:Q155" si="298">P137+P146</f>
        <v>0</v>
      </c>
      <c r="Q155" s="7">
        <f t="shared" si="298"/>
        <v>3357</v>
      </c>
      <c r="R155" s="8">
        <f t="shared" si="265"/>
        <v>-1</v>
      </c>
      <c r="S155" s="6">
        <f t="shared" ref="S155:T155" si="299">S137+S146</f>
        <v>0</v>
      </c>
      <c r="T155" s="7">
        <f t="shared" si="299"/>
        <v>21333</v>
      </c>
      <c r="U155" s="8">
        <f t="shared" si="268"/>
        <v>-1</v>
      </c>
      <c r="V155" s="16" t="e">
        <f>S155/S158</f>
        <v>#DIV/0!</v>
      </c>
      <c r="W155" s="16">
        <f>T155/T158</f>
        <v>3.8095255102314145E-2</v>
      </c>
      <c r="X155" s="17" t="e">
        <f t="shared" si="281"/>
        <v>#DIV/0!</v>
      </c>
    </row>
    <row r="156" spans="1:24" x14ac:dyDescent="0.25">
      <c r="A156" s="10"/>
      <c r="C156" s="4" t="s">
        <v>26</v>
      </c>
      <c r="D156" s="6">
        <f t="shared" ref="D156:E156" si="300">D138+D147</f>
        <v>0</v>
      </c>
      <c r="E156" s="7">
        <f t="shared" si="300"/>
        <v>3980</v>
      </c>
      <c r="F156" s="8">
        <f t="shared" si="0"/>
        <v>-1</v>
      </c>
      <c r="G156" s="6">
        <f t="shared" ref="G156:H156" si="301">G138+G147</f>
        <v>0</v>
      </c>
      <c r="H156" s="7">
        <f t="shared" si="301"/>
        <v>4972</v>
      </c>
      <c r="I156" s="8">
        <f t="shared" si="262"/>
        <v>-1</v>
      </c>
      <c r="J156" s="6">
        <f t="shared" ref="J156:K156" si="302">J138+J147</f>
        <v>0</v>
      </c>
      <c r="K156" s="7">
        <f t="shared" si="302"/>
        <v>3427</v>
      </c>
      <c r="L156" s="8">
        <f t="shared" si="263"/>
        <v>-1</v>
      </c>
      <c r="M156" s="6">
        <f t="shared" ref="M156:N156" si="303">M138+M147</f>
        <v>0</v>
      </c>
      <c r="N156" s="7">
        <f t="shared" si="303"/>
        <v>2006</v>
      </c>
      <c r="O156" s="8">
        <f t="shared" si="264"/>
        <v>-1</v>
      </c>
      <c r="P156" s="6">
        <f t="shared" ref="P156:Q156" si="304">P138+P147</f>
        <v>0</v>
      </c>
      <c r="Q156" s="7">
        <f t="shared" si="304"/>
        <v>1725</v>
      </c>
      <c r="R156" s="8">
        <f t="shared" si="265"/>
        <v>-1</v>
      </c>
      <c r="S156" s="6">
        <f t="shared" ref="S156:T156" si="305">S138+S147</f>
        <v>0</v>
      </c>
      <c r="T156" s="7">
        <f t="shared" si="305"/>
        <v>16110</v>
      </c>
      <c r="U156" s="8">
        <f t="shared" si="268"/>
        <v>-1</v>
      </c>
      <c r="V156" s="16" t="e">
        <f>S156/S158</f>
        <v>#DIV/0!</v>
      </c>
      <c r="W156" s="16">
        <f>T156/T158</f>
        <v>2.8768319490848959E-2</v>
      </c>
      <c r="X156" s="17" t="e">
        <f t="shared" si="281"/>
        <v>#DIV/0!</v>
      </c>
    </row>
    <row r="157" spans="1:24" x14ac:dyDescent="0.25">
      <c r="A157" s="10"/>
      <c r="B157" s="10"/>
      <c r="C157" s="4" t="s">
        <v>27</v>
      </c>
      <c r="D157" s="6">
        <f t="shared" ref="D157:E157" si="306">D139+D148</f>
        <v>0</v>
      </c>
      <c r="E157" s="7">
        <f t="shared" si="306"/>
        <v>3080</v>
      </c>
      <c r="F157" s="8">
        <f t="shared" si="0"/>
        <v>-1</v>
      </c>
      <c r="G157" s="6">
        <f t="shared" ref="G157:H157" si="307">G139+G148</f>
        <v>0</v>
      </c>
      <c r="H157" s="7">
        <f t="shared" si="307"/>
        <v>2925</v>
      </c>
      <c r="I157" s="8">
        <f t="shared" si="262"/>
        <v>-1</v>
      </c>
      <c r="J157" s="6">
        <f t="shared" ref="J157:K157" si="308">J139+J148</f>
        <v>0</v>
      </c>
      <c r="K157" s="7">
        <f t="shared" si="308"/>
        <v>2607</v>
      </c>
      <c r="L157" s="8">
        <f t="shared" si="263"/>
        <v>-1</v>
      </c>
      <c r="M157" s="6">
        <f t="shared" ref="M157:N157" si="309">M139+M148</f>
        <v>0</v>
      </c>
      <c r="N157" s="7">
        <f t="shared" si="309"/>
        <v>4594</v>
      </c>
      <c r="O157" s="8">
        <f t="shared" si="264"/>
        <v>-1</v>
      </c>
      <c r="P157" s="6">
        <f t="shared" ref="P157:Q157" si="310">P139+P148</f>
        <v>0</v>
      </c>
      <c r="Q157" s="7">
        <f t="shared" si="310"/>
        <v>57</v>
      </c>
      <c r="R157" s="8">
        <f t="shared" si="265"/>
        <v>-1</v>
      </c>
      <c r="S157" s="6">
        <f t="shared" ref="S157:T157" si="311">S139+S148</f>
        <v>0</v>
      </c>
      <c r="T157" s="7">
        <f t="shared" si="311"/>
        <v>13263</v>
      </c>
      <c r="U157" s="8">
        <f t="shared" si="268"/>
        <v>-1</v>
      </c>
      <c r="V157" s="16" t="e">
        <f>S157/S158</f>
        <v>#DIV/0!</v>
      </c>
      <c r="W157" s="16">
        <f>T157/T158</f>
        <v>2.3684309212112339E-2</v>
      </c>
      <c r="X157" s="17" t="e">
        <f t="shared" si="281"/>
        <v>#DIV/0!</v>
      </c>
    </row>
    <row r="158" spans="1:24" x14ac:dyDescent="0.25">
      <c r="A158" s="10"/>
      <c r="B158" s="10"/>
      <c r="C158" s="4" t="s">
        <v>28</v>
      </c>
      <c r="D158" s="6">
        <f>SUM(D151:D157)</f>
        <v>0</v>
      </c>
      <c r="E158" s="7">
        <f>SUM(E151:E157)</f>
        <v>187289</v>
      </c>
      <c r="F158" s="8">
        <f t="shared" si="0"/>
        <v>-1</v>
      </c>
      <c r="G158" s="6">
        <f>SUM(G151:G157)</f>
        <v>0</v>
      </c>
      <c r="H158" s="7">
        <f>SUM(H151:H157)</f>
        <v>99755</v>
      </c>
      <c r="I158" s="8">
        <f t="shared" si="262"/>
        <v>-1</v>
      </c>
      <c r="J158" s="6">
        <f>SUM(J151:J157)</f>
        <v>0</v>
      </c>
      <c r="K158" s="7">
        <f>SUM(K151:K157)</f>
        <v>152671</v>
      </c>
      <c r="L158" s="8">
        <f t="shared" si="263"/>
        <v>-1</v>
      </c>
      <c r="M158" s="6">
        <f>SUM(M151:M157)</f>
        <v>0</v>
      </c>
      <c r="N158" s="7">
        <f>SUM(N151:N157)</f>
        <v>54376</v>
      </c>
      <c r="O158" s="8">
        <f t="shared" si="264"/>
        <v>-1</v>
      </c>
      <c r="P158" s="6">
        <f>SUM(P151:P157)</f>
        <v>0</v>
      </c>
      <c r="Q158" s="7">
        <f>SUM(Q151:Q157)</f>
        <v>65900</v>
      </c>
      <c r="R158" s="8">
        <f t="shared" si="265"/>
        <v>-1</v>
      </c>
      <c r="S158" s="6">
        <f>SUM(S151:S157)</f>
        <v>0</v>
      </c>
      <c r="T158" s="7">
        <f>SUM(T151:T157)</f>
        <v>559991</v>
      </c>
      <c r="U158" s="8">
        <f t="shared" si="268"/>
        <v>-1</v>
      </c>
      <c r="V158" s="16" t="e">
        <f>SUM(V151:V157)</f>
        <v>#DIV/0!</v>
      </c>
      <c r="W158" s="16">
        <f t="shared" ref="W158" si="312">SUM(W151:W157)</f>
        <v>0.99999999999999989</v>
      </c>
      <c r="X158" s="17" t="e">
        <f t="shared" si="281"/>
        <v>#DIV/0!</v>
      </c>
    </row>
    <row r="159" spans="1:24" x14ac:dyDescent="0.25">
      <c r="A159" s="10" t="s">
        <v>12</v>
      </c>
      <c r="B159" s="10"/>
      <c r="C159" s="4"/>
      <c r="D159" s="6"/>
      <c r="E159" s="7"/>
      <c r="F159" s="8"/>
      <c r="G159" s="6"/>
      <c r="H159" s="7"/>
      <c r="I159" s="8"/>
      <c r="J159" s="6"/>
      <c r="K159" s="7"/>
      <c r="L159" s="8"/>
      <c r="M159" s="6"/>
      <c r="N159" s="7"/>
      <c r="O159" s="8"/>
      <c r="P159" s="6"/>
      <c r="Q159" s="7"/>
      <c r="R159" s="8"/>
      <c r="S159" s="6"/>
      <c r="T159" s="7"/>
      <c r="U159" s="8"/>
    </row>
    <row r="160" spans="1:24" x14ac:dyDescent="0.25">
      <c r="A160" s="10"/>
      <c r="B160" t="s">
        <v>1</v>
      </c>
      <c r="C160" s="4"/>
      <c r="D160" s="6"/>
      <c r="E160" s="7"/>
      <c r="F160" s="8"/>
      <c r="G160" s="6"/>
      <c r="H160" s="7"/>
      <c r="I160" s="8"/>
      <c r="J160" s="6"/>
      <c r="K160" s="7"/>
      <c r="L160" s="8"/>
      <c r="M160" s="6"/>
      <c r="N160" s="7"/>
      <c r="O160" s="8"/>
      <c r="P160" s="6"/>
      <c r="Q160" s="7"/>
      <c r="R160" s="8"/>
      <c r="S160" s="6"/>
      <c r="T160" s="7"/>
      <c r="U160" s="8"/>
    </row>
    <row r="161" spans="1:24" x14ac:dyDescent="0.25">
      <c r="A161" s="10"/>
      <c r="C161" s="4" t="s">
        <v>2</v>
      </c>
      <c r="D161" s="6">
        <f>'Vehicle Trip Inputs'!C37</f>
        <v>0</v>
      </c>
      <c r="E161" s="7">
        <v>145716</v>
      </c>
      <c r="F161" s="8">
        <f t="shared" si="0"/>
        <v>-1</v>
      </c>
      <c r="G161" s="6">
        <f>'Vehicle Trip Inputs'!C97</f>
        <v>0</v>
      </c>
      <c r="H161" s="7">
        <v>36630</v>
      </c>
      <c r="I161" s="8">
        <f t="shared" ref="I161:I186" si="313">G161/H161-1</f>
        <v>-1</v>
      </c>
      <c r="J161" s="6">
        <f>'Vehicle Trip Inputs'!C157</f>
        <v>0</v>
      </c>
      <c r="K161" s="7">
        <v>9100</v>
      </c>
      <c r="L161" s="8">
        <f t="shared" ref="L161:L186" si="314">J161/K161-1</f>
        <v>-1</v>
      </c>
      <c r="M161" s="6">
        <f>'Vehicle Trip Inputs'!C217</f>
        <v>0</v>
      </c>
      <c r="N161" s="7">
        <v>3050</v>
      </c>
      <c r="O161" s="8">
        <f t="shared" ref="O161:O186" si="315">M161/N161-1</f>
        <v>-1</v>
      </c>
      <c r="P161" s="6">
        <f>'Vehicle Trip Inputs'!C277</f>
        <v>0</v>
      </c>
      <c r="Q161" s="7">
        <v>37432</v>
      </c>
      <c r="R161" s="8">
        <f t="shared" ref="R161:R186" si="316">P161/Q161-1</f>
        <v>-1</v>
      </c>
      <c r="S161" s="6">
        <f t="shared" ref="S161:S167" si="317">D161+G161+J161+M161+P161</f>
        <v>0</v>
      </c>
      <c r="T161" s="7">
        <f t="shared" ref="T161:T167" si="318">E161+H161+K161+N161+Q161</f>
        <v>231928</v>
      </c>
      <c r="U161" s="8">
        <f t="shared" ref="U161:U168" si="319">S161/T161-1</f>
        <v>-1</v>
      </c>
      <c r="V161" s="16" t="e">
        <f>S161/S168</f>
        <v>#DIV/0!</v>
      </c>
      <c r="W161" s="16">
        <f>T161/T168</f>
        <v>0.79839720198835085</v>
      </c>
      <c r="X161" s="17" t="e">
        <f>V161-W161</f>
        <v>#DIV/0!</v>
      </c>
    </row>
    <row r="162" spans="1:24" x14ac:dyDescent="0.25">
      <c r="A162" s="10"/>
      <c r="C162" s="4" t="s">
        <v>3</v>
      </c>
      <c r="D162" s="6">
        <f>'Vehicle Trip Inputs'!C38</f>
        <v>0</v>
      </c>
      <c r="E162" s="7">
        <v>12004</v>
      </c>
      <c r="F162" s="8">
        <f t="shared" si="0"/>
        <v>-1</v>
      </c>
      <c r="G162" s="6">
        <f>'Vehicle Trip Inputs'!C98</f>
        <v>0</v>
      </c>
      <c r="H162" s="7">
        <v>2970</v>
      </c>
      <c r="I162" s="8">
        <f t="shared" si="313"/>
        <v>-1</v>
      </c>
      <c r="J162" s="6">
        <f>'Vehicle Trip Inputs'!C158</f>
        <v>0</v>
      </c>
      <c r="K162" s="7">
        <v>725</v>
      </c>
      <c r="L162" s="8">
        <f t="shared" si="314"/>
        <v>-1</v>
      </c>
      <c r="M162" s="6">
        <f>'Vehicle Trip Inputs'!C218</f>
        <v>0</v>
      </c>
      <c r="N162" s="7">
        <v>272</v>
      </c>
      <c r="O162" s="8">
        <f t="shared" si="315"/>
        <v>-1</v>
      </c>
      <c r="P162" s="6">
        <f>'Vehicle Trip Inputs'!C278</f>
        <v>0</v>
      </c>
      <c r="Q162" s="7">
        <v>2520</v>
      </c>
      <c r="R162" s="8">
        <f t="shared" si="316"/>
        <v>-1</v>
      </c>
      <c r="S162" s="6">
        <f t="shared" si="317"/>
        <v>0</v>
      </c>
      <c r="T162" s="7">
        <f t="shared" si="318"/>
        <v>18491</v>
      </c>
      <c r="U162" s="8">
        <f t="shared" si="319"/>
        <v>-1</v>
      </c>
      <c r="V162" s="16" t="e">
        <f>S162/S168</f>
        <v>#DIV/0!</v>
      </c>
      <c r="W162" s="16">
        <f>T162/T168</f>
        <v>6.3654076532228085E-2</v>
      </c>
      <c r="X162" s="17" t="e">
        <f t="shared" ref="X162:X168" si="320">V162-W162</f>
        <v>#DIV/0!</v>
      </c>
    </row>
    <row r="163" spans="1:24" x14ac:dyDescent="0.25">
      <c r="A163" s="10"/>
      <c r="C163" s="4" t="s">
        <v>4</v>
      </c>
      <c r="D163" s="6">
        <f>'Vehicle Trip Inputs'!C39</f>
        <v>0</v>
      </c>
      <c r="E163" s="7">
        <v>3119</v>
      </c>
      <c r="F163" s="8">
        <f t="shared" si="0"/>
        <v>-1</v>
      </c>
      <c r="G163" s="6">
        <f>'Vehicle Trip Inputs'!C99</f>
        <v>0</v>
      </c>
      <c r="H163" s="7">
        <v>228</v>
      </c>
      <c r="I163" s="8">
        <f t="shared" si="313"/>
        <v>-1</v>
      </c>
      <c r="J163" s="6">
        <f>'Vehicle Trip Inputs'!C159</f>
        <v>0</v>
      </c>
      <c r="K163" s="7">
        <v>0</v>
      </c>
      <c r="L163" s="8" t="e">
        <f t="shared" si="314"/>
        <v>#DIV/0!</v>
      </c>
      <c r="M163" s="6">
        <f>'Vehicle Trip Inputs'!C219</f>
        <v>0</v>
      </c>
      <c r="N163" s="7">
        <v>99</v>
      </c>
      <c r="O163" s="8">
        <f t="shared" si="315"/>
        <v>-1</v>
      </c>
      <c r="P163" s="6">
        <f>'Vehicle Trip Inputs'!C279</f>
        <v>0</v>
      </c>
      <c r="Q163" s="7">
        <v>1071</v>
      </c>
      <c r="R163" s="8">
        <f t="shared" si="316"/>
        <v>-1</v>
      </c>
      <c r="S163" s="6">
        <f t="shared" si="317"/>
        <v>0</v>
      </c>
      <c r="T163" s="7">
        <f t="shared" si="318"/>
        <v>4517</v>
      </c>
      <c r="U163" s="8">
        <f t="shared" si="319"/>
        <v>-1</v>
      </c>
      <c r="V163" s="16" t="e">
        <f>S163/S168</f>
        <v>#DIV/0!</v>
      </c>
      <c r="W163" s="16">
        <f>T163/T168</f>
        <v>1.554948156919984E-2</v>
      </c>
      <c r="X163" s="17" t="e">
        <f t="shared" si="320"/>
        <v>#DIV/0!</v>
      </c>
    </row>
    <row r="164" spans="1:24" x14ac:dyDescent="0.25">
      <c r="A164" s="10"/>
      <c r="C164" s="4" t="s">
        <v>25</v>
      </c>
      <c r="D164" s="6">
        <f>'Transit Trip Inputs'!C17</f>
        <v>0</v>
      </c>
      <c r="E164" s="7">
        <v>10623</v>
      </c>
      <c r="F164" s="8">
        <f t="shared" si="0"/>
        <v>-1</v>
      </c>
      <c r="G164" s="6">
        <f>'Transit Trip Inputs'!C45</f>
        <v>0</v>
      </c>
      <c r="H164" s="7">
        <v>1644</v>
      </c>
      <c r="I164" s="8">
        <f t="shared" si="313"/>
        <v>-1</v>
      </c>
      <c r="J164" s="6">
        <f>'Transit Trip Inputs'!C73</f>
        <v>0</v>
      </c>
      <c r="K164" s="7">
        <v>0</v>
      </c>
      <c r="L164" s="8" t="e">
        <f t="shared" si="314"/>
        <v>#DIV/0!</v>
      </c>
      <c r="M164" s="6">
        <f>'Transit Trip Inputs'!C101</f>
        <v>0</v>
      </c>
      <c r="N164" s="7">
        <v>0</v>
      </c>
      <c r="O164" s="8" t="e">
        <f t="shared" si="315"/>
        <v>#DIV/0!</v>
      </c>
      <c r="P164" s="6">
        <f>'Transit Trip Inputs'!C129</f>
        <v>0</v>
      </c>
      <c r="Q164" s="7">
        <v>2483</v>
      </c>
      <c r="R164" s="8">
        <f t="shared" si="316"/>
        <v>-1</v>
      </c>
      <c r="S164" s="6">
        <f t="shared" si="317"/>
        <v>0</v>
      </c>
      <c r="T164" s="7">
        <f t="shared" si="318"/>
        <v>14750</v>
      </c>
      <c r="U164" s="8">
        <f t="shared" si="319"/>
        <v>-1</v>
      </c>
      <c r="V164" s="16" t="e">
        <f>S164/S168</f>
        <v>#DIV/0!</v>
      </c>
      <c r="W164" s="16">
        <f>T164/T168</f>
        <v>5.0775924982443578E-2</v>
      </c>
      <c r="X164" s="17" t="e">
        <f t="shared" si="320"/>
        <v>#DIV/0!</v>
      </c>
    </row>
    <row r="165" spans="1:24" x14ac:dyDescent="0.25">
      <c r="A165" s="10"/>
      <c r="C165" s="4" t="s">
        <v>79</v>
      </c>
      <c r="D165" s="6">
        <f>'Transit Trip Inputs'!C18</f>
        <v>0</v>
      </c>
      <c r="E165" s="7">
        <v>7208</v>
      </c>
      <c r="F165" s="8">
        <f t="shared" si="0"/>
        <v>-1</v>
      </c>
      <c r="G165" s="6">
        <f>'Transit Trip Inputs'!C46</f>
        <v>0</v>
      </c>
      <c r="H165" s="7">
        <v>48</v>
      </c>
      <c r="I165" s="8">
        <f t="shared" si="313"/>
        <v>-1</v>
      </c>
      <c r="J165" s="6">
        <f>'Transit Trip Inputs'!C74</f>
        <v>0</v>
      </c>
      <c r="K165" s="7">
        <v>0</v>
      </c>
      <c r="L165" s="8" t="e">
        <f t="shared" si="314"/>
        <v>#DIV/0!</v>
      </c>
      <c r="M165" s="6">
        <f>'Transit Trip Inputs'!C102</f>
        <v>0</v>
      </c>
      <c r="N165" s="7">
        <v>156</v>
      </c>
      <c r="O165" s="8">
        <f t="shared" si="315"/>
        <v>-1</v>
      </c>
      <c r="P165" s="6">
        <f>'Transit Trip Inputs'!C130</f>
        <v>0</v>
      </c>
      <c r="Q165" s="7">
        <v>3072</v>
      </c>
      <c r="R165" s="8">
        <f t="shared" si="316"/>
        <v>-1</v>
      </c>
      <c r="S165" s="6">
        <f t="shared" si="317"/>
        <v>0</v>
      </c>
      <c r="T165" s="7">
        <f t="shared" si="318"/>
        <v>10484</v>
      </c>
      <c r="U165" s="8">
        <f t="shared" si="319"/>
        <v>-1</v>
      </c>
      <c r="V165" s="16" t="e">
        <f>S165/S168</f>
        <v>#DIV/0!</v>
      </c>
      <c r="W165" s="16">
        <f>T165/T168</f>
        <v>3.6090494746843289E-2</v>
      </c>
      <c r="X165" s="17" t="e">
        <f t="shared" si="320"/>
        <v>#DIV/0!</v>
      </c>
    </row>
    <row r="166" spans="1:24" x14ac:dyDescent="0.25">
      <c r="A166" s="10"/>
      <c r="C166" s="4" t="s">
        <v>26</v>
      </c>
      <c r="D166" s="6">
        <f>'NonMotorized Trip Inputs'!C25</f>
        <v>0</v>
      </c>
      <c r="E166" s="7">
        <v>2561</v>
      </c>
      <c r="F166" s="8">
        <f t="shared" si="0"/>
        <v>-1</v>
      </c>
      <c r="G166" s="6">
        <f>'NonMotorized Trip Inputs'!C65</f>
        <v>0</v>
      </c>
      <c r="H166" s="7">
        <v>1725</v>
      </c>
      <c r="I166" s="8">
        <f t="shared" si="313"/>
        <v>-1</v>
      </c>
      <c r="J166" s="6">
        <f>'NonMotorized Trip Inputs'!C105</f>
        <v>0</v>
      </c>
      <c r="K166" s="7">
        <v>157</v>
      </c>
      <c r="L166" s="8">
        <f t="shared" si="314"/>
        <v>-1</v>
      </c>
      <c r="M166" s="6">
        <f>'NonMotorized Trip Inputs'!C145</f>
        <v>0</v>
      </c>
      <c r="N166" s="7">
        <v>178</v>
      </c>
      <c r="O166" s="8">
        <f t="shared" si="315"/>
        <v>-1</v>
      </c>
      <c r="P166" s="6">
        <f>'NonMotorized Trip Inputs'!C185</f>
        <v>0</v>
      </c>
      <c r="Q166" s="7">
        <v>0</v>
      </c>
      <c r="R166" s="8" t="e">
        <f t="shared" si="316"/>
        <v>#DIV/0!</v>
      </c>
      <c r="S166" s="6">
        <f t="shared" si="317"/>
        <v>0</v>
      </c>
      <c r="T166" s="7">
        <f t="shared" si="318"/>
        <v>4621</v>
      </c>
      <c r="U166" s="8">
        <f t="shared" si="319"/>
        <v>-1</v>
      </c>
      <c r="V166" s="16" t="e">
        <f>S166/S168</f>
        <v>#DIV/0!</v>
      </c>
      <c r="W166" s="16">
        <f>T166/T168</f>
        <v>1.5907494870770967E-2</v>
      </c>
      <c r="X166" s="17" t="e">
        <f t="shared" si="320"/>
        <v>#DIV/0!</v>
      </c>
    </row>
    <row r="167" spans="1:24" x14ac:dyDescent="0.25">
      <c r="A167" s="10"/>
      <c r="B167" s="10"/>
      <c r="C167" s="4" t="s">
        <v>27</v>
      </c>
      <c r="D167" s="6">
        <f>'NonMotorized Trip Inputs'!C26</f>
        <v>0</v>
      </c>
      <c r="E167" s="7">
        <v>3403</v>
      </c>
      <c r="F167" s="8">
        <f t="shared" si="0"/>
        <v>-1</v>
      </c>
      <c r="G167" s="6">
        <f>'NonMotorized Trip Inputs'!C66</f>
        <v>0</v>
      </c>
      <c r="H167" s="7">
        <v>1178</v>
      </c>
      <c r="I167" s="8">
        <f t="shared" si="313"/>
        <v>-1</v>
      </c>
      <c r="J167" s="6">
        <f>'NonMotorized Trip Inputs'!C106</f>
        <v>0</v>
      </c>
      <c r="K167" s="7">
        <v>356</v>
      </c>
      <c r="L167" s="8">
        <f t="shared" si="314"/>
        <v>-1</v>
      </c>
      <c r="M167" s="6">
        <f>'NonMotorized Trip Inputs'!C146</f>
        <v>0</v>
      </c>
      <c r="N167" s="7">
        <v>70</v>
      </c>
      <c r="O167" s="8">
        <f t="shared" si="315"/>
        <v>-1</v>
      </c>
      <c r="P167" s="6">
        <f>'NonMotorized Trip Inputs'!C186</f>
        <v>0</v>
      </c>
      <c r="Q167" s="7">
        <v>694</v>
      </c>
      <c r="R167" s="8">
        <f t="shared" si="316"/>
        <v>-1</v>
      </c>
      <c r="S167" s="6">
        <f t="shared" si="317"/>
        <v>0</v>
      </c>
      <c r="T167" s="7">
        <f t="shared" si="318"/>
        <v>5701</v>
      </c>
      <c r="U167" s="8">
        <f t="shared" si="319"/>
        <v>-1</v>
      </c>
      <c r="V167" s="16" t="e">
        <f>S167/S168</f>
        <v>#DIV/0!</v>
      </c>
      <c r="W167" s="16">
        <f>T167/T168</f>
        <v>1.9625325310163446E-2</v>
      </c>
      <c r="X167" s="17" t="e">
        <f t="shared" si="320"/>
        <v>#DIV/0!</v>
      </c>
    </row>
    <row r="168" spans="1:24" x14ac:dyDescent="0.25">
      <c r="A168" s="10"/>
      <c r="B168" s="10"/>
      <c r="C168" s="4" t="s">
        <v>28</v>
      </c>
      <c r="D168" s="6">
        <f>SUM(D161:D167)</f>
        <v>0</v>
      </c>
      <c r="E168" s="7">
        <f>SUM(E161:E167)</f>
        <v>184634</v>
      </c>
      <c r="F168" s="8">
        <f t="shared" ref="F168" si="321">D168/E168-1</f>
        <v>-1</v>
      </c>
      <c r="G168" s="6">
        <f>SUM(G161:G167)</f>
        <v>0</v>
      </c>
      <c r="H168" s="7">
        <f>SUM(H161:H167)</f>
        <v>44423</v>
      </c>
      <c r="I168" s="8">
        <f t="shared" si="313"/>
        <v>-1</v>
      </c>
      <c r="J168" s="6">
        <f>SUM(J161:J167)</f>
        <v>0</v>
      </c>
      <c r="K168" s="7">
        <f>SUM(K161:K167)</f>
        <v>10338</v>
      </c>
      <c r="L168" s="8">
        <f t="shared" si="314"/>
        <v>-1</v>
      </c>
      <c r="M168" s="6">
        <f>SUM(M161:M167)</f>
        <v>0</v>
      </c>
      <c r="N168" s="7">
        <f>SUM(N161:N167)</f>
        <v>3825</v>
      </c>
      <c r="O168" s="8">
        <f t="shared" si="315"/>
        <v>-1</v>
      </c>
      <c r="P168" s="6">
        <f>SUM(P161:P167)</f>
        <v>0</v>
      </c>
      <c r="Q168" s="7">
        <f>SUM(Q161:Q167)</f>
        <v>47272</v>
      </c>
      <c r="R168" s="8">
        <f t="shared" si="316"/>
        <v>-1</v>
      </c>
      <c r="S168" s="6">
        <f>SUM(S161:S167)</f>
        <v>0</v>
      </c>
      <c r="T168" s="7">
        <f>SUM(T161:T167)</f>
        <v>290492</v>
      </c>
      <c r="U168" s="8">
        <f t="shared" si="319"/>
        <v>-1</v>
      </c>
      <c r="V168" s="16" t="e">
        <f>SUM(V161:V167)</f>
        <v>#DIV/0!</v>
      </c>
      <c r="W168" s="16">
        <f t="shared" ref="W168" si="322">SUM(W161:W167)</f>
        <v>1</v>
      </c>
      <c r="X168" s="17" t="e">
        <f t="shared" si="320"/>
        <v>#DIV/0!</v>
      </c>
    </row>
    <row r="169" spans="1:24" x14ac:dyDescent="0.25">
      <c r="A169" s="10"/>
      <c r="B169" s="10" t="s">
        <v>5</v>
      </c>
      <c r="C169" s="4"/>
      <c r="D169" s="6"/>
      <c r="E169" s="7"/>
      <c r="F169" s="8"/>
      <c r="G169" s="6"/>
      <c r="H169" s="7"/>
      <c r="I169" s="8"/>
      <c r="J169" s="6"/>
      <c r="K169" s="7"/>
      <c r="L169" s="8"/>
      <c r="M169" s="6"/>
      <c r="N169" s="7"/>
      <c r="O169" s="8"/>
      <c r="P169" s="6"/>
      <c r="Q169" s="7"/>
      <c r="R169" s="8"/>
      <c r="S169" s="6"/>
      <c r="T169" s="7"/>
      <c r="U169" s="8"/>
      <c r="V169" s="16"/>
      <c r="W169" s="16"/>
      <c r="X169" s="17"/>
    </row>
    <row r="170" spans="1:24" x14ac:dyDescent="0.25">
      <c r="A170" s="10"/>
      <c r="B170" s="10"/>
      <c r="C170" s="4" t="s">
        <v>2</v>
      </c>
      <c r="D170" s="6">
        <f>'Vehicle Trip Inputs'!C40</f>
        <v>0</v>
      </c>
      <c r="E170" s="7">
        <v>4215</v>
      </c>
      <c r="F170" s="8">
        <f t="shared" si="0"/>
        <v>-1</v>
      </c>
      <c r="G170" s="6">
        <f>'Vehicle Trip Inputs'!C100</f>
        <v>0</v>
      </c>
      <c r="H170" s="7">
        <v>36990</v>
      </c>
      <c r="I170" s="8">
        <f t="shared" si="313"/>
        <v>-1</v>
      </c>
      <c r="J170" s="6">
        <f>'Vehicle Trip Inputs'!C160</f>
        <v>0</v>
      </c>
      <c r="K170" s="7">
        <v>117194</v>
      </c>
      <c r="L170" s="8">
        <f t="shared" si="314"/>
        <v>-1</v>
      </c>
      <c r="M170" s="6">
        <f>'Vehicle Trip Inputs'!C220</f>
        <v>0</v>
      </c>
      <c r="N170" s="7">
        <v>36255</v>
      </c>
      <c r="O170" s="8">
        <f t="shared" si="315"/>
        <v>-1</v>
      </c>
      <c r="P170" s="6">
        <f>'Vehicle Trip Inputs'!C280</f>
        <v>0</v>
      </c>
      <c r="Q170" s="7">
        <v>12160</v>
      </c>
      <c r="R170" s="8">
        <f t="shared" si="316"/>
        <v>-1</v>
      </c>
      <c r="S170" s="6">
        <f t="shared" ref="S170:S176" si="323">D170+G170+J170+M170+P170</f>
        <v>0</v>
      </c>
      <c r="T170" s="7">
        <f t="shared" ref="T170:T176" si="324">E170+H170+K170+N170+Q170</f>
        <v>206814</v>
      </c>
      <c r="U170" s="8">
        <f t="shared" ref="U170:U177" si="325">S170/T170-1</f>
        <v>-1</v>
      </c>
      <c r="V170" s="16" t="e">
        <f>S170/S177</f>
        <v>#DIV/0!</v>
      </c>
      <c r="W170" s="16">
        <f>T170/T177</f>
        <v>0.79817990251131776</v>
      </c>
      <c r="X170" s="17" t="e">
        <f>V170-W170</f>
        <v>#DIV/0!</v>
      </c>
    </row>
    <row r="171" spans="1:24" x14ac:dyDescent="0.25">
      <c r="A171" s="10"/>
      <c r="B171" s="10"/>
      <c r="C171" s="4" t="s">
        <v>3</v>
      </c>
      <c r="D171" s="6">
        <f>'Vehicle Trip Inputs'!C41</f>
        <v>0</v>
      </c>
      <c r="E171" s="7">
        <v>152</v>
      </c>
      <c r="F171" s="8">
        <f t="shared" si="0"/>
        <v>-1</v>
      </c>
      <c r="G171" s="6">
        <f>'Vehicle Trip Inputs'!C101</f>
        <v>0</v>
      </c>
      <c r="H171" s="7">
        <v>1368</v>
      </c>
      <c r="I171" s="8">
        <f t="shared" si="313"/>
        <v>-1</v>
      </c>
      <c r="J171" s="6">
        <f>'Vehicle Trip Inputs'!C161</f>
        <v>0</v>
      </c>
      <c r="K171" s="7">
        <v>10028</v>
      </c>
      <c r="L171" s="8">
        <f t="shared" si="314"/>
        <v>-1</v>
      </c>
      <c r="M171" s="6">
        <f>'Vehicle Trip Inputs'!C221</f>
        <v>0</v>
      </c>
      <c r="N171" s="7">
        <v>3662</v>
      </c>
      <c r="O171" s="8">
        <f t="shared" si="315"/>
        <v>-1</v>
      </c>
      <c r="P171" s="6">
        <f>'Vehicle Trip Inputs'!C281</f>
        <v>0</v>
      </c>
      <c r="Q171" s="7">
        <v>678</v>
      </c>
      <c r="R171" s="8">
        <f t="shared" si="316"/>
        <v>-1</v>
      </c>
      <c r="S171" s="6">
        <f t="shared" si="323"/>
        <v>0</v>
      </c>
      <c r="T171" s="7">
        <f t="shared" si="324"/>
        <v>15888</v>
      </c>
      <c r="U171" s="8">
        <f t="shared" si="325"/>
        <v>-1</v>
      </c>
      <c r="V171" s="16" t="e">
        <f>S171/S177</f>
        <v>#DIV/0!</v>
      </c>
      <c r="W171" s="16">
        <f>T171/T177</f>
        <v>6.131829707418171E-2</v>
      </c>
      <c r="X171" s="17" t="e">
        <f t="shared" ref="X171:X177" si="326">V171-W171</f>
        <v>#DIV/0!</v>
      </c>
    </row>
    <row r="172" spans="1:24" x14ac:dyDescent="0.25">
      <c r="A172" s="10"/>
      <c r="B172" s="10"/>
      <c r="C172" s="4" t="s">
        <v>4</v>
      </c>
      <c r="D172" s="6">
        <f>'Vehicle Trip Inputs'!C42</f>
        <v>0</v>
      </c>
      <c r="E172" s="7">
        <v>0</v>
      </c>
      <c r="F172" s="8" t="e">
        <f t="shared" si="0"/>
        <v>#DIV/0!</v>
      </c>
      <c r="G172" s="6">
        <f>'Vehicle Trip Inputs'!C102</f>
        <v>0</v>
      </c>
      <c r="H172" s="7">
        <v>839</v>
      </c>
      <c r="I172" s="8">
        <f t="shared" si="313"/>
        <v>-1</v>
      </c>
      <c r="J172" s="6">
        <f>'Vehicle Trip Inputs'!C162</f>
        <v>0</v>
      </c>
      <c r="K172" s="7">
        <v>2411</v>
      </c>
      <c r="L172" s="8">
        <f t="shared" si="314"/>
        <v>-1</v>
      </c>
      <c r="M172" s="6">
        <f>'Vehicle Trip Inputs'!C222</f>
        <v>0</v>
      </c>
      <c r="N172" s="7">
        <v>827</v>
      </c>
      <c r="O172" s="8">
        <f t="shared" si="315"/>
        <v>-1</v>
      </c>
      <c r="P172" s="6">
        <f>'Vehicle Trip Inputs'!C282</f>
        <v>0</v>
      </c>
      <c r="Q172" s="7">
        <v>221</v>
      </c>
      <c r="R172" s="8">
        <f t="shared" si="316"/>
        <v>-1</v>
      </c>
      <c r="S172" s="6">
        <f t="shared" si="323"/>
        <v>0</v>
      </c>
      <c r="T172" s="7">
        <f t="shared" si="324"/>
        <v>4298</v>
      </c>
      <c r="U172" s="8">
        <f t="shared" si="325"/>
        <v>-1</v>
      </c>
      <c r="V172" s="16" t="e">
        <f>S172/S177</f>
        <v>#DIV/0!</v>
      </c>
      <c r="W172" s="16">
        <f>T172/T177</f>
        <v>1.658774174375837E-2</v>
      </c>
      <c r="X172" s="17" t="e">
        <f t="shared" si="326"/>
        <v>#DIV/0!</v>
      </c>
    </row>
    <row r="173" spans="1:24" x14ac:dyDescent="0.25">
      <c r="A173" s="10"/>
      <c r="B173" s="10"/>
      <c r="C173" s="4" t="s">
        <v>25</v>
      </c>
      <c r="D173" s="6">
        <f>'Transit Trip Inputs'!C19</f>
        <v>0</v>
      </c>
      <c r="E173" s="7">
        <v>0</v>
      </c>
      <c r="F173" s="8" t="e">
        <f t="shared" si="0"/>
        <v>#DIV/0!</v>
      </c>
      <c r="G173" s="6">
        <f>'Transit Trip Inputs'!C47</f>
        <v>0</v>
      </c>
      <c r="H173" s="7">
        <v>1416</v>
      </c>
      <c r="I173" s="8">
        <f t="shared" si="313"/>
        <v>-1</v>
      </c>
      <c r="J173" s="6">
        <f>'Transit Trip Inputs'!C75</f>
        <v>0</v>
      </c>
      <c r="K173" s="7">
        <v>9698</v>
      </c>
      <c r="L173" s="8">
        <f t="shared" si="314"/>
        <v>-1</v>
      </c>
      <c r="M173" s="6">
        <f>'Transit Trip Inputs'!C103</f>
        <v>0</v>
      </c>
      <c r="N173" s="7">
        <v>999</v>
      </c>
      <c r="O173" s="8">
        <f t="shared" si="315"/>
        <v>-1</v>
      </c>
      <c r="P173" s="6">
        <f>'Transit Trip Inputs'!C131</f>
        <v>0</v>
      </c>
      <c r="Q173" s="7">
        <v>178</v>
      </c>
      <c r="R173" s="8">
        <f t="shared" si="316"/>
        <v>-1</v>
      </c>
      <c r="S173" s="6">
        <f t="shared" si="323"/>
        <v>0</v>
      </c>
      <c r="T173" s="7">
        <f t="shared" si="324"/>
        <v>12291</v>
      </c>
      <c r="U173" s="8">
        <f t="shared" si="325"/>
        <v>-1</v>
      </c>
      <c r="V173" s="16" t="e">
        <f>S173/S177</f>
        <v>#DIV/0!</v>
      </c>
      <c r="W173" s="16">
        <f>T173/T177</f>
        <v>4.7436001343074484E-2</v>
      </c>
      <c r="X173" s="17" t="e">
        <f t="shared" si="326"/>
        <v>#DIV/0!</v>
      </c>
    </row>
    <row r="174" spans="1:24" x14ac:dyDescent="0.25">
      <c r="A174" s="10"/>
      <c r="B174" s="10"/>
      <c r="C174" s="4" t="s">
        <v>79</v>
      </c>
      <c r="D174" s="6">
        <f>'Transit Trip Inputs'!C20</f>
        <v>0</v>
      </c>
      <c r="E174" s="7">
        <v>0</v>
      </c>
      <c r="F174" s="8" t="e">
        <f t="shared" si="0"/>
        <v>#DIV/0!</v>
      </c>
      <c r="G174" s="6">
        <f>'Transit Trip Inputs'!C48</f>
        <v>0</v>
      </c>
      <c r="H174" s="7">
        <v>645</v>
      </c>
      <c r="I174" s="8">
        <f t="shared" si="313"/>
        <v>-1</v>
      </c>
      <c r="J174" s="6">
        <f>'Transit Trip Inputs'!C76</f>
        <v>0</v>
      </c>
      <c r="K174" s="7">
        <v>8625</v>
      </c>
      <c r="L174" s="8">
        <f t="shared" si="314"/>
        <v>-1</v>
      </c>
      <c r="M174" s="6">
        <f>'Transit Trip Inputs'!C104</f>
        <v>0</v>
      </c>
      <c r="N174" s="7">
        <v>587</v>
      </c>
      <c r="O174" s="8">
        <f t="shared" si="315"/>
        <v>-1</v>
      </c>
      <c r="P174" s="6">
        <f>'Transit Trip Inputs'!C132</f>
        <v>0</v>
      </c>
      <c r="Q174" s="7">
        <v>0</v>
      </c>
      <c r="R174" s="8" t="e">
        <f t="shared" si="316"/>
        <v>#DIV/0!</v>
      </c>
      <c r="S174" s="6">
        <f t="shared" si="323"/>
        <v>0</v>
      </c>
      <c r="T174" s="7">
        <f t="shared" si="324"/>
        <v>9857</v>
      </c>
      <c r="U174" s="8">
        <f t="shared" si="325"/>
        <v>-1</v>
      </c>
      <c r="V174" s="16" t="e">
        <f>S174/S177</f>
        <v>#DIV/0!</v>
      </c>
      <c r="W174" s="16">
        <f>T174/T177</f>
        <v>3.8042198782742266E-2</v>
      </c>
      <c r="X174" s="17" t="e">
        <f t="shared" si="326"/>
        <v>#DIV/0!</v>
      </c>
    </row>
    <row r="175" spans="1:24" x14ac:dyDescent="0.25">
      <c r="A175" s="10"/>
      <c r="B175" s="10"/>
      <c r="C175" s="4" t="s">
        <v>26</v>
      </c>
      <c r="D175" s="6">
        <f>'NonMotorized Trip Inputs'!C27</f>
        <v>0</v>
      </c>
      <c r="E175" s="7">
        <v>0</v>
      </c>
      <c r="F175" s="8" t="e">
        <f t="shared" si="0"/>
        <v>#DIV/0!</v>
      </c>
      <c r="G175" s="6">
        <f>'NonMotorized Trip Inputs'!C67</f>
        <v>0</v>
      </c>
      <c r="H175" s="7">
        <v>1261</v>
      </c>
      <c r="I175" s="8">
        <f t="shared" si="313"/>
        <v>-1</v>
      </c>
      <c r="J175" s="6">
        <f>'NonMotorized Trip Inputs'!C107</f>
        <v>0</v>
      </c>
      <c r="K175" s="7">
        <v>2039</v>
      </c>
      <c r="L175" s="8">
        <f t="shared" si="314"/>
        <v>-1</v>
      </c>
      <c r="M175" s="6">
        <f>'NonMotorized Trip Inputs'!C147</f>
        <v>0</v>
      </c>
      <c r="N175" s="7">
        <v>1322</v>
      </c>
      <c r="O175" s="8">
        <f t="shared" si="315"/>
        <v>-1</v>
      </c>
      <c r="P175" s="6">
        <f>'NonMotorized Trip Inputs'!C187</f>
        <v>0</v>
      </c>
      <c r="Q175" s="7">
        <v>257</v>
      </c>
      <c r="R175" s="8">
        <f t="shared" si="316"/>
        <v>-1</v>
      </c>
      <c r="S175" s="6">
        <f t="shared" si="323"/>
        <v>0</v>
      </c>
      <c r="T175" s="7">
        <f t="shared" si="324"/>
        <v>4879</v>
      </c>
      <c r="U175" s="8">
        <f t="shared" si="325"/>
        <v>-1</v>
      </c>
      <c r="V175" s="16" t="e">
        <f>S175/S177</f>
        <v>#DIV/0!</v>
      </c>
      <c r="W175" s="16">
        <f>T175/T177</f>
        <v>1.883005862442929E-2</v>
      </c>
      <c r="X175" s="17" t="e">
        <f t="shared" si="326"/>
        <v>#DIV/0!</v>
      </c>
    </row>
    <row r="176" spans="1:24" x14ac:dyDescent="0.25">
      <c r="A176" s="10"/>
      <c r="B176" s="10"/>
      <c r="C176" s="4" t="s">
        <v>27</v>
      </c>
      <c r="D176" s="6">
        <f>'NonMotorized Trip Inputs'!C28</f>
        <v>0</v>
      </c>
      <c r="E176" s="7">
        <v>72</v>
      </c>
      <c r="F176" s="8">
        <f t="shared" si="0"/>
        <v>-1</v>
      </c>
      <c r="G176" s="6">
        <f>'NonMotorized Trip Inputs'!C68</f>
        <v>0</v>
      </c>
      <c r="H176" s="7">
        <v>966</v>
      </c>
      <c r="I176" s="8">
        <f t="shared" si="313"/>
        <v>-1</v>
      </c>
      <c r="J176" s="6">
        <f>'NonMotorized Trip Inputs'!C108</f>
        <v>0</v>
      </c>
      <c r="K176" s="7">
        <v>2710</v>
      </c>
      <c r="L176" s="8">
        <f t="shared" si="314"/>
        <v>-1</v>
      </c>
      <c r="M176" s="6">
        <f>'NonMotorized Trip Inputs'!C148</f>
        <v>0</v>
      </c>
      <c r="N176" s="7">
        <v>1109</v>
      </c>
      <c r="O176" s="8">
        <f t="shared" si="315"/>
        <v>-1</v>
      </c>
      <c r="P176" s="6">
        <f>'NonMotorized Trip Inputs'!C188</f>
        <v>0</v>
      </c>
      <c r="Q176" s="7">
        <v>223</v>
      </c>
      <c r="R176" s="8">
        <f t="shared" si="316"/>
        <v>-1</v>
      </c>
      <c r="S176" s="6">
        <f t="shared" si="323"/>
        <v>0</v>
      </c>
      <c r="T176" s="7">
        <f t="shared" si="324"/>
        <v>5080</v>
      </c>
      <c r="U176" s="8">
        <f t="shared" si="325"/>
        <v>-1</v>
      </c>
      <c r="V176" s="16" t="e">
        <f>S176/S177</f>
        <v>#DIV/0!</v>
      </c>
      <c r="W176" s="16">
        <f>T176/T177</f>
        <v>1.9605799920496166E-2</v>
      </c>
      <c r="X176" s="17" t="e">
        <f t="shared" si="326"/>
        <v>#DIV/0!</v>
      </c>
    </row>
    <row r="177" spans="1:24" x14ac:dyDescent="0.25">
      <c r="A177" s="10"/>
      <c r="B177" s="10"/>
      <c r="C177" s="4" t="s">
        <v>28</v>
      </c>
      <c r="D177" s="6">
        <f>SUM(D170:D176)</f>
        <v>0</v>
      </c>
      <c r="E177" s="7">
        <f>SUM(E170:E176)</f>
        <v>4439</v>
      </c>
      <c r="F177" s="8">
        <f t="shared" ref="F177" si="327">D177/E177-1</f>
        <v>-1</v>
      </c>
      <c r="G177" s="6">
        <f>SUM(G170:G176)</f>
        <v>0</v>
      </c>
      <c r="H177" s="7">
        <f>SUM(H170:H176)</f>
        <v>43485</v>
      </c>
      <c r="I177" s="8">
        <f t="shared" si="313"/>
        <v>-1</v>
      </c>
      <c r="J177" s="6">
        <f>SUM(J170:J176)</f>
        <v>0</v>
      </c>
      <c r="K177" s="7">
        <f>SUM(K170:K176)</f>
        <v>152705</v>
      </c>
      <c r="L177" s="8">
        <f t="shared" si="314"/>
        <v>-1</v>
      </c>
      <c r="M177" s="6">
        <f>SUM(M170:M176)</f>
        <v>0</v>
      </c>
      <c r="N177" s="7">
        <f>SUM(N170:N176)</f>
        <v>44761</v>
      </c>
      <c r="O177" s="8">
        <f t="shared" si="315"/>
        <v>-1</v>
      </c>
      <c r="P177" s="6">
        <f>SUM(P170:P176)</f>
        <v>0</v>
      </c>
      <c r="Q177" s="7">
        <f>SUM(Q170:Q176)</f>
        <v>13717</v>
      </c>
      <c r="R177" s="8">
        <f t="shared" si="316"/>
        <v>-1</v>
      </c>
      <c r="S177" s="6">
        <f>SUM(S170:S176)</f>
        <v>0</v>
      </c>
      <c r="T177" s="7">
        <f>SUM(T170:T176)</f>
        <v>259107</v>
      </c>
      <c r="U177" s="8">
        <f t="shared" si="325"/>
        <v>-1</v>
      </c>
      <c r="V177" s="16" t="e">
        <f>SUM(V170:V176)</f>
        <v>#DIV/0!</v>
      </c>
      <c r="W177" s="16">
        <f t="shared" ref="W177" si="328">SUM(W170:W176)</f>
        <v>1</v>
      </c>
      <c r="X177" s="17" t="e">
        <f t="shared" si="326"/>
        <v>#DIV/0!</v>
      </c>
    </row>
    <row r="178" spans="1:24" x14ac:dyDescent="0.25">
      <c r="A178" s="10"/>
      <c r="B178" s="10" t="s">
        <v>24</v>
      </c>
      <c r="C178" s="4"/>
      <c r="D178" s="6"/>
      <c r="E178" s="7"/>
      <c r="F178" s="8"/>
      <c r="G178" s="6"/>
      <c r="H178" s="7"/>
      <c r="I178" s="8"/>
      <c r="J178" s="6"/>
      <c r="K178" s="7"/>
      <c r="L178" s="8"/>
      <c r="M178" s="6"/>
      <c r="N178" s="7"/>
      <c r="O178" s="8"/>
      <c r="P178" s="6"/>
      <c r="Q178" s="7"/>
      <c r="R178" s="8"/>
      <c r="S178" s="6"/>
      <c r="T178" s="7"/>
      <c r="U178" s="8"/>
      <c r="V178" s="17"/>
      <c r="W178" s="17"/>
      <c r="X178" s="17"/>
    </row>
    <row r="179" spans="1:24" x14ac:dyDescent="0.25">
      <c r="A179" s="10"/>
      <c r="C179" s="4" t="s">
        <v>2</v>
      </c>
      <c r="D179" s="6">
        <f>D161+D170</f>
        <v>0</v>
      </c>
      <c r="E179" s="7">
        <f>E161+E170</f>
        <v>149931</v>
      </c>
      <c r="F179" s="8">
        <f t="shared" si="0"/>
        <v>-1</v>
      </c>
      <c r="G179" s="6">
        <f>G161+G170</f>
        <v>0</v>
      </c>
      <c r="H179" s="7">
        <f>H161+H170</f>
        <v>73620</v>
      </c>
      <c r="I179" s="8">
        <f t="shared" si="313"/>
        <v>-1</v>
      </c>
      <c r="J179" s="6">
        <f>J161+J170</f>
        <v>0</v>
      </c>
      <c r="K179" s="7">
        <f>K161+K170</f>
        <v>126294</v>
      </c>
      <c r="L179" s="8">
        <f t="shared" si="314"/>
        <v>-1</v>
      </c>
      <c r="M179" s="6">
        <f>M161+M170</f>
        <v>0</v>
      </c>
      <c r="N179" s="7">
        <f>N161+N170</f>
        <v>39305</v>
      </c>
      <c r="O179" s="8">
        <f t="shared" si="315"/>
        <v>-1</v>
      </c>
      <c r="P179" s="6">
        <f>P161+P170</f>
        <v>0</v>
      </c>
      <c r="Q179" s="7">
        <f>Q161+Q170</f>
        <v>49592</v>
      </c>
      <c r="R179" s="8">
        <f t="shared" si="316"/>
        <v>-1</v>
      </c>
      <c r="S179" s="6">
        <f>S161+S170</f>
        <v>0</v>
      </c>
      <c r="T179" s="7">
        <f>T161+T170</f>
        <v>438742</v>
      </c>
      <c r="U179" s="8">
        <f t="shared" ref="U179:U186" si="329">S179/T179-1</f>
        <v>-1</v>
      </c>
      <c r="V179" s="16" t="e">
        <f>S179/S186</f>
        <v>#DIV/0!</v>
      </c>
      <c r="W179" s="16">
        <f>T179/T186</f>
        <v>0.79829475672262873</v>
      </c>
      <c r="X179" s="17" t="e">
        <f>V179-W179</f>
        <v>#DIV/0!</v>
      </c>
    </row>
    <row r="180" spans="1:24" x14ac:dyDescent="0.25">
      <c r="A180" s="10"/>
      <c r="C180" s="4" t="s">
        <v>3</v>
      </c>
      <c r="D180" s="6">
        <f t="shared" ref="D180:E180" si="330">D162+D171</f>
        <v>0</v>
      </c>
      <c r="E180" s="7">
        <f t="shared" si="330"/>
        <v>12156</v>
      </c>
      <c r="F180" s="8">
        <f t="shared" si="0"/>
        <v>-1</v>
      </c>
      <c r="G180" s="6">
        <f t="shared" ref="G180:H180" si="331">G162+G171</f>
        <v>0</v>
      </c>
      <c r="H180" s="7">
        <f t="shared" si="331"/>
        <v>4338</v>
      </c>
      <c r="I180" s="8">
        <f t="shared" si="313"/>
        <v>-1</v>
      </c>
      <c r="J180" s="6">
        <f t="shared" ref="J180:K180" si="332">J162+J171</f>
        <v>0</v>
      </c>
      <c r="K180" s="7">
        <f t="shared" si="332"/>
        <v>10753</v>
      </c>
      <c r="L180" s="8">
        <f t="shared" si="314"/>
        <v>-1</v>
      </c>
      <c r="M180" s="6">
        <f t="shared" ref="M180:N180" si="333">M162+M171</f>
        <v>0</v>
      </c>
      <c r="N180" s="7">
        <f t="shared" si="333"/>
        <v>3934</v>
      </c>
      <c r="O180" s="8">
        <f t="shared" si="315"/>
        <v>-1</v>
      </c>
      <c r="P180" s="6">
        <f t="shared" ref="P180:Q180" si="334">P162+P171</f>
        <v>0</v>
      </c>
      <c r="Q180" s="7">
        <f t="shared" si="334"/>
        <v>3198</v>
      </c>
      <c r="R180" s="8">
        <f t="shared" si="316"/>
        <v>-1</v>
      </c>
      <c r="S180" s="6">
        <f t="shared" ref="S180:T180" si="335">S162+S171</f>
        <v>0</v>
      </c>
      <c r="T180" s="7">
        <f t="shared" si="335"/>
        <v>34379</v>
      </c>
      <c r="U180" s="8">
        <f t="shared" si="329"/>
        <v>-1</v>
      </c>
      <c r="V180" s="16" t="e">
        <f>S180/S186</f>
        <v>#DIV/0!</v>
      </c>
      <c r="W180" s="16">
        <f>T180/T186</f>
        <v>6.2552879463026678E-2</v>
      </c>
      <c r="X180" s="17" t="e">
        <f t="shared" ref="X180:X186" si="336">V180-W180</f>
        <v>#DIV/0!</v>
      </c>
    </row>
    <row r="181" spans="1:24" x14ac:dyDescent="0.25">
      <c r="A181" s="10"/>
      <c r="C181" s="4" t="s">
        <v>4</v>
      </c>
      <c r="D181" s="6">
        <f t="shared" ref="D181:E181" si="337">D163+D172</f>
        <v>0</v>
      </c>
      <c r="E181" s="7">
        <f t="shared" si="337"/>
        <v>3119</v>
      </c>
      <c r="F181" s="8">
        <f t="shared" si="0"/>
        <v>-1</v>
      </c>
      <c r="G181" s="6">
        <f t="shared" ref="G181:H181" si="338">G163+G172</f>
        <v>0</v>
      </c>
      <c r="H181" s="7">
        <f t="shared" si="338"/>
        <v>1067</v>
      </c>
      <c r="I181" s="8">
        <f t="shared" si="313"/>
        <v>-1</v>
      </c>
      <c r="J181" s="6">
        <f t="shared" ref="J181:K181" si="339">J163+J172</f>
        <v>0</v>
      </c>
      <c r="K181" s="7">
        <f t="shared" si="339"/>
        <v>2411</v>
      </c>
      <c r="L181" s="8">
        <f t="shared" si="314"/>
        <v>-1</v>
      </c>
      <c r="M181" s="6">
        <f t="shared" ref="M181:N181" si="340">M163+M172</f>
        <v>0</v>
      </c>
      <c r="N181" s="7">
        <f t="shared" si="340"/>
        <v>926</v>
      </c>
      <c r="O181" s="8">
        <f t="shared" si="315"/>
        <v>-1</v>
      </c>
      <c r="P181" s="6">
        <f t="shared" ref="P181:Q181" si="341">P163+P172</f>
        <v>0</v>
      </c>
      <c r="Q181" s="7">
        <f t="shared" si="341"/>
        <v>1292</v>
      </c>
      <c r="R181" s="8">
        <f t="shared" si="316"/>
        <v>-1</v>
      </c>
      <c r="S181" s="6">
        <f t="shared" ref="S181:T181" si="342">S163+S172</f>
        <v>0</v>
      </c>
      <c r="T181" s="7">
        <f t="shared" si="342"/>
        <v>8815</v>
      </c>
      <c r="U181" s="8">
        <f t="shared" si="329"/>
        <v>-1</v>
      </c>
      <c r="V181" s="16" t="e">
        <f>S181/S186</f>
        <v>#DIV/0!</v>
      </c>
      <c r="W181" s="16">
        <f>T181/T186</f>
        <v>1.6038966592006172E-2</v>
      </c>
      <c r="X181" s="17" t="e">
        <f t="shared" si="336"/>
        <v>#DIV/0!</v>
      </c>
    </row>
    <row r="182" spans="1:24" x14ac:dyDescent="0.25">
      <c r="A182" s="10"/>
      <c r="C182" s="4" t="s">
        <v>25</v>
      </c>
      <c r="D182" s="6">
        <f t="shared" ref="D182:E182" si="343">D164+D173</f>
        <v>0</v>
      </c>
      <c r="E182" s="7">
        <f t="shared" si="343"/>
        <v>10623</v>
      </c>
      <c r="F182" s="8">
        <f t="shared" si="0"/>
        <v>-1</v>
      </c>
      <c r="G182" s="6">
        <f t="shared" ref="G182:H182" si="344">G164+G173</f>
        <v>0</v>
      </c>
      <c r="H182" s="7">
        <f t="shared" si="344"/>
        <v>3060</v>
      </c>
      <c r="I182" s="8">
        <f t="shared" si="313"/>
        <v>-1</v>
      </c>
      <c r="J182" s="6">
        <f t="shared" ref="J182:K182" si="345">J164+J173</f>
        <v>0</v>
      </c>
      <c r="K182" s="7">
        <f t="shared" si="345"/>
        <v>9698</v>
      </c>
      <c r="L182" s="8">
        <f t="shared" si="314"/>
        <v>-1</v>
      </c>
      <c r="M182" s="6">
        <f t="shared" ref="M182:N182" si="346">M164+M173</f>
        <v>0</v>
      </c>
      <c r="N182" s="7">
        <f t="shared" si="346"/>
        <v>999</v>
      </c>
      <c r="O182" s="8">
        <f t="shared" si="315"/>
        <v>-1</v>
      </c>
      <c r="P182" s="6">
        <f t="shared" ref="P182:Q182" si="347">P164+P173</f>
        <v>0</v>
      </c>
      <c r="Q182" s="7">
        <f t="shared" si="347"/>
        <v>2661</v>
      </c>
      <c r="R182" s="8">
        <f t="shared" si="316"/>
        <v>-1</v>
      </c>
      <c r="S182" s="6">
        <f t="shared" ref="S182:T182" si="348">S164+S173</f>
        <v>0</v>
      </c>
      <c r="T182" s="7">
        <f t="shared" si="348"/>
        <v>27041</v>
      </c>
      <c r="U182" s="8">
        <f t="shared" si="329"/>
        <v>-1</v>
      </c>
      <c r="V182" s="16" t="e">
        <f>S182/S186</f>
        <v>#DIV/0!</v>
      </c>
      <c r="W182" s="16">
        <f>T182/T186</f>
        <v>4.9201326785529083E-2</v>
      </c>
      <c r="X182" s="17" t="e">
        <f t="shared" si="336"/>
        <v>#DIV/0!</v>
      </c>
    </row>
    <row r="183" spans="1:24" x14ac:dyDescent="0.25">
      <c r="A183" s="10"/>
      <c r="C183" s="4" t="s">
        <v>79</v>
      </c>
      <c r="D183" s="6">
        <f t="shared" ref="D183:E183" si="349">D165+D174</f>
        <v>0</v>
      </c>
      <c r="E183" s="7">
        <f t="shared" si="349"/>
        <v>7208</v>
      </c>
      <c r="F183" s="8">
        <f t="shared" si="0"/>
        <v>-1</v>
      </c>
      <c r="G183" s="6">
        <f t="shared" ref="G183:H183" si="350">G165+G174</f>
        <v>0</v>
      </c>
      <c r="H183" s="7">
        <f t="shared" si="350"/>
        <v>693</v>
      </c>
      <c r="I183" s="8">
        <f t="shared" si="313"/>
        <v>-1</v>
      </c>
      <c r="J183" s="6">
        <f t="shared" ref="J183:K183" si="351">J165+J174</f>
        <v>0</v>
      </c>
      <c r="K183" s="7">
        <f t="shared" si="351"/>
        <v>8625</v>
      </c>
      <c r="L183" s="8">
        <f t="shared" si="314"/>
        <v>-1</v>
      </c>
      <c r="M183" s="6">
        <f t="shared" ref="M183:N183" si="352">M165+M174</f>
        <v>0</v>
      </c>
      <c r="N183" s="7">
        <f t="shared" si="352"/>
        <v>743</v>
      </c>
      <c r="O183" s="8">
        <f t="shared" si="315"/>
        <v>-1</v>
      </c>
      <c r="P183" s="6">
        <f t="shared" ref="P183:Q183" si="353">P165+P174</f>
        <v>0</v>
      </c>
      <c r="Q183" s="7">
        <f t="shared" si="353"/>
        <v>3072</v>
      </c>
      <c r="R183" s="8">
        <f t="shared" si="316"/>
        <v>-1</v>
      </c>
      <c r="S183" s="6">
        <f t="shared" ref="S183:T183" si="354">S165+S174</f>
        <v>0</v>
      </c>
      <c r="T183" s="7">
        <f t="shared" si="354"/>
        <v>20341</v>
      </c>
      <c r="U183" s="8">
        <f t="shared" si="329"/>
        <v>-1</v>
      </c>
      <c r="V183" s="16" t="e">
        <f>S183/S186</f>
        <v>#DIV/0!</v>
      </c>
      <c r="W183" s="16">
        <f>T183/T186</f>
        <v>3.7010620470561265E-2</v>
      </c>
      <c r="X183" s="17" t="e">
        <f t="shared" si="336"/>
        <v>#DIV/0!</v>
      </c>
    </row>
    <row r="184" spans="1:24" x14ac:dyDescent="0.25">
      <c r="A184" s="10"/>
      <c r="C184" s="4" t="s">
        <v>26</v>
      </c>
      <c r="D184" s="6">
        <f t="shared" ref="D184:E184" si="355">D166+D175</f>
        <v>0</v>
      </c>
      <c r="E184" s="7">
        <f t="shared" si="355"/>
        <v>2561</v>
      </c>
      <c r="F184" s="8">
        <f t="shared" si="0"/>
        <v>-1</v>
      </c>
      <c r="G184" s="6">
        <f t="shared" ref="G184:H184" si="356">G166+G175</f>
        <v>0</v>
      </c>
      <c r="H184" s="7">
        <f t="shared" si="356"/>
        <v>2986</v>
      </c>
      <c r="I184" s="8">
        <f t="shared" si="313"/>
        <v>-1</v>
      </c>
      <c r="J184" s="6">
        <f t="shared" ref="J184:K184" si="357">J166+J175</f>
        <v>0</v>
      </c>
      <c r="K184" s="7">
        <f t="shared" si="357"/>
        <v>2196</v>
      </c>
      <c r="L184" s="8">
        <f t="shared" si="314"/>
        <v>-1</v>
      </c>
      <c r="M184" s="6">
        <f t="shared" ref="M184:N184" si="358">M166+M175</f>
        <v>0</v>
      </c>
      <c r="N184" s="7">
        <f t="shared" si="358"/>
        <v>1500</v>
      </c>
      <c r="O184" s="8">
        <f t="shared" si="315"/>
        <v>-1</v>
      </c>
      <c r="P184" s="6">
        <f t="shared" ref="P184:Q184" si="359">P166+P175</f>
        <v>0</v>
      </c>
      <c r="Q184" s="7">
        <f t="shared" si="359"/>
        <v>257</v>
      </c>
      <c r="R184" s="8">
        <f t="shared" si="316"/>
        <v>-1</v>
      </c>
      <c r="S184" s="6">
        <f t="shared" ref="S184:T184" si="360">S166+S175</f>
        <v>0</v>
      </c>
      <c r="T184" s="7">
        <f t="shared" si="360"/>
        <v>9500</v>
      </c>
      <c r="U184" s="8">
        <f t="shared" si="329"/>
        <v>-1</v>
      </c>
      <c r="V184" s="16" t="e">
        <f>S184/S186</f>
        <v>#DIV/0!</v>
      </c>
      <c r="W184" s="16">
        <f>T184/T186</f>
        <v>1.7285329849581241E-2</v>
      </c>
      <c r="X184" s="17" t="e">
        <f t="shared" si="336"/>
        <v>#DIV/0!</v>
      </c>
    </row>
    <row r="185" spans="1:24" x14ac:dyDescent="0.25">
      <c r="A185" s="10"/>
      <c r="B185" s="10"/>
      <c r="C185" s="4" t="s">
        <v>27</v>
      </c>
      <c r="D185" s="6">
        <f t="shared" ref="D185:E185" si="361">D167+D176</f>
        <v>0</v>
      </c>
      <c r="E185" s="7">
        <f t="shared" si="361"/>
        <v>3475</v>
      </c>
      <c r="F185" s="8">
        <f t="shared" si="0"/>
        <v>-1</v>
      </c>
      <c r="G185" s="6">
        <f t="shared" ref="G185:H185" si="362">G167+G176</f>
        <v>0</v>
      </c>
      <c r="H185" s="7">
        <f t="shared" si="362"/>
        <v>2144</v>
      </c>
      <c r="I185" s="8">
        <f t="shared" si="313"/>
        <v>-1</v>
      </c>
      <c r="J185" s="6">
        <f t="shared" ref="J185:K185" si="363">J167+J176</f>
        <v>0</v>
      </c>
      <c r="K185" s="7">
        <f t="shared" si="363"/>
        <v>3066</v>
      </c>
      <c r="L185" s="8">
        <f t="shared" si="314"/>
        <v>-1</v>
      </c>
      <c r="M185" s="6">
        <f t="shared" ref="M185:N185" si="364">M167+M176</f>
        <v>0</v>
      </c>
      <c r="N185" s="7">
        <f t="shared" si="364"/>
        <v>1179</v>
      </c>
      <c r="O185" s="8">
        <f t="shared" si="315"/>
        <v>-1</v>
      </c>
      <c r="P185" s="6">
        <f t="shared" ref="P185:Q185" si="365">P167+P176</f>
        <v>0</v>
      </c>
      <c r="Q185" s="7">
        <f t="shared" si="365"/>
        <v>917</v>
      </c>
      <c r="R185" s="8">
        <f t="shared" si="316"/>
        <v>-1</v>
      </c>
      <c r="S185" s="6">
        <f t="shared" ref="S185:T185" si="366">S167+S176</f>
        <v>0</v>
      </c>
      <c r="T185" s="7">
        <f t="shared" si="366"/>
        <v>10781</v>
      </c>
      <c r="U185" s="8">
        <f t="shared" si="329"/>
        <v>-1</v>
      </c>
      <c r="V185" s="16" t="e">
        <f>S185/S186</f>
        <v>#DIV/0!</v>
      </c>
      <c r="W185" s="16">
        <f>T185/T186</f>
        <v>1.9616120116666878E-2</v>
      </c>
      <c r="X185" s="17" t="e">
        <f t="shared" si="336"/>
        <v>#DIV/0!</v>
      </c>
    </row>
    <row r="186" spans="1:24" x14ac:dyDescent="0.25">
      <c r="A186" s="10"/>
      <c r="B186" s="10"/>
      <c r="C186" s="4" t="s">
        <v>28</v>
      </c>
      <c r="D186" s="6">
        <f>SUM(D179:D185)</f>
        <v>0</v>
      </c>
      <c r="E186" s="7">
        <f>SUM(E179:E185)</f>
        <v>189073</v>
      </c>
      <c r="F186" s="8">
        <f t="shared" si="0"/>
        <v>-1</v>
      </c>
      <c r="G186" s="6">
        <f>SUM(G179:G185)</f>
        <v>0</v>
      </c>
      <c r="H186" s="7">
        <f>SUM(H179:H185)</f>
        <v>87908</v>
      </c>
      <c r="I186" s="8">
        <f t="shared" si="313"/>
        <v>-1</v>
      </c>
      <c r="J186" s="6">
        <f>SUM(J179:J185)</f>
        <v>0</v>
      </c>
      <c r="K186" s="7">
        <f>SUM(K179:K185)</f>
        <v>163043</v>
      </c>
      <c r="L186" s="8">
        <f t="shared" si="314"/>
        <v>-1</v>
      </c>
      <c r="M186" s="6">
        <f>SUM(M179:M185)</f>
        <v>0</v>
      </c>
      <c r="N186" s="7">
        <f>SUM(N179:N185)</f>
        <v>48586</v>
      </c>
      <c r="O186" s="8">
        <f t="shared" si="315"/>
        <v>-1</v>
      </c>
      <c r="P186" s="6">
        <f>SUM(P179:P185)</f>
        <v>0</v>
      </c>
      <c r="Q186" s="7">
        <f>SUM(Q179:Q185)</f>
        <v>60989</v>
      </c>
      <c r="R186" s="8">
        <f t="shared" si="316"/>
        <v>-1</v>
      </c>
      <c r="S186" s="6">
        <f>SUM(S179:S185)</f>
        <v>0</v>
      </c>
      <c r="T186" s="7">
        <f>SUM(T179:T185)</f>
        <v>549599</v>
      </c>
      <c r="U186" s="8">
        <f t="shared" si="329"/>
        <v>-1</v>
      </c>
      <c r="V186" s="16" t="e">
        <f>SUM(V179:V185)</f>
        <v>#DIV/0!</v>
      </c>
      <c r="W186" s="16">
        <f t="shared" ref="W186" si="367">SUM(W179:W185)</f>
        <v>1</v>
      </c>
      <c r="X186" s="17" t="e">
        <f t="shared" si="336"/>
        <v>#DIV/0!</v>
      </c>
    </row>
    <row r="187" spans="1:24" x14ac:dyDescent="0.25">
      <c r="A187" s="10" t="s">
        <v>13</v>
      </c>
      <c r="B187" s="10"/>
      <c r="C187" s="4"/>
      <c r="D187" s="6"/>
      <c r="E187" s="7"/>
      <c r="F187" s="8"/>
      <c r="G187" s="6"/>
      <c r="H187" s="7"/>
      <c r="I187" s="8"/>
      <c r="J187" s="6"/>
      <c r="K187" s="7"/>
      <c r="L187" s="8"/>
      <c r="M187" s="6"/>
      <c r="N187" s="7"/>
      <c r="O187" s="8"/>
      <c r="P187" s="6"/>
      <c r="Q187" s="7"/>
      <c r="R187" s="8"/>
      <c r="S187" s="6"/>
      <c r="T187" s="7"/>
      <c r="U187" s="8"/>
    </row>
    <row r="188" spans="1:24" x14ac:dyDescent="0.25">
      <c r="A188" s="10"/>
      <c r="B188" t="s">
        <v>1</v>
      </c>
      <c r="C188" s="4"/>
      <c r="D188" s="6"/>
      <c r="E188" s="7"/>
      <c r="F188" s="8"/>
      <c r="G188" s="6"/>
      <c r="H188" s="7"/>
      <c r="I188" s="8"/>
      <c r="J188" s="6"/>
      <c r="K188" s="7"/>
      <c r="L188" s="8"/>
      <c r="M188" s="6"/>
      <c r="N188" s="7"/>
      <c r="O188" s="8"/>
      <c r="P188" s="6"/>
      <c r="Q188" s="7"/>
      <c r="R188" s="8"/>
      <c r="S188" s="6"/>
      <c r="T188" s="7"/>
      <c r="U188" s="8"/>
    </row>
    <row r="189" spans="1:24" x14ac:dyDescent="0.25">
      <c r="A189" s="10"/>
      <c r="C189" s="4" t="s">
        <v>2</v>
      </c>
      <c r="D189" s="6">
        <f>'Vehicle Trip Inputs'!C43</f>
        <v>0</v>
      </c>
      <c r="E189" s="7">
        <v>208683</v>
      </c>
      <c r="F189" s="8">
        <f t="shared" si="0"/>
        <v>-1</v>
      </c>
      <c r="G189" s="6">
        <f>'Vehicle Trip Inputs'!C103</f>
        <v>0</v>
      </c>
      <c r="H189" s="7">
        <v>53576</v>
      </c>
      <c r="I189" s="8">
        <f t="shared" ref="I189:I214" si="368">G189/H189-1</f>
        <v>-1</v>
      </c>
      <c r="J189" s="6">
        <f>'Vehicle Trip Inputs'!C163</f>
        <v>0</v>
      </c>
      <c r="K189" s="7">
        <v>8475</v>
      </c>
      <c r="L189" s="8">
        <f t="shared" ref="L189:L214" si="369">J189/K189-1</f>
        <v>-1</v>
      </c>
      <c r="M189" s="6">
        <f>'Vehicle Trip Inputs'!C223</f>
        <v>0</v>
      </c>
      <c r="N189" s="7">
        <v>9181</v>
      </c>
      <c r="O189" s="8">
        <f t="shared" ref="O189:O214" si="370">M189/N189-1</f>
        <v>-1</v>
      </c>
      <c r="P189" s="6">
        <f>'Vehicle Trip Inputs'!C283</f>
        <v>0</v>
      </c>
      <c r="Q189" s="7">
        <v>46116</v>
      </c>
      <c r="R189" s="8">
        <f t="shared" ref="R189:R214" si="371">P189/Q189-1</f>
        <v>-1</v>
      </c>
      <c r="S189" s="6">
        <f t="shared" ref="S189:S195" si="372">D189+G189+J189+M189+P189</f>
        <v>0</v>
      </c>
      <c r="T189" s="7">
        <f t="shared" ref="T189:T195" si="373">E189+H189+K189+N189+Q189</f>
        <v>326031</v>
      </c>
      <c r="U189" s="8">
        <f t="shared" ref="U189:U196" si="374">S189/T189-1</f>
        <v>-1</v>
      </c>
      <c r="V189" s="16" t="e">
        <f>S189/S196</f>
        <v>#DIV/0!</v>
      </c>
      <c r="W189" s="16">
        <f>T189/T196</f>
        <v>0.80439513263855988</v>
      </c>
      <c r="X189" s="17" t="e">
        <f>V189-W189</f>
        <v>#DIV/0!</v>
      </c>
    </row>
    <row r="190" spans="1:24" x14ac:dyDescent="0.25">
      <c r="A190" s="10"/>
      <c r="C190" s="4" t="s">
        <v>3</v>
      </c>
      <c r="D190" s="6">
        <f>'Vehicle Trip Inputs'!C44</f>
        <v>0</v>
      </c>
      <c r="E190" s="7">
        <v>14962</v>
      </c>
      <c r="F190" s="8">
        <f t="shared" si="0"/>
        <v>-1</v>
      </c>
      <c r="G190" s="6">
        <f>'Vehicle Trip Inputs'!C104</f>
        <v>0</v>
      </c>
      <c r="H190" s="7">
        <v>6187</v>
      </c>
      <c r="I190" s="8">
        <f t="shared" si="368"/>
        <v>-1</v>
      </c>
      <c r="J190" s="6">
        <f>'Vehicle Trip Inputs'!C164</f>
        <v>0</v>
      </c>
      <c r="K190" s="7">
        <v>659</v>
      </c>
      <c r="L190" s="8">
        <f t="shared" si="369"/>
        <v>-1</v>
      </c>
      <c r="M190" s="6">
        <f>'Vehicle Trip Inputs'!C224</f>
        <v>0</v>
      </c>
      <c r="N190" s="7">
        <v>732</v>
      </c>
      <c r="O190" s="8">
        <f t="shared" si="370"/>
        <v>-1</v>
      </c>
      <c r="P190" s="6">
        <f>'Vehicle Trip Inputs'!C284</f>
        <v>0</v>
      </c>
      <c r="Q190" s="7">
        <v>1767</v>
      </c>
      <c r="R190" s="8">
        <f t="shared" si="371"/>
        <v>-1</v>
      </c>
      <c r="S190" s="6">
        <f t="shared" si="372"/>
        <v>0</v>
      </c>
      <c r="T190" s="7">
        <f t="shared" si="373"/>
        <v>24307</v>
      </c>
      <c r="U190" s="8">
        <f t="shared" si="374"/>
        <v>-1</v>
      </c>
      <c r="V190" s="16" t="e">
        <f>S190/S196</f>
        <v>#DIV/0!</v>
      </c>
      <c r="W190" s="16">
        <f>T190/T196</f>
        <v>5.9971084004421284E-2</v>
      </c>
      <c r="X190" s="17" t="e">
        <f t="shared" ref="X190:X196" si="375">V190-W190</f>
        <v>#DIV/0!</v>
      </c>
    </row>
    <row r="191" spans="1:24" x14ac:dyDescent="0.25">
      <c r="A191" s="10"/>
      <c r="C191" s="4" t="s">
        <v>4</v>
      </c>
      <c r="D191" s="6">
        <f>'Vehicle Trip Inputs'!C45</f>
        <v>0</v>
      </c>
      <c r="E191" s="7">
        <v>5272</v>
      </c>
      <c r="F191" s="8">
        <f t="shared" ref="F191:F214" si="376">D191/E191-1</f>
        <v>-1</v>
      </c>
      <c r="G191" s="6">
        <f>'Vehicle Trip Inputs'!C105</f>
        <v>0</v>
      </c>
      <c r="H191" s="7">
        <v>514</v>
      </c>
      <c r="I191" s="8">
        <f t="shared" si="368"/>
        <v>-1</v>
      </c>
      <c r="J191" s="6">
        <f>'Vehicle Trip Inputs'!C165</f>
        <v>0</v>
      </c>
      <c r="K191" s="7">
        <v>237</v>
      </c>
      <c r="L191" s="8">
        <f t="shared" si="369"/>
        <v>-1</v>
      </c>
      <c r="M191" s="6">
        <f>'Vehicle Trip Inputs'!C225</f>
        <v>0</v>
      </c>
      <c r="N191" s="7">
        <v>0</v>
      </c>
      <c r="O191" s="8" t="e">
        <f t="shared" si="370"/>
        <v>#DIV/0!</v>
      </c>
      <c r="P191" s="6">
        <f>'Vehicle Trip Inputs'!C285</f>
        <v>0</v>
      </c>
      <c r="Q191" s="7">
        <v>657</v>
      </c>
      <c r="R191" s="8">
        <f t="shared" si="371"/>
        <v>-1</v>
      </c>
      <c r="S191" s="6">
        <f t="shared" si="372"/>
        <v>0</v>
      </c>
      <c r="T191" s="7">
        <f t="shared" si="373"/>
        <v>6680</v>
      </c>
      <c r="U191" s="8">
        <f t="shared" si="374"/>
        <v>-1</v>
      </c>
      <c r="V191" s="16" t="e">
        <f>S191/S196</f>
        <v>#DIV/0!</v>
      </c>
      <c r="W191" s="16">
        <f>T191/T196</f>
        <v>1.6481130585820306E-2</v>
      </c>
      <c r="X191" s="17" t="e">
        <f t="shared" si="375"/>
        <v>#DIV/0!</v>
      </c>
    </row>
    <row r="192" spans="1:24" x14ac:dyDescent="0.25">
      <c r="A192" s="10"/>
      <c r="C192" s="4" t="s">
        <v>25</v>
      </c>
      <c r="D192" s="6">
        <f>'Transit Trip Inputs'!C21</f>
        <v>0</v>
      </c>
      <c r="E192" s="7">
        <v>13512</v>
      </c>
      <c r="F192" s="8">
        <f t="shared" si="376"/>
        <v>-1</v>
      </c>
      <c r="G192" s="6">
        <f>'Transit Trip Inputs'!C49</f>
        <v>0</v>
      </c>
      <c r="H192" s="7">
        <v>1204</v>
      </c>
      <c r="I192" s="8">
        <f t="shared" si="368"/>
        <v>-1</v>
      </c>
      <c r="J192" s="6">
        <f>'Transit Trip Inputs'!C77</f>
        <v>0</v>
      </c>
      <c r="K192" s="7">
        <v>70</v>
      </c>
      <c r="L192" s="8">
        <f t="shared" si="369"/>
        <v>-1</v>
      </c>
      <c r="M192" s="6">
        <f>'Transit Trip Inputs'!C105</f>
        <v>0</v>
      </c>
      <c r="N192" s="7">
        <v>59</v>
      </c>
      <c r="O192" s="8">
        <f t="shared" si="370"/>
        <v>-1</v>
      </c>
      <c r="P192" s="6">
        <f>'Transit Trip Inputs'!C133</f>
        <v>0</v>
      </c>
      <c r="Q192" s="7">
        <v>1561</v>
      </c>
      <c r="R192" s="8">
        <f t="shared" si="371"/>
        <v>-1</v>
      </c>
      <c r="S192" s="6">
        <f t="shared" si="372"/>
        <v>0</v>
      </c>
      <c r="T192" s="7">
        <f t="shared" si="373"/>
        <v>16406</v>
      </c>
      <c r="U192" s="8">
        <f t="shared" si="374"/>
        <v>-1</v>
      </c>
      <c r="V192" s="16" t="e">
        <f>S192/S196</f>
        <v>#DIV/0!</v>
      </c>
      <c r="W192" s="16">
        <f>T192/T196</f>
        <v>4.0477459339965265E-2</v>
      </c>
      <c r="X192" s="17" t="e">
        <f t="shared" si="375"/>
        <v>#DIV/0!</v>
      </c>
    </row>
    <row r="193" spans="1:24" x14ac:dyDescent="0.25">
      <c r="A193" s="10"/>
      <c r="C193" s="4" t="s">
        <v>79</v>
      </c>
      <c r="D193" s="6">
        <f>'Transit Trip Inputs'!C22</f>
        <v>0</v>
      </c>
      <c r="E193" s="7">
        <v>13604</v>
      </c>
      <c r="F193" s="8">
        <f t="shared" si="376"/>
        <v>-1</v>
      </c>
      <c r="G193" s="6">
        <f>'Transit Trip Inputs'!C50</f>
        <v>0</v>
      </c>
      <c r="H193" s="7">
        <v>175</v>
      </c>
      <c r="I193" s="8">
        <f t="shared" si="368"/>
        <v>-1</v>
      </c>
      <c r="J193" s="6">
        <f>'Transit Trip Inputs'!C78</f>
        <v>0</v>
      </c>
      <c r="K193" s="7">
        <v>114</v>
      </c>
      <c r="L193" s="8">
        <f t="shared" si="369"/>
        <v>-1</v>
      </c>
      <c r="M193" s="6">
        <f>'Transit Trip Inputs'!C106</f>
        <v>0</v>
      </c>
      <c r="N193" s="7">
        <v>0</v>
      </c>
      <c r="O193" s="8" t="e">
        <f t="shared" si="370"/>
        <v>#DIV/0!</v>
      </c>
      <c r="P193" s="6">
        <f>'Transit Trip Inputs'!C134</f>
        <v>0</v>
      </c>
      <c r="Q193" s="7">
        <v>4883</v>
      </c>
      <c r="R193" s="8">
        <f t="shared" si="371"/>
        <v>-1</v>
      </c>
      <c r="S193" s="6">
        <f t="shared" si="372"/>
        <v>0</v>
      </c>
      <c r="T193" s="7">
        <f t="shared" si="373"/>
        <v>18776</v>
      </c>
      <c r="U193" s="8">
        <f t="shared" si="374"/>
        <v>-1</v>
      </c>
      <c r="V193" s="16" t="e">
        <f>S193/S196</f>
        <v>#DIV/0!</v>
      </c>
      <c r="W193" s="16">
        <f>T193/T196</f>
        <v>4.632480656876678E-2</v>
      </c>
      <c r="X193" s="17" t="e">
        <f t="shared" si="375"/>
        <v>#DIV/0!</v>
      </c>
    </row>
    <row r="194" spans="1:24" x14ac:dyDescent="0.25">
      <c r="A194" s="10"/>
      <c r="C194" s="4" t="s">
        <v>26</v>
      </c>
      <c r="D194" s="6">
        <f>'NonMotorized Trip Inputs'!C29</f>
        <v>0</v>
      </c>
      <c r="E194" s="7">
        <v>3847</v>
      </c>
      <c r="F194" s="8">
        <f t="shared" si="376"/>
        <v>-1</v>
      </c>
      <c r="G194" s="6">
        <f>'NonMotorized Trip Inputs'!C69</f>
        <v>0</v>
      </c>
      <c r="H194" s="7">
        <v>1539</v>
      </c>
      <c r="I194" s="8">
        <f t="shared" si="368"/>
        <v>-1</v>
      </c>
      <c r="J194" s="6">
        <f>'NonMotorized Trip Inputs'!C109</f>
        <v>0</v>
      </c>
      <c r="K194" s="7">
        <v>412</v>
      </c>
      <c r="L194" s="8">
        <f t="shared" si="369"/>
        <v>-1</v>
      </c>
      <c r="M194" s="6">
        <f>'NonMotorized Trip Inputs'!C149</f>
        <v>0</v>
      </c>
      <c r="N194" s="7">
        <v>169</v>
      </c>
      <c r="O194" s="8">
        <f t="shared" si="370"/>
        <v>-1</v>
      </c>
      <c r="P194" s="6">
        <f>'NonMotorized Trip Inputs'!C189</f>
        <v>0</v>
      </c>
      <c r="Q194" s="7">
        <v>252</v>
      </c>
      <c r="R194" s="8">
        <f t="shared" si="371"/>
        <v>-1</v>
      </c>
      <c r="S194" s="6">
        <f t="shared" si="372"/>
        <v>0</v>
      </c>
      <c r="T194" s="7">
        <f t="shared" si="373"/>
        <v>6219</v>
      </c>
      <c r="U194" s="8">
        <f t="shared" si="374"/>
        <v>-1</v>
      </c>
      <c r="V194" s="16" t="e">
        <f>S194/S196</f>
        <v>#DIV/0!</v>
      </c>
      <c r="W194" s="16">
        <f>T194/T196</f>
        <v>1.5343735196589294E-2</v>
      </c>
      <c r="X194" s="17" t="e">
        <f t="shared" si="375"/>
        <v>#DIV/0!</v>
      </c>
    </row>
    <row r="195" spans="1:24" x14ac:dyDescent="0.25">
      <c r="A195" s="10"/>
      <c r="B195" s="10"/>
      <c r="C195" s="4" t="s">
        <v>27</v>
      </c>
      <c r="D195" s="6">
        <f>'NonMotorized Trip Inputs'!C30</f>
        <v>0</v>
      </c>
      <c r="E195" s="7">
        <v>4363</v>
      </c>
      <c r="F195" s="8">
        <f t="shared" si="376"/>
        <v>-1</v>
      </c>
      <c r="G195" s="6">
        <f>'NonMotorized Trip Inputs'!C70</f>
        <v>0</v>
      </c>
      <c r="H195" s="7">
        <v>1548</v>
      </c>
      <c r="I195" s="8">
        <f t="shared" si="368"/>
        <v>-1</v>
      </c>
      <c r="J195" s="6">
        <f>'NonMotorized Trip Inputs'!C110</f>
        <v>0</v>
      </c>
      <c r="K195" s="7">
        <v>0</v>
      </c>
      <c r="L195" s="8" t="e">
        <f t="shared" si="369"/>
        <v>#DIV/0!</v>
      </c>
      <c r="M195" s="6">
        <f>'NonMotorized Trip Inputs'!C150</f>
        <v>0</v>
      </c>
      <c r="N195" s="7">
        <v>0</v>
      </c>
      <c r="O195" s="8" t="e">
        <f t="shared" si="370"/>
        <v>#DIV/0!</v>
      </c>
      <c r="P195" s="6">
        <f>'NonMotorized Trip Inputs'!C190</f>
        <v>0</v>
      </c>
      <c r="Q195" s="7">
        <v>982</v>
      </c>
      <c r="R195" s="8">
        <f t="shared" si="371"/>
        <v>-1</v>
      </c>
      <c r="S195" s="6">
        <f t="shared" si="372"/>
        <v>0</v>
      </c>
      <c r="T195" s="7">
        <f t="shared" si="373"/>
        <v>6893</v>
      </c>
      <c r="U195" s="8">
        <f t="shared" si="374"/>
        <v>-1</v>
      </c>
      <c r="V195" s="16" t="e">
        <f>S195/S196</f>
        <v>#DIV/0!</v>
      </c>
      <c r="W195" s="16">
        <f>T195/T196</f>
        <v>1.7006651665877153E-2</v>
      </c>
      <c r="X195" s="17" t="e">
        <f t="shared" si="375"/>
        <v>#DIV/0!</v>
      </c>
    </row>
    <row r="196" spans="1:24" x14ac:dyDescent="0.25">
      <c r="A196" s="10"/>
      <c r="B196" s="10"/>
      <c r="C196" s="4" t="s">
        <v>28</v>
      </c>
      <c r="D196" s="6">
        <f>SUM(D189:D195)</f>
        <v>0</v>
      </c>
      <c r="E196" s="7">
        <f>SUM(E189:E195)</f>
        <v>264243</v>
      </c>
      <c r="F196" s="8">
        <f t="shared" si="376"/>
        <v>-1</v>
      </c>
      <c r="G196" s="6">
        <f>SUM(G189:G195)</f>
        <v>0</v>
      </c>
      <c r="H196" s="7">
        <f>SUM(H189:H195)</f>
        <v>64743</v>
      </c>
      <c r="I196" s="8">
        <f t="shared" si="368"/>
        <v>-1</v>
      </c>
      <c r="J196" s="6">
        <f>SUM(J189:J195)</f>
        <v>0</v>
      </c>
      <c r="K196" s="7">
        <f>SUM(K189:K195)</f>
        <v>9967</v>
      </c>
      <c r="L196" s="8">
        <f t="shared" si="369"/>
        <v>-1</v>
      </c>
      <c r="M196" s="6">
        <f>SUM(M189:M195)</f>
        <v>0</v>
      </c>
      <c r="N196" s="7">
        <f>SUM(N189:N195)</f>
        <v>10141</v>
      </c>
      <c r="O196" s="8">
        <f t="shared" si="370"/>
        <v>-1</v>
      </c>
      <c r="P196" s="6">
        <f>SUM(P189:P195)</f>
        <v>0</v>
      </c>
      <c r="Q196" s="7">
        <f>SUM(Q189:Q195)</f>
        <v>56218</v>
      </c>
      <c r="R196" s="8">
        <f t="shared" si="371"/>
        <v>-1</v>
      </c>
      <c r="S196" s="6">
        <f>SUM(S189:S195)</f>
        <v>0</v>
      </c>
      <c r="T196" s="7">
        <f>SUM(T189:T195)</f>
        <v>405312</v>
      </c>
      <c r="U196" s="8">
        <f t="shared" si="374"/>
        <v>-1</v>
      </c>
      <c r="V196" s="16" t="e">
        <f>SUM(V189:V195)</f>
        <v>#DIV/0!</v>
      </c>
      <c r="W196" s="16">
        <f t="shared" ref="W196" si="377">SUM(W189:W195)</f>
        <v>1</v>
      </c>
      <c r="X196" s="17" t="e">
        <f t="shared" si="375"/>
        <v>#DIV/0!</v>
      </c>
    </row>
    <row r="197" spans="1:24" x14ac:dyDescent="0.25">
      <c r="A197" s="10"/>
      <c r="B197" s="10" t="s">
        <v>5</v>
      </c>
      <c r="C197" s="4"/>
      <c r="D197" s="6"/>
      <c r="E197" s="7"/>
      <c r="F197" s="8"/>
      <c r="G197" s="6"/>
      <c r="H197" s="7"/>
      <c r="I197" s="8"/>
      <c r="J197" s="6"/>
      <c r="K197" s="7"/>
      <c r="L197" s="8"/>
      <c r="M197" s="6"/>
      <c r="N197" s="7"/>
      <c r="O197" s="8"/>
      <c r="P197" s="6"/>
      <c r="Q197" s="7"/>
      <c r="R197" s="8"/>
      <c r="S197" s="6"/>
      <c r="T197" s="7"/>
      <c r="U197" s="8"/>
      <c r="V197" s="16"/>
      <c r="W197" s="16"/>
      <c r="X197" s="17"/>
    </row>
    <row r="198" spans="1:24" x14ac:dyDescent="0.25">
      <c r="A198" s="10"/>
      <c r="B198" s="10"/>
      <c r="C198" s="4" t="s">
        <v>2</v>
      </c>
      <c r="D198" s="6">
        <f>'Vehicle Trip Inputs'!C46</f>
        <v>0</v>
      </c>
      <c r="E198" s="7">
        <v>5805</v>
      </c>
      <c r="F198" s="8">
        <f t="shared" si="376"/>
        <v>-1</v>
      </c>
      <c r="G198" s="6">
        <f>'Vehicle Trip Inputs'!C106</f>
        <v>0</v>
      </c>
      <c r="H198" s="7">
        <v>34049</v>
      </c>
      <c r="I198" s="8">
        <f t="shared" si="368"/>
        <v>-1</v>
      </c>
      <c r="J198" s="6">
        <f>'Vehicle Trip Inputs'!C166</f>
        <v>0</v>
      </c>
      <c r="K198" s="7">
        <v>158569</v>
      </c>
      <c r="L198" s="8">
        <f t="shared" si="369"/>
        <v>-1</v>
      </c>
      <c r="M198" s="6">
        <f>'Vehicle Trip Inputs'!C226</f>
        <v>0</v>
      </c>
      <c r="N198" s="7">
        <v>77955</v>
      </c>
      <c r="O198" s="8">
        <f t="shared" si="370"/>
        <v>-1</v>
      </c>
      <c r="P198" s="6">
        <f>'Vehicle Trip Inputs'!C286</f>
        <v>0</v>
      </c>
      <c r="Q198" s="7">
        <v>10292</v>
      </c>
      <c r="R198" s="8">
        <f t="shared" si="371"/>
        <v>-1</v>
      </c>
      <c r="S198" s="6">
        <f t="shared" ref="S198:S204" si="378">D198+G198+J198+M198+P198</f>
        <v>0</v>
      </c>
      <c r="T198" s="7">
        <f t="shared" ref="T198:T204" si="379">E198+H198+K198+N198+Q198</f>
        <v>286670</v>
      </c>
      <c r="U198" s="8">
        <f t="shared" ref="U198:U205" si="380">S198/T198-1</f>
        <v>-1</v>
      </c>
      <c r="V198" s="16" t="e">
        <f>S198/S205</f>
        <v>#DIV/0!</v>
      </c>
      <c r="W198" s="16">
        <f>T198/T205</f>
        <v>0.81535311015671663</v>
      </c>
      <c r="X198" s="17" t="e">
        <f>V198-W198</f>
        <v>#DIV/0!</v>
      </c>
    </row>
    <row r="199" spans="1:24" x14ac:dyDescent="0.25">
      <c r="A199" s="10"/>
      <c r="B199" s="10"/>
      <c r="C199" s="4" t="s">
        <v>3</v>
      </c>
      <c r="D199" s="6">
        <f>'Vehicle Trip Inputs'!C47</f>
        <v>0</v>
      </c>
      <c r="E199" s="7">
        <v>31</v>
      </c>
      <c r="F199" s="8">
        <f t="shared" si="376"/>
        <v>-1</v>
      </c>
      <c r="G199" s="6">
        <f>'Vehicle Trip Inputs'!C107</f>
        <v>0</v>
      </c>
      <c r="H199" s="7">
        <v>2685</v>
      </c>
      <c r="I199" s="8">
        <f t="shared" si="368"/>
        <v>-1</v>
      </c>
      <c r="J199" s="6">
        <f>'Vehicle Trip Inputs'!C167</f>
        <v>0</v>
      </c>
      <c r="K199" s="7">
        <v>12478</v>
      </c>
      <c r="L199" s="8">
        <f t="shared" si="369"/>
        <v>-1</v>
      </c>
      <c r="M199" s="6">
        <f>'Vehicle Trip Inputs'!C227</f>
        <v>0</v>
      </c>
      <c r="N199" s="7">
        <v>3866</v>
      </c>
      <c r="O199" s="8">
        <f t="shared" si="370"/>
        <v>-1</v>
      </c>
      <c r="P199" s="6">
        <f>'Vehicle Trip Inputs'!C287</f>
        <v>0</v>
      </c>
      <c r="Q199" s="7">
        <v>893</v>
      </c>
      <c r="R199" s="8">
        <f t="shared" si="371"/>
        <v>-1</v>
      </c>
      <c r="S199" s="6">
        <f t="shared" si="378"/>
        <v>0</v>
      </c>
      <c r="T199" s="7">
        <f t="shared" si="379"/>
        <v>19953</v>
      </c>
      <c r="U199" s="8">
        <f t="shared" si="380"/>
        <v>-1</v>
      </c>
      <c r="V199" s="16" t="e">
        <f>S199/S205</f>
        <v>#DIV/0!</v>
      </c>
      <c r="W199" s="16">
        <f>T199/T205</f>
        <v>5.6750760829375121E-2</v>
      </c>
      <c r="X199" s="17" t="e">
        <f t="shared" ref="X199:X205" si="381">V199-W199</f>
        <v>#DIV/0!</v>
      </c>
    </row>
    <row r="200" spans="1:24" x14ac:dyDescent="0.25">
      <c r="A200" s="10"/>
      <c r="B200" s="10"/>
      <c r="C200" s="4" t="s">
        <v>4</v>
      </c>
      <c r="D200" s="6">
        <f>'Vehicle Trip Inputs'!C48</f>
        <v>0</v>
      </c>
      <c r="E200" s="7">
        <v>0</v>
      </c>
      <c r="F200" s="8" t="e">
        <f t="shared" si="376"/>
        <v>#DIV/0!</v>
      </c>
      <c r="G200" s="6">
        <f>'Vehicle Trip Inputs'!C108</f>
        <v>0</v>
      </c>
      <c r="H200" s="7">
        <v>681</v>
      </c>
      <c r="I200" s="8">
        <f t="shared" si="368"/>
        <v>-1</v>
      </c>
      <c r="J200" s="6">
        <f>'Vehicle Trip Inputs'!C168</f>
        <v>0</v>
      </c>
      <c r="K200" s="7">
        <v>1864</v>
      </c>
      <c r="L200" s="8">
        <f t="shared" si="369"/>
        <v>-1</v>
      </c>
      <c r="M200" s="6">
        <f>'Vehicle Trip Inputs'!C228</f>
        <v>0</v>
      </c>
      <c r="N200" s="7">
        <v>344</v>
      </c>
      <c r="O200" s="8">
        <f t="shared" si="370"/>
        <v>-1</v>
      </c>
      <c r="P200" s="6">
        <f>'Vehicle Trip Inputs'!C288</f>
        <v>0</v>
      </c>
      <c r="Q200" s="7">
        <v>0</v>
      </c>
      <c r="R200" s="8" t="e">
        <f t="shared" si="371"/>
        <v>#DIV/0!</v>
      </c>
      <c r="S200" s="6">
        <f t="shared" si="378"/>
        <v>0</v>
      </c>
      <c r="T200" s="7">
        <f t="shared" si="379"/>
        <v>2889</v>
      </c>
      <c r="U200" s="8">
        <f t="shared" si="380"/>
        <v>-1</v>
      </c>
      <c r="V200" s="16" t="e">
        <f>S200/S205</f>
        <v>#DIV/0!</v>
      </c>
      <c r="W200" s="16">
        <f>T200/T205</f>
        <v>8.216957251343894E-3</v>
      </c>
      <c r="X200" s="17" t="e">
        <f t="shared" si="381"/>
        <v>#DIV/0!</v>
      </c>
    </row>
    <row r="201" spans="1:24" x14ac:dyDescent="0.25">
      <c r="A201" s="10"/>
      <c r="B201" s="10"/>
      <c r="C201" s="4" t="s">
        <v>25</v>
      </c>
      <c r="D201" s="6">
        <f>'Transit Trip Inputs'!C23</f>
        <v>0</v>
      </c>
      <c r="E201" s="7">
        <v>167</v>
      </c>
      <c r="F201" s="8">
        <f t="shared" si="376"/>
        <v>-1</v>
      </c>
      <c r="G201" s="6">
        <f>'Transit Trip Inputs'!C51</f>
        <v>0</v>
      </c>
      <c r="H201" s="7">
        <v>740</v>
      </c>
      <c r="I201" s="8">
        <f t="shared" si="368"/>
        <v>-1</v>
      </c>
      <c r="J201" s="6">
        <f>'Transit Trip Inputs'!C79</f>
        <v>0</v>
      </c>
      <c r="K201" s="7">
        <v>10797</v>
      </c>
      <c r="L201" s="8">
        <f t="shared" si="369"/>
        <v>-1</v>
      </c>
      <c r="M201" s="6">
        <f>'Transit Trip Inputs'!C107</f>
        <v>0</v>
      </c>
      <c r="N201" s="7">
        <v>1964</v>
      </c>
      <c r="O201" s="8">
        <f t="shared" si="370"/>
        <v>-1</v>
      </c>
      <c r="P201" s="6">
        <f>'Transit Trip Inputs'!C135</f>
        <v>0</v>
      </c>
      <c r="Q201" s="7">
        <v>1022</v>
      </c>
      <c r="R201" s="8">
        <f t="shared" si="371"/>
        <v>-1</v>
      </c>
      <c r="S201" s="6">
        <f t="shared" si="378"/>
        <v>0</v>
      </c>
      <c r="T201" s="7">
        <f t="shared" si="379"/>
        <v>14690</v>
      </c>
      <c r="U201" s="8">
        <f t="shared" si="380"/>
        <v>-1</v>
      </c>
      <c r="V201" s="16" t="e">
        <f>S201/S205</f>
        <v>#DIV/0!</v>
      </c>
      <c r="W201" s="16">
        <f>T201/T205</f>
        <v>4.1781620637674564E-2</v>
      </c>
      <c r="X201" s="17" t="e">
        <f t="shared" si="381"/>
        <v>#DIV/0!</v>
      </c>
    </row>
    <row r="202" spans="1:24" x14ac:dyDescent="0.25">
      <c r="A202" s="10"/>
      <c r="B202" s="10"/>
      <c r="C202" s="4" t="s">
        <v>79</v>
      </c>
      <c r="D202" s="6">
        <f>'Transit Trip Inputs'!C24</f>
        <v>0</v>
      </c>
      <c r="E202" s="7">
        <v>0</v>
      </c>
      <c r="F202" s="8" t="e">
        <f t="shared" si="376"/>
        <v>#DIV/0!</v>
      </c>
      <c r="G202" s="6">
        <f>'Transit Trip Inputs'!C52</f>
        <v>0</v>
      </c>
      <c r="H202" s="7">
        <v>699</v>
      </c>
      <c r="I202" s="8">
        <f t="shared" si="368"/>
        <v>-1</v>
      </c>
      <c r="J202" s="6">
        <f>'Transit Trip Inputs'!C80</f>
        <v>0</v>
      </c>
      <c r="K202" s="7">
        <v>10772</v>
      </c>
      <c r="L202" s="8">
        <f t="shared" si="369"/>
        <v>-1</v>
      </c>
      <c r="M202" s="6">
        <f>'Transit Trip Inputs'!C108</f>
        <v>0</v>
      </c>
      <c r="N202" s="7">
        <v>2650</v>
      </c>
      <c r="O202" s="8">
        <f t="shared" si="370"/>
        <v>-1</v>
      </c>
      <c r="P202" s="6">
        <f>'Transit Trip Inputs'!C136</f>
        <v>0</v>
      </c>
      <c r="Q202" s="7">
        <v>0</v>
      </c>
      <c r="R202" s="8" t="e">
        <f t="shared" si="371"/>
        <v>#DIV/0!</v>
      </c>
      <c r="S202" s="6">
        <f t="shared" si="378"/>
        <v>0</v>
      </c>
      <c r="T202" s="7">
        <f t="shared" si="379"/>
        <v>14121</v>
      </c>
      <c r="U202" s="8">
        <f t="shared" si="380"/>
        <v>-1</v>
      </c>
      <c r="V202" s="16" t="e">
        <f>S202/S205</f>
        <v>#DIV/0!</v>
      </c>
      <c r="W202" s="16">
        <f>T202/T205</f>
        <v>4.0163258340680907E-2</v>
      </c>
      <c r="X202" s="17" t="e">
        <f t="shared" si="381"/>
        <v>#DIV/0!</v>
      </c>
    </row>
    <row r="203" spans="1:24" x14ac:dyDescent="0.25">
      <c r="A203" s="10"/>
      <c r="B203" s="10"/>
      <c r="C203" s="4" t="s">
        <v>26</v>
      </c>
      <c r="D203" s="6">
        <f>'NonMotorized Trip Inputs'!C31</f>
        <v>0</v>
      </c>
      <c r="E203" s="7">
        <v>0</v>
      </c>
      <c r="F203" s="8" t="e">
        <f t="shared" si="376"/>
        <v>#DIV/0!</v>
      </c>
      <c r="G203" s="6">
        <f>'NonMotorized Trip Inputs'!C71</f>
        <v>0</v>
      </c>
      <c r="H203" s="7">
        <v>511</v>
      </c>
      <c r="I203" s="8">
        <f t="shared" si="368"/>
        <v>-1</v>
      </c>
      <c r="J203" s="6">
        <f>'NonMotorized Trip Inputs'!C111</f>
        <v>0</v>
      </c>
      <c r="K203" s="7">
        <v>3659</v>
      </c>
      <c r="L203" s="8">
        <f t="shared" si="369"/>
        <v>-1</v>
      </c>
      <c r="M203" s="6">
        <f>'NonMotorized Trip Inputs'!C151</f>
        <v>0</v>
      </c>
      <c r="N203" s="7">
        <v>2062</v>
      </c>
      <c r="O203" s="8">
        <f t="shared" si="370"/>
        <v>-1</v>
      </c>
      <c r="P203" s="6">
        <f>'NonMotorized Trip Inputs'!C191</f>
        <v>0</v>
      </c>
      <c r="Q203" s="7">
        <v>174</v>
      </c>
      <c r="R203" s="8">
        <f t="shared" si="371"/>
        <v>-1</v>
      </c>
      <c r="S203" s="6">
        <f t="shared" si="378"/>
        <v>0</v>
      </c>
      <c r="T203" s="7">
        <f t="shared" si="379"/>
        <v>6406</v>
      </c>
      <c r="U203" s="8">
        <f t="shared" si="380"/>
        <v>-1</v>
      </c>
      <c r="V203" s="16" t="e">
        <f>S203/S205</f>
        <v>#DIV/0!</v>
      </c>
      <c r="W203" s="16">
        <f>T203/T205</f>
        <v>1.8220085895503287E-2</v>
      </c>
      <c r="X203" s="17" t="e">
        <f t="shared" si="381"/>
        <v>#DIV/0!</v>
      </c>
    </row>
    <row r="204" spans="1:24" x14ac:dyDescent="0.25">
      <c r="A204" s="10"/>
      <c r="B204" s="10"/>
      <c r="C204" s="4" t="s">
        <v>27</v>
      </c>
      <c r="D204" s="6">
        <f>'NonMotorized Trip Inputs'!C32</f>
        <v>0</v>
      </c>
      <c r="E204" s="7">
        <v>418</v>
      </c>
      <c r="F204" s="8">
        <f t="shared" si="376"/>
        <v>-1</v>
      </c>
      <c r="G204" s="6">
        <f>'NonMotorized Trip Inputs'!C72</f>
        <v>0</v>
      </c>
      <c r="H204" s="7">
        <v>732</v>
      </c>
      <c r="I204" s="8">
        <f t="shared" si="368"/>
        <v>-1</v>
      </c>
      <c r="J204" s="6">
        <f>'NonMotorized Trip Inputs'!C112</f>
        <v>0</v>
      </c>
      <c r="K204" s="7">
        <v>3877</v>
      </c>
      <c r="L204" s="8">
        <f t="shared" si="369"/>
        <v>-1</v>
      </c>
      <c r="M204" s="6">
        <f>'NonMotorized Trip Inputs'!C152</f>
        <v>0</v>
      </c>
      <c r="N204" s="7">
        <v>1834</v>
      </c>
      <c r="O204" s="8">
        <f t="shared" si="370"/>
        <v>-1</v>
      </c>
      <c r="P204" s="6">
        <f>'NonMotorized Trip Inputs'!C192</f>
        <v>0</v>
      </c>
      <c r="Q204" s="7">
        <v>0</v>
      </c>
      <c r="R204" s="8" t="e">
        <f t="shared" si="371"/>
        <v>#DIV/0!</v>
      </c>
      <c r="S204" s="6">
        <f t="shared" si="378"/>
        <v>0</v>
      </c>
      <c r="T204" s="7">
        <f t="shared" si="379"/>
        <v>6861</v>
      </c>
      <c r="U204" s="8">
        <f t="shared" si="380"/>
        <v>-1</v>
      </c>
      <c r="V204" s="16" t="e">
        <f>S204/S205</f>
        <v>#DIV/0!</v>
      </c>
      <c r="W204" s="16">
        <f>T204/T205</f>
        <v>1.9514206888705594E-2</v>
      </c>
      <c r="X204" s="17" t="e">
        <f t="shared" si="381"/>
        <v>#DIV/0!</v>
      </c>
    </row>
    <row r="205" spans="1:24" x14ac:dyDescent="0.25">
      <c r="A205" s="10"/>
      <c r="B205" s="10"/>
      <c r="C205" s="4" t="s">
        <v>28</v>
      </c>
      <c r="D205" s="6">
        <f>SUM(D198:D204)</f>
        <v>0</v>
      </c>
      <c r="E205" s="7">
        <f>SUM(E198:E204)</f>
        <v>6421</v>
      </c>
      <c r="F205" s="8">
        <f t="shared" si="376"/>
        <v>-1</v>
      </c>
      <c r="G205" s="6">
        <f>SUM(G198:G204)</f>
        <v>0</v>
      </c>
      <c r="H205" s="7">
        <f>SUM(H198:H204)</f>
        <v>40097</v>
      </c>
      <c r="I205" s="8">
        <f t="shared" si="368"/>
        <v>-1</v>
      </c>
      <c r="J205" s="6">
        <f>SUM(J198:J204)</f>
        <v>0</v>
      </c>
      <c r="K205" s="7">
        <f>SUM(K198:K204)</f>
        <v>202016</v>
      </c>
      <c r="L205" s="8">
        <f t="shared" si="369"/>
        <v>-1</v>
      </c>
      <c r="M205" s="6">
        <f>SUM(M198:M204)</f>
        <v>0</v>
      </c>
      <c r="N205" s="7">
        <f>SUM(N198:N204)</f>
        <v>90675</v>
      </c>
      <c r="O205" s="8">
        <f t="shared" si="370"/>
        <v>-1</v>
      </c>
      <c r="P205" s="6">
        <f>SUM(P198:P204)</f>
        <v>0</v>
      </c>
      <c r="Q205" s="7">
        <f>SUM(Q198:Q204)</f>
        <v>12381</v>
      </c>
      <c r="R205" s="8">
        <f t="shared" si="371"/>
        <v>-1</v>
      </c>
      <c r="S205" s="6">
        <f>SUM(S198:S204)</f>
        <v>0</v>
      </c>
      <c r="T205" s="7">
        <f>SUM(T198:T204)</f>
        <v>351590</v>
      </c>
      <c r="U205" s="8">
        <f t="shared" si="380"/>
        <v>-1</v>
      </c>
      <c r="V205" s="16" t="e">
        <f>SUM(V198:V204)</f>
        <v>#DIV/0!</v>
      </c>
      <c r="W205" s="16">
        <f t="shared" ref="W205" si="382">SUM(W198:W204)</f>
        <v>1</v>
      </c>
      <c r="X205" s="17" t="e">
        <f t="shared" si="381"/>
        <v>#DIV/0!</v>
      </c>
    </row>
    <row r="206" spans="1:24" x14ac:dyDescent="0.25">
      <c r="A206" s="10"/>
      <c r="B206" s="10" t="s">
        <v>24</v>
      </c>
      <c r="C206" s="4"/>
      <c r="D206" s="6"/>
      <c r="E206" s="7"/>
      <c r="F206" s="8"/>
      <c r="G206" s="6"/>
      <c r="H206" s="7"/>
      <c r="I206" s="8"/>
      <c r="J206" s="6"/>
      <c r="K206" s="7"/>
      <c r="L206" s="8"/>
      <c r="M206" s="6"/>
      <c r="N206" s="7"/>
      <c r="O206" s="8"/>
      <c r="P206" s="6"/>
      <c r="Q206" s="7"/>
      <c r="R206" s="8"/>
      <c r="S206" s="6"/>
      <c r="T206" s="7"/>
      <c r="U206" s="8"/>
      <c r="V206" s="17"/>
      <c r="W206" s="17"/>
      <c r="X206" s="17"/>
    </row>
    <row r="207" spans="1:24" x14ac:dyDescent="0.25">
      <c r="A207" s="10"/>
      <c r="C207" s="4" t="s">
        <v>2</v>
      </c>
      <c r="D207" s="6">
        <f>D189+D198</f>
        <v>0</v>
      </c>
      <c r="E207" s="7">
        <f>E189+E198</f>
        <v>214488</v>
      </c>
      <c r="F207" s="8">
        <f t="shared" si="376"/>
        <v>-1</v>
      </c>
      <c r="G207" s="6">
        <f>G189+G198</f>
        <v>0</v>
      </c>
      <c r="H207" s="7">
        <f>H189+H198</f>
        <v>87625</v>
      </c>
      <c r="I207" s="8">
        <f t="shared" si="368"/>
        <v>-1</v>
      </c>
      <c r="J207" s="6">
        <f>J189+J198</f>
        <v>0</v>
      </c>
      <c r="K207" s="7">
        <f>K189+K198</f>
        <v>167044</v>
      </c>
      <c r="L207" s="8">
        <f t="shared" si="369"/>
        <v>-1</v>
      </c>
      <c r="M207" s="6">
        <f>M189+M198</f>
        <v>0</v>
      </c>
      <c r="N207" s="7">
        <f>N189+N198</f>
        <v>87136</v>
      </c>
      <c r="O207" s="8">
        <f t="shared" si="370"/>
        <v>-1</v>
      </c>
      <c r="P207" s="6">
        <f>P189+P198</f>
        <v>0</v>
      </c>
      <c r="Q207" s="7">
        <f>Q189+Q198</f>
        <v>56408</v>
      </c>
      <c r="R207" s="8">
        <f t="shared" si="371"/>
        <v>-1</v>
      </c>
      <c r="S207" s="6">
        <f>S189+S198</f>
        <v>0</v>
      </c>
      <c r="T207" s="7">
        <f>T189+T198</f>
        <v>612701</v>
      </c>
      <c r="U207" s="8">
        <f t="shared" ref="U207:U214" si="383">S207/T207-1</f>
        <v>-1</v>
      </c>
      <c r="V207" s="16" t="e">
        <f>S207/S214</f>
        <v>#DIV/0!</v>
      </c>
      <c r="W207" s="16">
        <f>T207/T214</f>
        <v>0.80948524379642284</v>
      </c>
      <c r="X207" s="17" t="e">
        <f>V207-W207</f>
        <v>#DIV/0!</v>
      </c>
    </row>
    <row r="208" spans="1:24" x14ac:dyDescent="0.25">
      <c r="A208" s="10"/>
      <c r="C208" s="4" t="s">
        <v>3</v>
      </c>
      <c r="D208" s="6">
        <f t="shared" ref="D208:E208" si="384">D190+D199</f>
        <v>0</v>
      </c>
      <c r="E208" s="7">
        <f t="shared" si="384"/>
        <v>14993</v>
      </c>
      <c r="F208" s="8">
        <f t="shared" si="376"/>
        <v>-1</v>
      </c>
      <c r="G208" s="6">
        <f t="shared" ref="G208:H208" si="385">G190+G199</f>
        <v>0</v>
      </c>
      <c r="H208" s="7">
        <f t="shared" si="385"/>
        <v>8872</v>
      </c>
      <c r="I208" s="8">
        <f t="shared" si="368"/>
        <v>-1</v>
      </c>
      <c r="J208" s="6">
        <f t="shared" ref="J208:K208" si="386">J190+J199</f>
        <v>0</v>
      </c>
      <c r="K208" s="7">
        <f t="shared" si="386"/>
        <v>13137</v>
      </c>
      <c r="L208" s="8">
        <f t="shared" si="369"/>
        <v>-1</v>
      </c>
      <c r="M208" s="6">
        <f t="shared" ref="M208:N208" si="387">M190+M199</f>
        <v>0</v>
      </c>
      <c r="N208" s="7">
        <f t="shared" si="387"/>
        <v>4598</v>
      </c>
      <c r="O208" s="8">
        <f t="shared" si="370"/>
        <v>-1</v>
      </c>
      <c r="P208" s="6">
        <f t="shared" ref="P208:Q208" si="388">P190+P199</f>
        <v>0</v>
      </c>
      <c r="Q208" s="7">
        <f t="shared" si="388"/>
        <v>2660</v>
      </c>
      <c r="R208" s="8">
        <f t="shared" si="371"/>
        <v>-1</v>
      </c>
      <c r="S208" s="6">
        <f t="shared" ref="S208:T208" si="389">S190+S199</f>
        <v>0</v>
      </c>
      <c r="T208" s="7">
        <f t="shared" si="389"/>
        <v>44260</v>
      </c>
      <c r="U208" s="8">
        <f t="shared" si="383"/>
        <v>-1</v>
      </c>
      <c r="V208" s="16" t="e">
        <f>S208/S214</f>
        <v>#DIV/0!</v>
      </c>
      <c r="W208" s="16">
        <f>T208/T214</f>
        <v>5.8475205508771277E-2</v>
      </c>
      <c r="X208" s="17" t="e">
        <f t="shared" ref="X208:X214" si="390">V208-W208</f>
        <v>#DIV/0!</v>
      </c>
    </row>
    <row r="209" spans="1:24" x14ac:dyDescent="0.25">
      <c r="A209" s="10"/>
      <c r="C209" s="4" t="s">
        <v>4</v>
      </c>
      <c r="D209" s="6">
        <f t="shared" ref="D209:E209" si="391">D191+D200</f>
        <v>0</v>
      </c>
      <c r="E209" s="7">
        <f t="shared" si="391"/>
        <v>5272</v>
      </c>
      <c r="F209" s="8">
        <f t="shared" si="376"/>
        <v>-1</v>
      </c>
      <c r="G209" s="6">
        <f t="shared" ref="G209:H209" si="392">G191+G200</f>
        <v>0</v>
      </c>
      <c r="H209" s="7">
        <f t="shared" si="392"/>
        <v>1195</v>
      </c>
      <c r="I209" s="8">
        <f t="shared" si="368"/>
        <v>-1</v>
      </c>
      <c r="J209" s="6">
        <f t="shared" ref="J209:K209" si="393">J191+J200</f>
        <v>0</v>
      </c>
      <c r="K209" s="7">
        <f t="shared" si="393"/>
        <v>2101</v>
      </c>
      <c r="L209" s="8">
        <f t="shared" si="369"/>
        <v>-1</v>
      </c>
      <c r="M209" s="6">
        <f t="shared" ref="M209:N209" si="394">M191+M200</f>
        <v>0</v>
      </c>
      <c r="N209" s="7">
        <f t="shared" si="394"/>
        <v>344</v>
      </c>
      <c r="O209" s="8">
        <f t="shared" si="370"/>
        <v>-1</v>
      </c>
      <c r="P209" s="6">
        <f t="shared" ref="P209:Q209" si="395">P191+P200</f>
        <v>0</v>
      </c>
      <c r="Q209" s="7">
        <f t="shared" si="395"/>
        <v>657</v>
      </c>
      <c r="R209" s="8">
        <f t="shared" si="371"/>
        <v>-1</v>
      </c>
      <c r="S209" s="6">
        <f t="shared" ref="S209:T209" si="396">S191+S200</f>
        <v>0</v>
      </c>
      <c r="T209" s="7">
        <f t="shared" si="396"/>
        <v>9569</v>
      </c>
      <c r="U209" s="8">
        <f t="shared" si="383"/>
        <v>-1</v>
      </c>
      <c r="V209" s="16" t="e">
        <f>S209/S214</f>
        <v>#DIV/0!</v>
      </c>
      <c r="W209" s="16">
        <f>T209/T214</f>
        <v>1.2642323576896349E-2</v>
      </c>
      <c r="X209" s="17" t="e">
        <f t="shared" si="390"/>
        <v>#DIV/0!</v>
      </c>
    </row>
    <row r="210" spans="1:24" x14ac:dyDescent="0.25">
      <c r="A210" s="10"/>
      <c r="C210" s="4" t="s">
        <v>25</v>
      </c>
      <c r="D210" s="6">
        <f t="shared" ref="D210:E210" si="397">D192+D201</f>
        <v>0</v>
      </c>
      <c r="E210" s="7">
        <f t="shared" si="397"/>
        <v>13679</v>
      </c>
      <c r="F210" s="8">
        <f t="shared" si="376"/>
        <v>-1</v>
      </c>
      <c r="G210" s="6">
        <f t="shared" ref="G210:H210" si="398">G192+G201</f>
        <v>0</v>
      </c>
      <c r="H210" s="7">
        <f t="shared" si="398"/>
        <v>1944</v>
      </c>
      <c r="I210" s="8">
        <f t="shared" si="368"/>
        <v>-1</v>
      </c>
      <c r="J210" s="6">
        <f t="shared" ref="J210:K210" si="399">J192+J201</f>
        <v>0</v>
      </c>
      <c r="K210" s="7">
        <f t="shared" si="399"/>
        <v>10867</v>
      </c>
      <c r="L210" s="8">
        <f t="shared" si="369"/>
        <v>-1</v>
      </c>
      <c r="M210" s="6">
        <f t="shared" ref="M210:N210" si="400">M192+M201</f>
        <v>0</v>
      </c>
      <c r="N210" s="7">
        <f t="shared" si="400"/>
        <v>2023</v>
      </c>
      <c r="O210" s="8">
        <f t="shared" si="370"/>
        <v>-1</v>
      </c>
      <c r="P210" s="6">
        <f t="shared" ref="P210:Q210" si="401">P192+P201</f>
        <v>0</v>
      </c>
      <c r="Q210" s="7">
        <f t="shared" si="401"/>
        <v>2583</v>
      </c>
      <c r="R210" s="8">
        <f t="shared" si="371"/>
        <v>-1</v>
      </c>
      <c r="S210" s="6">
        <f t="shared" ref="S210:T210" si="402">S192+S201</f>
        <v>0</v>
      </c>
      <c r="T210" s="7">
        <f t="shared" si="402"/>
        <v>31096</v>
      </c>
      <c r="U210" s="8">
        <f t="shared" si="383"/>
        <v>-1</v>
      </c>
      <c r="V210" s="16" t="e">
        <f>S210/S214</f>
        <v>#DIV/0!</v>
      </c>
      <c r="W210" s="16">
        <f>T210/T214</f>
        <v>4.1083257806162489E-2</v>
      </c>
      <c r="X210" s="17" t="e">
        <f t="shared" si="390"/>
        <v>#DIV/0!</v>
      </c>
    </row>
    <row r="211" spans="1:24" x14ac:dyDescent="0.25">
      <c r="A211" s="10"/>
      <c r="C211" s="4" t="s">
        <v>79</v>
      </c>
      <c r="D211" s="6">
        <f t="shared" ref="D211:E211" si="403">D193+D202</f>
        <v>0</v>
      </c>
      <c r="E211" s="7">
        <f t="shared" si="403"/>
        <v>13604</v>
      </c>
      <c r="F211" s="8">
        <f t="shared" si="376"/>
        <v>-1</v>
      </c>
      <c r="G211" s="6">
        <f t="shared" ref="G211:H211" si="404">G193+G202</f>
        <v>0</v>
      </c>
      <c r="H211" s="7">
        <f t="shared" si="404"/>
        <v>874</v>
      </c>
      <c r="I211" s="8">
        <f t="shared" si="368"/>
        <v>-1</v>
      </c>
      <c r="J211" s="6">
        <f t="shared" ref="J211:K211" si="405">J193+J202</f>
        <v>0</v>
      </c>
      <c r="K211" s="7">
        <f t="shared" si="405"/>
        <v>10886</v>
      </c>
      <c r="L211" s="8">
        <f t="shared" si="369"/>
        <v>-1</v>
      </c>
      <c r="M211" s="6">
        <f t="shared" ref="M211:N211" si="406">M193+M202</f>
        <v>0</v>
      </c>
      <c r="N211" s="7">
        <f t="shared" si="406"/>
        <v>2650</v>
      </c>
      <c r="O211" s="8">
        <f t="shared" si="370"/>
        <v>-1</v>
      </c>
      <c r="P211" s="6">
        <f t="shared" ref="P211:Q211" si="407">P193+P202</f>
        <v>0</v>
      </c>
      <c r="Q211" s="7">
        <f t="shared" si="407"/>
        <v>4883</v>
      </c>
      <c r="R211" s="8">
        <f t="shared" si="371"/>
        <v>-1</v>
      </c>
      <c r="S211" s="6">
        <f t="shared" ref="S211:T211" si="408">S193+S202</f>
        <v>0</v>
      </c>
      <c r="T211" s="7">
        <f t="shared" si="408"/>
        <v>32897</v>
      </c>
      <c r="U211" s="8">
        <f t="shared" si="383"/>
        <v>-1</v>
      </c>
      <c r="V211" s="16" t="e">
        <f>S211/S214</f>
        <v>#DIV/0!</v>
      </c>
      <c r="W211" s="16">
        <f>T211/T214</f>
        <v>4.3462693981519404E-2</v>
      </c>
      <c r="X211" s="17" t="e">
        <f t="shared" si="390"/>
        <v>#DIV/0!</v>
      </c>
    </row>
    <row r="212" spans="1:24" x14ac:dyDescent="0.25">
      <c r="A212" s="10"/>
      <c r="C212" s="4" t="s">
        <v>26</v>
      </c>
      <c r="D212" s="6">
        <f t="shared" ref="D212:E212" si="409">D194+D203</f>
        <v>0</v>
      </c>
      <c r="E212" s="7">
        <f t="shared" si="409"/>
        <v>3847</v>
      </c>
      <c r="F212" s="8">
        <f t="shared" si="376"/>
        <v>-1</v>
      </c>
      <c r="G212" s="6">
        <f t="shared" ref="G212:H212" si="410">G194+G203</f>
        <v>0</v>
      </c>
      <c r="H212" s="7">
        <f t="shared" si="410"/>
        <v>2050</v>
      </c>
      <c r="I212" s="8">
        <f t="shared" si="368"/>
        <v>-1</v>
      </c>
      <c r="J212" s="6">
        <f t="shared" ref="J212:K212" si="411">J194+J203</f>
        <v>0</v>
      </c>
      <c r="K212" s="7">
        <f t="shared" si="411"/>
        <v>4071</v>
      </c>
      <c r="L212" s="8">
        <f t="shared" si="369"/>
        <v>-1</v>
      </c>
      <c r="M212" s="6">
        <f t="shared" ref="M212:N212" si="412">M194+M203</f>
        <v>0</v>
      </c>
      <c r="N212" s="7">
        <f t="shared" si="412"/>
        <v>2231</v>
      </c>
      <c r="O212" s="8">
        <f t="shared" si="370"/>
        <v>-1</v>
      </c>
      <c r="P212" s="6">
        <f t="shared" ref="P212:Q212" si="413">P194+P203</f>
        <v>0</v>
      </c>
      <c r="Q212" s="7">
        <f t="shared" si="413"/>
        <v>426</v>
      </c>
      <c r="R212" s="8">
        <f t="shared" si="371"/>
        <v>-1</v>
      </c>
      <c r="S212" s="6">
        <f t="shared" ref="S212:T212" si="414">S194+S203</f>
        <v>0</v>
      </c>
      <c r="T212" s="7">
        <f t="shared" si="414"/>
        <v>12625</v>
      </c>
      <c r="U212" s="8">
        <f t="shared" si="383"/>
        <v>-1</v>
      </c>
      <c r="V212" s="16" t="e">
        <f>S212/S214</f>
        <v>#DIV/0!</v>
      </c>
      <c r="W212" s="16">
        <f>T212/T214</f>
        <v>1.6679834377501975E-2</v>
      </c>
      <c r="X212" s="17" t="e">
        <f t="shared" si="390"/>
        <v>#DIV/0!</v>
      </c>
    </row>
    <row r="213" spans="1:24" x14ac:dyDescent="0.25">
      <c r="A213" s="10"/>
      <c r="B213" s="10"/>
      <c r="C213" s="4" t="s">
        <v>27</v>
      </c>
      <c r="D213" s="6">
        <f t="shared" ref="D213:E213" si="415">D195+D204</f>
        <v>0</v>
      </c>
      <c r="E213" s="7">
        <f t="shared" si="415"/>
        <v>4781</v>
      </c>
      <c r="F213" s="8">
        <f t="shared" si="376"/>
        <v>-1</v>
      </c>
      <c r="G213" s="6">
        <f t="shared" ref="G213:H213" si="416">G195+G204</f>
        <v>0</v>
      </c>
      <c r="H213" s="7">
        <f t="shared" si="416"/>
        <v>2280</v>
      </c>
      <c r="I213" s="8">
        <f t="shared" si="368"/>
        <v>-1</v>
      </c>
      <c r="J213" s="6">
        <f t="shared" ref="J213:K213" si="417">J195+J204</f>
        <v>0</v>
      </c>
      <c r="K213" s="7">
        <f t="shared" si="417"/>
        <v>3877</v>
      </c>
      <c r="L213" s="8">
        <f t="shared" si="369"/>
        <v>-1</v>
      </c>
      <c r="M213" s="6">
        <f t="shared" ref="M213:N213" si="418">M195+M204</f>
        <v>0</v>
      </c>
      <c r="N213" s="7">
        <f t="shared" si="418"/>
        <v>1834</v>
      </c>
      <c r="O213" s="8">
        <f t="shared" si="370"/>
        <v>-1</v>
      </c>
      <c r="P213" s="6">
        <f t="shared" ref="P213:Q213" si="419">P195+P204</f>
        <v>0</v>
      </c>
      <c r="Q213" s="7">
        <f t="shared" si="419"/>
        <v>982</v>
      </c>
      <c r="R213" s="8">
        <f t="shared" si="371"/>
        <v>-1</v>
      </c>
      <c r="S213" s="6">
        <f t="shared" ref="S213:T213" si="420">S195+S204</f>
        <v>0</v>
      </c>
      <c r="T213" s="7">
        <f t="shared" si="420"/>
        <v>13754</v>
      </c>
      <c r="U213" s="8">
        <f t="shared" si="383"/>
        <v>-1</v>
      </c>
      <c r="V213" s="16" t="e">
        <f>S213/S214</f>
        <v>#DIV/0!</v>
      </c>
      <c r="W213" s="16">
        <f>T213/T214</f>
        <v>1.8171440952725715E-2</v>
      </c>
      <c r="X213" s="17" t="e">
        <f t="shared" si="390"/>
        <v>#DIV/0!</v>
      </c>
    </row>
    <row r="214" spans="1:24" x14ac:dyDescent="0.25">
      <c r="A214" s="10"/>
      <c r="B214" s="10"/>
      <c r="C214" s="4" t="s">
        <v>28</v>
      </c>
      <c r="D214" s="6">
        <f>SUM(D207:D213)</f>
        <v>0</v>
      </c>
      <c r="E214" s="7">
        <f>SUM(E207:E213)</f>
        <v>270664</v>
      </c>
      <c r="F214" s="8">
        <f t="shared" si="376"/>
        <v>-1</v>
      </c>
      <c r="G214" s="6">
        <f>SUM(G207:G213)</f>
        <v>0</v>
      </c>
      <c r="H214" s="7">
        <f>SUM(H207:H213)</f>
        <v>104840</v>
      </c>
      <c r="I214" s="8">
        <f t="shared" si="368"/>
        <v>-1</v>
      </c>
      <c r="J214" s="6">
        <f>SUM(J207:J213)</f>
        <v>0</v>
      </c>
      <c r="K214" s="7">
        <f>SUM(K207:K213)</f>
        <v>211983</v>
      </c>
      <c r="L214" s="8">
        <f t="shared" si="369"/>
        <v>-1</v>
      </c>
      <c r="M214" s="6">
        <f>SUM(M207:M213)</f>
        <v>0</v>
      </c>
      <c r="N214" s="7">
        <f>SUM(N207:N213)</f>
        <v>100816</v>
      </c>
      <c r="O214" s="8">
        <f t="shared" si="370"/>
        <v>-1</v>
      </c>
      <c r="P214" s="6">
        <f>SUM(P207:P213)</f>
        <v>0</v>
      </c>
      <c r="Q214" s="7">
        <f>SUM(Q207:Q213)</f>
        <v>68599</v>
      </c>
      <c r="R214" s="8">
        <f t="shared" si="371"/>
        <v>-1</v>
      </c>
      <c r="S214" s="6">
        <f>SUM(S207:S213)</f>
        <v>0</v>
      </c>
      <c r="T214" s="7">
        <f>SUM(T207:T213)</f>
        <v>756902</v>
      </c>
      <c r="U214" s="8">
        <f t="shared" si="383"/>
        <v>-1</v>
      </c>
      <c r="V214" s="16" t="e">
        <f>SUM(V207:V213)</f>
        <v>#DIV/0!</v>
      </c>
      <c r="W214" s="16">
        <f t="shared" ref="W214" si="421">SUM(W207:W213)</f>
        <v>1</v>
      </c>
      <c r="X214" s="17" t="e">
        <f t="shared" si="390"/>
        <v>#DIV/0!</v>
      </c>
    </row>
    <row r="215" spans="1:24" x14ac:dyDescent="0.25">
      <c r="A215" s="10" t="s">
        <v>14</v>
      </c>
      <c r="B215" s="10"/>
      <c r="C215" s="4"/>
      <c r="D215" s="6"/>
      <c r="E215" s="7"/>
      <c r="F215" s="8"/>
      <c r="G215" s="6"/>
      <c r="H215" s="7"/>
      <c r="I215" s="8"/>
      <c r="J215" s="6"/>
      <c r="K215" s="7"/>
      <c r="L215" s="8"/>
      <c r="M215" s="6"/>
      <c r="N215" s="7"/>
      <c r="O215" s="8"/>
      <c r="P215" s="6"/>
      <c r="Q215" s="7"/>
      <c r="R215" s="8"/>
      <c r="S215" s="6"/>
      <c r="T215" s="7"/>
      <c r="U215" s="8"/>
    </row>
    <row r="216" spans="1:24" x14ac:dyDescent="0.25">
      <c r="A216" s="10"/>
      <c r="B216" t="s">
        <v>1</v>
      </c>
      <c r="C216" s="4"/>
      <c r="D216" s="6"/>
      <c r="E216" s="7"/>
      <c r="F216" s="8"/>
      <c r="G216" s="6"/>
      <c r="H216" s="7"/>
      <c r="I216" s="8"/>
      <c r="J216" s="6"/>
      <c r="K216" s="7"/>
      <c r="L216" s="8"/>
      <c r="M216" s="6"/>
      <c r="N216" s="7"/>
      <c r="O216" s="8"/>
      <c r="P216" s="6"/>
      <c r="Q216" s="7"/>
      <c r="R216" s="8"/>
      <c r="S216" s="6"/>
      <c r="T216" s="7"/>
      <c r="U216" s="8"/>
    </row>
    <row r="217" spans="1:24" x14ac:dyDescent="0.25">
      <c r="A217" s="10"/>
      <c r="C217" s="4" t="s">
        <v>2</v>
      </c>
      <c r="D217" s="6">
        <f>'Vehicle Trip Inputs'!C49</f>
        <v>0</v>
      </c>
      <c r="E217" s="7">
        <v>36842</v>
      </c>
      <c r="F217" s="8">
        <f>D217/E217-1</f>
        <v>-1</v>
      </c>
      <c r="G217" s="6">
        <f>'Vehicle Trip Inputs'!C109</f>
        <v>0</v>
      </c>
      <c r="H217" s="7">
        <v>255734</v>
      </c>
      <c r="I217" s="8">
        <f>G217/H217-1</f>
        <v>-1</v>
      </c>
      <c r="J217" s="6">
        <f>'Vehicle Trip Inputs'!C169</f>
        <v>0</v>
      </c>
      <c r="K217" s="7">
        <v>106009</v>
      </c>
      <c r="L217" s="8">
        <f>J217/K217-1</f>
        <v>-1</v>
      </c>
      <c r="M217" s="6">
        <f>'Vehicle Trip Inputs'!C229</f>
        <v>0</v>
      </c>
      <c r="N217" s="7">
        <v>61202</v>
      </c>
      <c r="O217" s="8">
        <f>M217/N217-1</f>
        <v>-1</v>
      </c>
      <c r="P217" s="6">
        <f>'Vehicle Trip Inputs'!C289</f>
        <v>0</v>
      </c>
      <c r="Q217" s="7">
        <v>3201</v>
      </c>
      <c r="R217" s="8">
        <f>P217/Q217-1</f>
        <v>-1</v>
      </c>
      <c r="S217" s="6">
        <f>D217+G217+J217+M217+P217</f>
        <v>0</v>
      </c>
      <c r="T217" s="7">
        <f>E217+H217+K217+N217+Q217</f>
        <v>462988</v>
      </c>
      <c r="U217" s="8">
        <f>S217/T217-1</f>
        <v>-1</v>
      </c>
      <c r="V217" s="16" t="e">
        <f>S217/S223</f>
        <v>#DIV/0!</v>
      </c>
      <c r="W217" s="16">
        <f>T217/T223</f>
        <v>0.32659159332861187</v>
      </c>
      <c r="X217" s="17" t="e">
        <f>V217-W217</f>
        <v>#DIV/0!</v>
      </c>
    </row>
    <row r="218" spans="1:24" x14ac:dyDescent="0.25">
      <c r="A218" s="10"/>
      <c r="C218" s="4" t="s">
        <v>3</v>
      </c>
      <c r="D218" s="6">
        <f>'Vehicle Trip Inputs'!C50</f>
        <v>0</v>
      </c>
      <c r="E218" s="7">
        <v>27237</v>
      </c>
      <c r="F218" s="8">
        <f t="shared" ref="F218:F231" si="422">D218/E218-1</f>
        <v>-1</v>
      </c>
      <c r="G218" s="6">
        <f>'Vehicle Trip Inputs'!C110</f>
        <v>0</v>
      </c>
      <c r="H218" s="7">
        <v>195090</v>
      </c>
      <c r="I218" s="8">
        <f t="shared" ref="I218:I231" si="423">G218/H218-1</f>
        <v>-1</v>
      </c>
      <c r="J218" s="6">
        <f>'Vehicle Trip Inputs'!C170</f>
        <v>0</v>
      </c>
      <c r="K218" s="7">
        <v>113543</v>
      </c>
      <c r="L218" s="8">
        <f t="shared" ref="L218:L231" si="424">J218/K218-1</f>
        <v>-1</v>
      </c>
      <c r="M218" s="6">
        <f>'Vehicle Trip Inputs'!C230</f>
        <v>0</v>
      </c>
      <c r="N218" s="7">
        <v>85202</v>
      </c>
      <c r="O218" s="8">
        <f t="shared" ref="O218:O231" si="425">M218/N218-1</f>
        <v>-1</v>
      </c>
      <c r="P218" s="6">
        <f>'Vehicle Trip Inputs'!C290</f>
        <v>0</v>
      </c>
      <c r="Q218" s="7">
        <v>4393</v>
      </c>
      <c r="R218" s="8">
        <f t="shared" ref="R218:R231" si="426">P218/Q218-1</f>
        <v>-1</v>
      </c>
      <c r="S218" s="6">
        <f t="shared" ref="S218:S222" si="427">D218+G218+J218+M218+P218</f>
        <v>0</v>
      </c>
      <c r="T218" s="7">
        <f t="shared" ref="T218:T222" si="428">E218+H218+K218+N218+Q218</f>
        <v>425465</v>
      </c>
      <c r="U218" s="8">
        <f t="shared" ref="U218:U223" si="429">S218/T218-1</f>
        <v>-1</v>
      </c>
      <c r="V218" s="17" t="e">
        <f>S218/S223</f>
        <v>#DIV/0!</v>
      </c>
      <c r="W218" s="17">
        <f>T218/T223</f>
        <v>0.30012288062662068</v>
      </c>
      <c r="X218" s="17" t="e">
        <f t="shared" ref="X218:X223" si="430">V218-W218</f>
        <v>#DIV/0!</v>
      </c>
    </row>
    <row r="219" spans="1:24" x14ac:dyDescent="0.25">
      <c r="A219" s="10"/>
      <c r="C219" s="4" t="s">
        <v>4</v>
      </c>
      <c r="D219" s="6">
        <f>'Vehicle Trip Inputs'!C51</f>
        <v>0</v>
      </c>
      <c r="E219" s="7">
        <v>35445</v>
      </c>
      <c r="F219" s="8">
        <f t="shared" si="422"/>
        <v>-1</v>
      </c>
      <c r="G219" s="6">
        <f>'Vehicle Trip Inputs'!C111</f>
        <v>0</v>
      </c>
      <c r="H219" s="7">
        <v>149832</v>
      </c>
      <c r="I219" s="8">
        <f t="shared" si="423"/>
        <v>-1</v>
      </c>
      <c r="J219" s="6">
        <f>'Vehicle Trip Inputs'!C171</f>
        <v>0</v>
      </c>
      <c r="K219" s="7">
        <v>114634</v>
      </c>
      <c r="L219" s="8">
        <f t="shared" si="424"/>
        <v>-1</v>
      </c>
      <c r="M219" s="6">
        <f>'Vehicle Trip Inputs'!C231</f>
        <v>0</v>
      </c>
      <c r="N219" s="7">
        <v>83503</v>
      </c>
      <c r="O219" s="8">
        <f t="shared" si="425"/>
        <v>-1</v>
      </c>
      <c r="P219" s="6">
        <f>'Vehicle Trip Inputs'!C291</f>
        <v>0</v>
      </c>
      <c r="Q219" s="7">
        <v>5252</v>
      </c>
      <c r="R219" s="8">
        <f t="shared" si="426"/>
        <v>-1</v>
      </c>
      <c r="S219" s="6">
        <f t="shared" si="427"/>
        <v>0</v>
      </c>
      <c r="T219" s="7">
        <f t="shared" si="428"/>
        <v>388666</v>
      </c>
      <c r="U219" s="8">
        <f t="shared" si="429"/>
        <v>-1</v>
      </c>
      <c r="V219" s="17" t="e">
        <f>S219/S223</f>
        <v>#DIV/0!</v>
      </c>
      <c r="W219" s="17">
        <f>T219/T223</f>
        <v>0.27416487730277728</v>
      </c>
      <c r="X219" s="17" t="e">
        <f t="shared" si="430"/>
        <v>#DIV/0!</v>
      </c>
    </row>
    <row r="220" spans="1:24" x14ac:dyDescent="0.25">
      <c r="A220" s="10"/>
      <c r="C220" s="4" t="s">
        <v>25</v>
      </c>
      <c r="D220" s="6">
        <f>'Transit Trip Inputs'!C25</f>
        <v>0</v>
      </c>
      <c r="E220" s="7">
        <v>1683</v>
      </c>
      <c r="F220" s="8">
        <f t="shared" si="422"/>
        <v>-1</v>
      </c>
      <c r="G220" s="6">
        <f>'Transit Trip Inputs'!C53</f>
        <v>0</v>
      </c>
      <c r="H220" s="7">
        <v>9659</v>
      </c>
      <c r="I220" s="8">
        <f t="shared" si="423"/>
        <v>-1</v>
      </c>
      <c r="J220" s="6">
        <f>'Transit Trip Inputs'!C81</f>
        <v>0</v>
      </c>
      <c r="K220" s="7">
        <v>4077</v>
      </c>
      <c r="L220" s="8">
        <f t="shared" si="424"/>
        <v>-1</v>
      </c>
      <c r="M220" s="6">
        <f>'Transit Trip Inputs'!C109</f>
        <v>0</v>
      </c>
      <c r="N220" s="7">
        <v>1733</v>
      </c>
      <c r="O220" s="8">
        <f t="shared" si="425"/>
        <v>-1</v>
      </c>
      <c r="P220" s="6">
        <f>'Transit Trip Inputs'!C137</f>
        <v>0</v>
      </c>
      <c r="Q220" s="7">
        <v>605</v>
      </c>
      <c r="R220" s="8">
        <f t="shared" si="426"/>
        <v>-1</v>
      </c>
      <c r="S220" s="6">
        <f t="shared" si="427"/>
        <v>0</v>
      </c>
      <c r="T220" s="7">
        <f t="shared" si="428"/>
        <v>17757</v>
      </c>
      <c r="U220" s="8">
        <f t="shared" si="429"/>
        <v>-1</v>
      </c>
      <c r="V220" s="17" t="e">
        <f>S220/S223</f>
        <v>#DIV/0!</v>
      </c>
      <c r="W220" s="17">
        <f>T220/T223</f>
        <v>1.2525782358800143E-2</v>
      </c>
      <c r="X220" s="17" t="e">
        <f t="shared" si="430"/>
        <v>#DIV/0!</v>
      </c>
    </row>
    <row r="221" spans="1:24" x14ac:dyDescent="0.25">
      <c r="A221" s="10"/>
      <c r="C221" s="4" t="s">
        <v>26</v>
      </c>
      <c r="D221" s="6">
        <f>'NonMotorized Trip Inputs'!C33</f>
        <v>0</v>
      </c>
      <c r="E221" s="7">
        <v>6458</v>
      </c>
      <c r="F221" s="8">
        <f t="shared" si="422"/>
        <v>-1</v>
      </c>
      <c r="G221" s="6">
        <f>'NonMotorized Trip Inputs'!C73</f>
        <v>0</v>
      </c>
      <c r="H221" s="7">
        <v>60628</v>
      </c>
      <c r="I221" s="8">
        <f t="shared" si="423"/>
        <v>-1</v>
      </c>
      <c r="J221" s="6">
        <f>'NonMotorized Trip Inputs'!C113</f>
        <v>0</v>
      </c>
      <c r="K221" s="7">
        <v>28454</v>
      </c>
      <c r="L221" s="8">
        <f t="shared" si="424"/>
        <v>-1</v>
      </c>
      <c r="M221" s="6">
        <f>'NonMotorized Trip Inputs'!C153</f>
        <v>0</v>
      </c>
      <c r="N221" s="7">
        <v>19066</v>
      </c>
      <c r="O221" s="8">
        <f t="shared" si="425"/>
        <v>-1</v>
      </c>
      <c r="P221" s="6">
        <f>'NonMotorized Trip Inputs'!C193</f>
        <v>0</v>
      </c>
      <c r="Q221" s="7">
        <v>1811</v>
      </c>
      <c r="R221" s="8">
        <f t="shared" si="426"/>
        <v>-1</v>
      </c>
      <c r="S221" s="6">
        <f t="shared" si="427"/>
        <v>0</v>
      </c>
      <c r="T221" s="7">
        <f t="shared" si="428"/>
        <v>116417</v>
      </c>
      <c r="U221" s="8">
        <f t="shared" si="429"/>
        <v>-1</v>
      </c>
      <c r="V221" s="17" t="e">
        <f>S221/S223</f>
        <v>#DIV/0!</v>
      </c>
      <c r="W221" s="17">
        <f>T221/T223</f>
        <v>8.2120516126847801E-2</v>
      </c>
      <c r="X221" s="17" t="e">
        <f t="shared" si="430"/>
        <v>#DIV/0!</v>
      </c>
    </row>
    <row r="222" spans="1:24" x14ac:dyDescent="0.25">
      <c r="A222" s="10"/>
      <c r="B222" s="10"/>
      <c r="C222" s="4" t="s">
        <v>27</v>
      </c>
      <c r="D222" s="6">
        <f>'NonMotorized Trip Inputs'!C34</f>
        <v>0</v>
      </c>
      <c r="E222" s="7">
        <v>242</v>
      </c>
      <c r="F222" s="8">
        <f t="shared" si="422"/>
        <v>-1</v>
      </c>
      <c r="G222" s="6">
        <f>'NonMotorized Trip Inputs'!C74</f>
        <v>0</v>
      </c>
      <c r="H222" s="7">
        <v>3001</v>
      </c>
      <c r="I222" s="8">
        <f t="shared" si="423"/>
        <v>-1</v>
      </c>
      <c r="J222" s="6">
        <f>'NonMotorized Trip Inputs'!C114</f>
        <v>0</v>
      </c>
      <c r="K222" s="7">
        <v>1912</v>
      </c>
      <c r="L222" s="8">
        <f t="shared" si="424"/>
        <v>-1</v>
      </c>
      <c r="M222" s="6">
        <f>'NonMotorized Trip Inputs'!C154</f>
        <v>0</v>
      </c>
      <c r="N222" s="7">
        <v>1127</v>
      </c>
      <c r="O222" s="8">
        <f t="shared" si="425"/>
        <v>-1</v>
      </c>
      <c r="P222" s="6">
        <f>'NonMotorized Trip Inputs'!C194</f>
        <v>0</v>
      </c>
      <c r="Q222" s="7">
        <v>61</v>
      </c>
      <c r="R222" s="8">
        <f t="shared" si="426"/>
        <v>-1</v>
      </c>
      <c r="S222" s="6">
        <f t="shared" si="427"/>
        <v>0</v>
      </c>
      <c r="T222" s="7">
        <f t="shared" si="428"/>
        <v>6343</v>
      </c>
      <c r="U222" s="8">
        <f t="shared" si="429"/>
        <v>-1</v>
      </c>
      <c r="V222" s="17" t="e">
        <f>S222/S223</f>
        <v>#DIV/0!</v>
      </c>
      <c r="W222" s="17">
        <f>T222/T223</f>
        <v>4.4743502563422488E-3</v>
      </c>
      <c r="X222" s="17" t="e">
        <f t="shared" si="430"/>
        <v>#DIV/0!</v>
      </c>
    </row>
    <row r="223" spans="1:24" x14ac:dyDescent="0.25">
      <c r="A223" s="10"/>
      <c r="B223" s="10"/>
      <c r="C223" s="4" t="s">
        <v>28</v>
      </c>
      <c r="D223" s="6">
        <f>SUM(D217:D222)</f>
        <v>0</v>
      </c>
      <c r="E223" s="7">
        <f>SUM(E217:E222)</f>
        <v>107907</v>
      </c>
      <c r="F223" s="8">
        <f t="shared" si="422"/>
        <v>-1</v>
      </c>
      <c r="G223" s="6">
        <f>SUM(G217:G222)</f>
        <v>0</v>
      </c>
      <c r="H223" s="7">
        <f>SUM(H217:H222)</f>
        <v>673944</v>
      </c>
      <c r="I223" s="8">
        <f t="shared" si="423"/>
        <v>-1</v>
      </c>
      <c r="J223" s="6">
        <f>SUM(J217:J222)</f>
        <v>0</v>
      </c>
      <c r="K223" s="7">
        <f>SUM(K217:K222)</f>
        <v>368629</v>
      </c>
      <c r="L223" s="8">
        <f t="shared" si="424"/>
        <v>-1</v>
      </c>
      <c r="M223" s="6">
        <f>SUM(M217:M222)</f>
        <v>0</v>
      </c>
      <c r="N223" s="7">
        <f>SUM(N217:N222)</f>
        <v>251833</v>
      </c>
      <c r="O223" s="8">
        <f t="shared" si="425"/>
        <v>-1</v>
      </c>
      <c r="P223" s="6">
        <f>SUM(P217:P222)</f>
        <v>0</v>
      </c>
      <c r="Q223" s="7">
        <f>SUM(Q217:Q222)</f>
        <v>15323</v>
      </c>
      <c r="R223" s="8">
        <f t="shared" si="426"/>
        <v>-1</v>
      </c>
      <c r="S223" s="6">
        <f>SUM(S217:S222)</f>
        <v>0</v>
      </c>
      <c r="T223" s="7">
        <f>SUM(T217:T222)</f>
        <v>1417636</v>
      </c>
      <c r="U223" s="8">
        <f t="shared" si="429"/>
        <v>-1</v>
      </c>
      <c r="V223" s="17" t="e">
        <f>SUM(V217:V222)</f>
        <v>#DIV/0!</v>
      </c>
      <c r="W223" s="17">
        <f>SUM(W217:W222)</f>
        <v>1.0000000000000002</v>
      </c>
      <c r="X223" s="17" t="e">
        <f t="shared" si="430"/>
        <v>#DIV/0!</v>
      </c>
    </row>
    <row r="224" spans="1:24" x14ac:dyDescent="0.25">
      <c r="A224" s="10"/>
      <c r="B224" s="10" t="s">
        <v>5</v>
      </c>
      <c r="C224" s="4"/>
      <c r="D224" s="6"/>
      <c r="E224" s="7"/>
      <c r="F224" s="8"/>
      <c r="G224" s="6"/>
      <c r="H224" s="7"/>
      <c r="I224" s="8"/>
      <c r="J224" s="6"/>
      <c r="K224" s="7"/>
      <c r="L224" s="8"/>
      <c r="M224" s="6"/>
      <c r="N224" s="7"/>
      <c r="O224" s="8"/>
      <c r="P224" s="6"/>
      <c r="Q224" s="7"/>
      <c r="R224" s="8"/>
      <c r="S224" s="6"/>
      <c r="T224" s="7"/>
      <c r="U224" s="8"/>
      <c r="V224" s="3"/>
      <c r="W224" s="3"/>
      <c r="X224" s="3"/>
    </row>
    <row r="225" spans="1:24" x14ac:dyDescent="0.25">
      <c r="A225" s="10"/>
      <c r="B225" s="10"/>
      <c r="C225" s="4" t="s">
        <v>2</v>
      </c>
      <c r="D225" s="6">
        <f>'Vehicle Trip Inputs'!C52</f>
        <v>0</v>
      </c>
      <c r="E225" s="7">
        <v>36842</v>
      </c>
      <c r="F225" s="8">
        <f>D225/E225-1</f>
        <v>-1</v>
      </c>
      <c r="G225" s="6">
        <f>'Vehicle Trip Inputs'!C112</f>
        <v>0</v>
      </c>
      <c r="H225" s="7">
        <v>255734</v>
      </c>
      <c r="I225" s="8">
        <f>G225/H225-1</f>
        <v>-1</v>
      </c>
      <c r="J225" s="6">
        <f>'Vehicle Trip Inputs'!C172</f>
        <v>0</v>
      </c>
      <c r="K225" s="7">
        <v>106009</v>
      </c>
      <c r="L225" s="8">
        <f>J225/K225-1</f>
        <v>-1</v>
      </c>
      <c r="M225" s="6">
        <f>'Vehicle Trip Inputs'!C232</f>
        <v>0</v>
      </c>
      <c r="N225" s="7">
        <v>61202</v>
      </c>
      <c r="O225" s="8">
        <f>M225/N225-1</f>
        <v>-1</v>
      </c>
      <c r="P225" s="6">
        <f>'Vehicle Trip Inputs'!C292</f>
        <v>0</v>
      </c>
      <c r="Q225" s="7">
        <v>3201</v>
      </c>
      <c r="R225" s="8">
        <f>P225/Q225-1</f>
        <v>-1</v>
      </c>
      <c r="S225" s="6">
        <f t="shared" ref="S225:S230" si="431">D225+G225+J225+M225+P225</f>
        <v>0</v>
      </c>
      <c r="T225" s="7">
        <f t="shared" ref="T225:T230" si="432">E225+H225+K225+N225+Q225</f>
        <v>462988</v>
      </c>
      <c r="U225" s="8">
        <f t="shared" ref="U225:U231" si="433">S225/T225-1</f>
        <v>-1</v>
      </c>
      <c r="V225" s="16" t="e">
        <f>S225/S231</f>
        <v>#DIV/0!</v>
      </c>
      <c r="W225" s="16">
        <f>T225/T231</f>
        <v>0.32659159332861187</v>
      </c>
      <c r="X225" s="17" t="e">
        <f>V225-W225</f>
        <v>#DIV/0!</v>
      </c>
    </row>
    <row r="226" spans="1:24" x14ac:dyDescent="0.25">
      <c r="A226" s="10"/>
      <c r="B226" s="10"/>
      <c r="C226" s="4" t="s">
        <v>3</v>
      </c>
      <c r="D226" s="6">
        <f>'Vehicle Trip Inputs'!C53</f>
        <v>0</v>
      </c>
      <c r="E226" s="7">
        <v>27237</v>
      </c>
      <c r="F226" s="8">
        <f t="shared" si="422"/>
        <v>-1</v>
      </c>
      <c r="G226" s="6">
        <f>'Vehicle Trip Inputs'!C113</f>
        <v>0</v>
      </c>
      <c r="H226" s="7">
        <v>195090</v>
      </c>
      <c r="I226" s="8">
        <f t="shared" si="423"/>
        <v>-1</v>
      </c>
      <c r="J226" s="6">
        <f>'Vehicle Trip Inputs'!C173</f>
        <v>0</v>
      </c>
      <c r="K226" s="7">
        <v>113543</v>
      </c>
      <c r="L226" s="8">
        <f t="shared" si="424"/>
        <v>-1</v>
      </c>
      <c r="M226" s="6">
        <f>'Vehicle Trip Inputs'!C233</f>
        <v>0</v>
      </c>
      <c r="N226" s="7">
        <v>85202</v>
      </c>
      <c r="O226" s="8">
        <f t="shared" si="425"/>
        <v>-1</v>
      </c>
      <c r="P226" s="6">
        <f>'Vehicle Trip Inputs'!C293</f>
        <v>0</v>
      </c>
      <c r="Q226" s="7">
        <v>4393</v>
      </c>
      <c r="R226" s="8">
        <f t="shared" si="426"/>
        <v>-1</v>
      </c>
      <c r="S226" s="6">
        <f t="shared" si="431"/>
        <v>0</v>
      </c>
      <c r="T226" s="7">
        <f t="shared" si="432"/>
        <v>425465</v>
      </c>
      <c r="U226" s="8">
        <f t="shared" si="433"/>
        <v>-1</v>
      </c>
      <c r="V226" s="17" t="e">
        <f>S226/S231</f>
        <v>#DIV/0!</v>
      </c>
      <c r="W226" s="17">
        <f>T226/T231</f>
        <v>0.30012288062662068</v>
      </c>
      <c r="X226" s="17" t="e">
        <f t="shared" ref="X226:X231" si="434">V226-W226</f>
        <v>#DIV/0!</v>
      </c>
    </row>
    <row r="227" spans="1:24" x14ac:dyDescent="0.25">
      <c r="A227" s="10"/>
      <c r="B227" s="10"/>
      <c r="C227" s="4" t="s">
        <v>4</v>
      </c>
      <c r="D227" s="6">
        <f>'Vehicle Trip Inputs'!C54</f>
        <v>0</v>
      </c>
      <c r="E227" s="7">
        <v>35445</v>
      </c>
      <c r="F227" s="8">
        <f t="shared" si="422"/>
        <v>-1</v>
      </c>
      <c r="G227" s="6">
        <f>'Vehicle Trip Inputs'!C114</f>
        <v>0</v>
      </c>
      <c r="H227" s="7">
        <v>149832</v>
      </c>
      <c r="I227" s="8">
        <f t="shared" si="423"/>
        <v>-1</v>
      </c>
      <c r="J227" s="6">
        <f>'Vehicle Trip Inputs'!C174</f>
        <v>0</v>
      </c>
      <c r="K227" s="7">
        <v>114634</v>
      </c>
      <c r="L227" s="8">
        <f t="shared" si="424"/>
        <v>-1</v>
      </c>
      <c r="M227" s="6">
        <f>'Vehicle Trip Inputs'!C234</f>
        <v>0</v>
      </c>
      <c r="N227" s="7">
        <v>83503</v>
      </c>
      <c r="O227" s="8">
        <f t="shared" si="425"/>
        <v>-1</v>
      </c>
      <c r="P227" s="6">
        <f>'Vehicle Trip Inputs'!C294</f>
        <v>0</v>
      </c>
      <c r="Q227" s="7">
        <v>5252</v>
      </c>
      <c r="R227" s="8">
        <f t="shared" si="426"/>
        <v>-1</v>
      </c>
      <c r="S227" s="6">
        <f t="shared" si="431"/>
        <v>0</v>
      </c>
      <c r="T227" s="7">
        <f t="shared" si="432"/>
        <v>388666</v>
      </c>
      <c r="U227" s="8">
        <f t="shared" si="433"/>
        <v>-1</v>
      </c>
      <c r="V227" s="17" t="e">
        <f>S227/S231</f>
        <v>#DIV/0!</v>
      </c>
      <c r="W227" s="17">
        <f>T227/T231</f>
        <v>0.27416487730277728</v>
      </c>
      <c r="X227" s="17" t="e">
        <f t="shared" si="434"/>
        <v>#DIV/0!</v>
      </c>
    </row>
    <row r="228" spans="1:24" x14ac:dyDescent="0.25">
      <c r="A228" s="10"/>
      <c r="B228" s="10"/>
      <c r="C228" s="4" t="s">
        <v>25</v>
      </c>
      <c r="D228" s="6">
        <f>'Transit Trip Inputs'!C26</f>
        <v>0</v>
      </c>
      <c r="E228" s="7">
        <v>1683</v>
      </c>
      <c r="F228" s="8">
        <f t="shared" si="422"/>
        <v>-1</v>
      </c>
      <c r="G228" s="6">
        <f>'Transit Trip Inputs'!C54</f>
        <v>0</v>
      </c>
      <c r="H228" s="7">
        <v>9659</v>
      </c>
      <c r="I228" s="8">
        <f t="shared" si="423"/>
        <v>-1</v>
      </c>
      <c r="J228" s="6">
        <f>'Transit Trip Inputs'!C82</f>
        <v>0</v>
      </c>
      <c r="K228" s="7">
        <v>4077</v>
      </c>
      <c r="L228" s="8">
        <f t="shared" si="424"/>
        <v>-1</v>
      </c>
      <c r="M228" s="6">
        <f>'Transit Trip Inputs'!C110</f>
        <v>0</v>
      </c>
      <c r="N228" s="7">
        <v>1733</v>
      </c>
      <c r="O228" s="8">
        <f t="shared" si="425"/>
        <v>-1</v>
      </c>
      <c r="P228" s="6">
        <f>'Transit Trip Inputs'!C138</f>
        <v>0</v>
      </c>
      <c r="Q228" s="7">
        <v>605</v>
      </c>
      <c r="R228" s="8">
        <f t="shared" si="426"/>
        <v>-1</v>
      </c>
      <c r="S228" s="6">
        <f t="shared" si="431"/>
        <v>0</v>
      </c>
      <c r="T228" s="7">
        <f t="shared" si="432"/>
        <v>17757</v>
      </c>
      <c r="U228" s="8">
        <f t="shared" si="433"/>
        <v>-1</v>
      </c>
      <c r="V228" s="17" t="e">
        <f>S228/S231</f>
        <v>#DIV/0!</v>
      </c>
      <c r="W228" s="17">
        <f>T228/T231</f>
        <v>1.2525782358800143E-2</v>
      </c>
      <c r="X228" s="17" t="e">
        <f t="shared" si="434"/>
        <v>#DIV/0!</v>
      </c>
    </row>
    <row r="229" spans="1:24" x14ac:dyDescent="0.25">
      <c r="A229" s="10"/>
      <c r="B229" s="10"/>
      <c r="C229" s="4" t="s">
        <v>26</v>
      </c>
      <c r="D229" s="6">
        <f>'NonMotorized Trip Inputs'!C35</f>
        <v>0</v>
      </c>
      <c r="E229" s="7">
        <v>6458</v>
      </c>
      <c r="F229" s="8">
        <f t="shared" si="422"/>
        <v>-1</v>
      </c>
      <c r="G229" s="6">
        <f>'NonMotorized Trip Inputs'!C75</f>
        <v>0</v>
      </c>
      <c r="H229" s="7">
        <v>60628</v>
      </c>
      <c r="I229" s="8">
        <f t="shared" si="423"/>
        <v>-1</v>
      </c>
      <c r="J229" s="6">
        <f>'NonMotorized Trip Inputs'!C115</f>
        <v>0</v>
      </c>
      <c r="K229" s="7">
        <v>28454</v>
      </c>
      <c r="L229" s="8">
        <f t="shared" si="424"/>
        <v>-1</v>
      </c>
      <c r="M229" s="6">
        <f>'NonMotorized Trip Inputs'!C155</f>
        <v>0</v>
      </c>
      <c r="N229" s="7">
        <v>19066</v>
      </c>
      <c r="O229" s="8">
        <f t="shared" si="425"/>
        <v>-1</v>
      </c>
      <c r="P229" s="6">
        <f>'NonMotorized Trip Inputs'!C195</f>
        <v>0</v>
      </c>
      <c r="Q229" s="7">
        <v>1811</v>
      </c>
      <c r="R229" s="8">
        <f t="shared" si="426"/>
        <v>-1</v>
      </c>
      <c r="S229" s="6">
        <f t="shared" si="431"/>
        <v>0</v>
      </c>
      <c r="T229" s="7">
        <f t="shared" si="432"/>
        <v>116417</v>
      </c>
      <c r="U229" s="8">
        <f t="shared" si="433"/>
        <v>-1</v>
      </c>
      <c r="V229" s="17" t="e">
        <f>S229/S231</f>
        <v>#DIV/0!</v>
      </c>
      <c r="W229" s="17">
        <f>T229/T231</f>
        <v>8.2120516126847801E-2</v>
      </c>
      <c r="X229" s="17" t="e">
        <f t="shared" si="434"/>
        <v>#DIV/0!</v>
      </c>
    </row>
    <row r="230" spans="1:24" x14ac:dyDescent="0.25">
      <c r="A230" s="10"/>
      <c r="B230" s="10"/>
      <c r="C230" s="4" t="s">
        <v>27</v>
      </c>
      <c r="D230" s="6">
        <f>'NonMotorized Trip Inputs'!C36</f>
        <v>0</v>
      </c>
      <c r="E230" s="7">
        <v>242</v>
      </c>
      <c r="F230" s="8">
        <f t="shared" si="422"/>
        <v>-1</v>
      </c>
      <c r="G230" s="6">
        <f>'NonMotorized Trip Inputs'!C76</f>
        <v>0</v>
      </c>
      <c r="H230" s="7">
        <v>3001</v>
      </c>
      <c r="I230" s="8">
        <f t="shared" si="423"/>
        <v>-1</v>
      </c>
      <c r="J230" s="6">
        <f>'NonMotorized Trip Inputs'!C116</f>
        <v>0</v>
      </c>
      <c r="K230" s="7">
        <v>1912</v>
      </c>
      <c r="L230" s="8">
        <f t="shared" si="424"/>
        <v>-1</v>
      </c>
      <c r="M230" s="6">
        <f>'NonMotorized Trip Inputs'!C156</f>
        <v>0</v>
      </c>
      <c r="N230" s="7">
        <v>1127</v>
      </c>
      <c r="O230" s="8">
        <f t="shared" si="425"/>
        <v>-1</v>
      </c>
      <c r="P230" s="6">
        <f>'NonMotorized Trip Inputs'!C196</f>
        <v>0</v>
      </c>
      <c r="Q230" s="7">
        <v>61</v>
      </c>
      <c r="R230" s="8">
        <f t="shared" si="426"/>
        <v>-1</v>
      </c>
      <c r="S230" s="6">
        <f t="shared" si="431"/>
        <v>0</v>
      </c>
      <c r="T230" s="7">
        <f t="shared" si="432"/>
        <v>6343</v>
      </c>
      <c r="U230" s="8">
        <f t="shared" si="433"/>
        <v>-1</v>
      </c>
      <c r="V230" s="17" t="e">
        <f>S230/S231</f>
        <v>#DIV/0!</v>
      </c>
      <c r="W230" s="17">
        <f>T230/T231</f>
        <v>4.4743502563422488E-3</v>
      </c>
      <c r="X230" s="17" t="e">
        <f t="shared" si="434"/>
        <v>#DIV/0!</v>
      </c>
    </row>
    <row r="231" spans="1:24" x14ac:dyDescent="0.25">
      <c r="A231" s="10"/>
      <c r="B231" s="10"/>
      <c r="C231" s="4" t="s">
        <v>28</v>
      </c>
      <c r="D231" s="6">
        <f>SUM(D225:D230)</f>
        <v>0</v>
      </c>
      <c r="E231" s="7">
        <f>SUM(E225:E230)</f>
        <v>107907</v>
      </c>
      <c r="F231" s="8">
        <f t="shared" si="422"/>
        <v>-1</v>
      </c>
      <c r="G231" s="6">
        <f>SUM(G225:G230)</f>
        <v>0</v>
      </c>
      <c r="H231" s="7">
        <f>SUM(H225:H230)</f>
        <v>673944</v>
      </c>
      <c r="I231" s="8">
        <f t="shared" si="423"/>
        <v>-1</v>
      </c>
      <c r="J231" s="6">
        <f>SUM(J225:J230)</f>
        <v>0</v>
      </c>
      <c r="K231" s="7">
        <f>SUM(K225:K230)</f>
        <v>368629</v>
      </c>
      <c r="L231" s="8">
        <f t="shared" si="424"/>
        <v>-1</v>
      </c>
      <c r="M231" s="6">
        <f>SUM(M225:M230)</f>
        <v>0</v>
      </c>
      <c r="N231" s="7">
        <f>SUM(N225:N230)</f>
        <v>251833</v>
      </c>
      <c r="O231" s="8">
        <f t="shared" si="425"/>
        <v>-1</v>
      </c>
      <c r="P231" s="6">
        <f>SUM(P225:P230)</f>
        <v>0</v>
      </c>
      <c r="Q231" s="7">
        <f>SUM(Q225:Q230)</f>
        <v>15323</v>
      </c>
      <c r="R231" s="8">
        <f t="shared" si="426"/>
        <v>-1</v>
      </c>
      <c r="S231" s="6">
        <f>SUM(S225:S230)</f>
        <v>0</v>
      </c>
      <c r="T231" s="7">
        <f>SUM(T225:T230)</f>
        <v>1417636</v>
      </c>
      <c r="U231" s="8">
        <f t="shared" si="433"/>
        <v>-1</v>
      </c>
      <c r="V231" s="17" t="e">
        <f>SUM(V225:V230)</f>
        <v>#DIV/0!</v>
      </c>
      <c r="W231" s="17">
        <f>SUM(W225:W230)</f>
        <v>1.0000000000000002</v>
      </c>
      <c r="X231" s="17" t="e">
        <f t="shared" si="434"/>
        <v>#DIV/0!</v>
      </c>
    </row>
    <row r="232" spans="1:24" x14ac:dyDescent="0.25">
      <c r="A232" s="10"/>
      <c r="B232" s="10" t="s">
        <v>24</v>
      </c>
      <c r="C232" s="4"/>
      <c r="D232" s="6"/>
      <c r="E232" s="7"/>
      <c r="F232" s="8"/>
      <c r="G232" s="6"/>
      <c r="H232" s="7"/>
      <c r="I232" s="8"/>
      <c r="J232" s="6"/>
      <c r="K232" s="7"/>
      <c r="L232" s="8"/>
      <c r="M232" s="6"/>
      <c r="N232" s="7"/>
      <c r="O232" s="8"/>
      <c r="P232" s="6"/>
      <c r="Q232" s="7"/>
      <c r="R232" s="8"/>
      <c r="S232" s="6"/>
      <c r="T232" s="7"/>
      <c r="U232" s="8"/>
      <c r="V232" s="3"/>
      <c r="W232" s="3"/>
      <c r="X232" s="3"/>
    </row>
    <row r="233" spans="1:24" x14ac:dyDescent="0.25">
      <c r="A233" s="10"/>
      <c r="C233" s="4" t="s">
        <v>2</v>
      </c>
      <c r="D233" s="6">
        <f t="shared" ref="D233:E233" si="435">D217+D225</f>
        <v>0</v>
      </c>
      <c r="E233" s="7">
        <f t="shared" si="435"/>
        <v>73684</v>
      </c>
      <c r="F233" s="8">
        <f t="shared" ref="F233:F239" si="436">D233/E233-1</f>
        <v>-1</v>
      </c>
      <c r="G233" s="6">
        <f t="shared" ref="G233:H233" si="437">G217+G225</f>
        <v>0</v>
      </c>
      <c r="H233" s="7">
        <f t="shared" si="437"/>
        <v>511468</v>
      </c>
      <c r="I233" s="8">
        <f t="shared" ref="I233:I239" si="438">G233/H233-1</f>
        <v>-1</v>
      </c>
      <c r="J233" s="6">
        <f t="shared" ref="J233:K233" si="439">J217+J225</f>
        <v>0</v>
      </c>
      <c r="K233" s="7">
        <f t="shared" si="439"/>
        <v>212018</v>
      </c>
      <c r="L233" s="8">
        <f t="shared" ref="L233:L239" si="440">J233/K233-1</f>
        <v>-1</v>
      </c>
      <c r="M233" s="6">
        <f t="shared" ref="M233:N233" si="441">M217+M225</f>
        <v>0</v>
      </c>
      <c r="N233" s="7">
        <f t="shared" si="441"/>
        <v>122404</v>
      </c>
      <c r="O233" s="8">
        <f t="shared" ref="O233:O239" si="442">M233/N233-1</f>
        <v>-1</v>
      </c>
      <c r="P233" s="6">
        <f t="shared" ref="P233:Q233" si="443">P217+P225</f>
        <v>0</v>
      </c>
      <c r="Q233" s="7">
        <f t="shared" si="443"/>
        <v>6402</v>
      </c>
      <c r="R233" s="8">
        <f t="shared" ref="R233:R239" si="444">P233/Q233-1</f>
        <v>-1</v>
      </c>
      <c r="S233" s="6">
        <f t="shared" ref="S233:T233" si="445">S217+S225</f>
        <v>0</v>
      </c>
      <c r="T233" s="7">
        <f t="shared" si="445"/>
        <v>925976</v>
      </c>
      <c r="U233" s="8">
        <f t="shared" ref="U233:U239" si="446">S233/T233-1</f>
        <v>-1</v>
      </c>
      <c r="V233" s="16" t="e">
        <f>S233/S239</f>
        <v>#DIV/0!</v>
      </c>
      <c r="W233" s="16">
        <f>T233/T239</f>
        <v>0.32659159332861187</v>
      </c>
      <c r="X233" s="17" t="e">
        <f>V233-W233</f>
        <v>#DIV/0!</v>
      </c>
    </row>
    <row r="234" spans="1:24" x14ac:dyDescent="0.25">
      <c r="A234" s="10"/>
      <c r="C234" s="4" t="s">
        <v>3</v>
      </c>
      <c r="D234" s="6">
        <f t="shared" ref="D234:E234" si="447">D218+D226</f>
        <v>0</v>
      </c>
      <c r="E234" s="7">
        <f t="shared" si="447"/>
        <v>54474</v>
      </c>
      <c r="F234" s="8">
        <f t="shared" si="436"/>
        <v>-1</v>
      </c>
      <c r="G234" s="6">
        <f t="shared" ref="G234:H234" si="448">G218+G226</f>
        <v>0</v>
      </c>
      <c r="H234" s="7">
        <f t="shared" si="448"/>
        <v>390180</v>
      </c>
      <c r="I234" s="8">
        <f t="shared" si="438"/>
        <v>-1</v>
      </c>
      <c r="J234" s="6">
        <f t="shared" ref="J234:K234" si="449">J218+J226</f>
        <v>0</v>
      </c>
      <c r="K234" s="7">
        <f t="shared" si="449"/>
        <v>227086</v>
      </c>
      <c r="L234" s="8">
        <f t="shared" si="440"/>
        <v>-1</v>
      </c>
      <c r="M234" s="6">
        <f t="shared" ref="M234:N234" si="450">M218+M226</f>
        <v>0</v>
      </c>
      <c r="N234" s="7">
        <f t="shared" si="450"/>
        <v>170404</v>
      </c>
      <c r="O234" s="8">
        <f t="shared" si="442"/>
        <v>-1</v>
      </c>
      <c r="P234" s="6">
        <f t="shared" ref="P234:Q234" si="451">P218+P226</f>
        <v>0</v>
      </c>
      <c r="Q234" s="7">
        <f t="shared" si="451"/>
        <v>8786</v>
      </c>
      <c r="R234" s="8">
        <f t="shared" si="444"/>
        <v>-1</v>
      </c>
      <c r="S234" s="6">
        <f t="shared" ref="S234:T234" si="452">S218+S226</f>
        <v>0</v>
      </c>
      <c r="T234" s="7">
        <f t="shared" si="452"/>
        <v>850930</v>
      </c>
      <c r="U234" s="8">
        <f t="shared" si="446"/>
        <v>-1</v>
      </c>
      <c r="V234" s="17" t="e">
        <f>S234/S239</f>
        <v>#DIV/0!</v>
      </c>
      <c r="W234" s="17">
        <f>T234/T239</f>
        <v>0.30012288062662068</v>
      </c>
      <c r="X234" s="17" t="e">
        <f t="shared" ref="X234:X239" si="453">V234-W234</f>
        <v>#DIV/0!</v>
      </c>
    </row>
    <row r="235" spans="1:24" x14ac:dyDescent="0.25">
      <c r="A235" s="10"/>
      <c r="C235" s="4" t="s">
        <v>4</v>
      </c>
      <c r="D235" s="6">
        <f t="shared" ref="D235:E235" si="454">D219+D227</f>
        <v>0</v>
      </c>
      <c r="E235" s="7">
        <f t="shared" si="454"/>
        <v>70890</v>
      </c>
      <c r="F235" s="8">
        <f t="shared" si="436"/>
        <v>-1</v>
      </c>
      <c r="G235" s="6">
        <f t="shared" ref="G235:H235" si="455">G219+G227</f>
        <v>0</v>
      </c>
      <c r="H235" s="7">
        <f t="shared" si="455"/>
        <v>299664</v>
      </c>
      <c r="I235" s="8">
        <f t="shared" si="438"/>
        <v>-1</v>
      </c>
      <c r="J235" s="6">
        <f t="shared" ref="J235:K235" si="456">J219+J227</f>
        <v>0</v>
      </c>
      <c r="K235" s="7">
        <f t="shared" si="456"/>
        <v>229268</v>
      </c>
      <c r="L235" s="8">
        <f t="shared" si="440"/>
        <v>-1</v>
      </c>
      <c r="M235" s="6">
        <f t="shared" ref="M235:N235" si="457">M219+M227</f>
        <v>0</v>
      </c>
      <c r="N235" s="7">
        <f t="shared" si="457"/>
        <v>167006</v>
      </c>
      <c r="O235" s="8">
        <f t="shared" si="442"/>
        <v>-1</v>
      </c>
      <c r="P235" s="6">
        <f t="shared" ref="P235:Q235" si="458">P219+P227</f>
        <v>0</v>
      </c>
      <c r="Q235" s="7">
        <f t="shared" si="458"/>
        <v>10504</v>
      </c>
      <c r="R235" s="8">
        <f t="shared" si="444"/>
        <v>-1</v>
      </c>
      <c r="S235" s="6">
        <f t="shared" ref="S235:T235" si="459">S219+S227</f>
        <v>0</v>
      </c>
      <c r="T235" s="7">
        <f t="shared" si="459"/>
        <v>777332</v>
      </c>
      <c r="U235" s="8">
        <f t="shared" si="446"/>
        <v>-1</v>
      </c>
      <c r="V235" s="17" t="e">
        <f>S235/S239</f>
        <v>#DIV/0!</v>
      </c>
      <c r="W235" s="17">
        <f>T235/T239</f>
        <v>0.27416487730277728</v>
      </c>
      <c r="X235" s="17" t="e">
        <f t="shared" si="453"/>
        <v>#DIV/0!</v>
      </c>
    </row>
    <row r="236" spans="1:24" x14ac:dyDescent="0.25">
      <c r="A236" s="10"/>
      <c r="C236" s="4" t="s">
        <v>25</v>
      </c>
      <c r="D236" s="6">
        <f t="shared" ref="D236:E236" si="460">D220+D228</f>
        <v>0</v>
      </c>
      <c r="E236" s="7">
        <f t="shared" si="460"/>
        <v>3366</v>
      </c>
      <c r="F236" s="8">
        <f t="shared" si="436"/>
        <v>-1</v>
      </c>
      <c r="G236" s="6">
        <f t="shared" ref="G236:H236" si="461">G220+G228</f>
        <v>0</v>
      </c>
      <c r="H236" s="7">
        <f t="shared" si="461"/>
        <v>19318</v>
      </c>
      <c r="I236" s="8">
        <f t="shared" si="438"/>
        <v>-1</v>
      </c>
      <c r="J236" s="6">
        <f t="shared" ref="J236:K236" si="462">J220+J228</f>
        <v>0</v>
      </c>
      <c r="K236" s="7">
        <f t="shared" si="462"/>
        <v>8154</v>
      </c>
      <c r="L236" s="8">
        <f t="shared" si="440"/>
        <v>-1</v>
      </c>
      <c r="M236" s="6">
        <f t="shared" ref="M236:N236" si="463">M220+M228</f>
        <v>0</v>
      </c>
      <c r="N236" s="7">
        <f t="shared" si="463"/>
        <v>3466</v>
      </c>
      <c r="O236" s="8">
        <f t="shared" si="442"/>
        <v>-1</v>
      </c>
      <c r="P236" s="6">
        <f t="shared" ref="P236:Q236" si="464">P220+P228</f>
        <v>0</v>
      </c>
      <c r="Q236" s="7">
        <f t="shared" si="464"/>
        <v>1210</v>
      </c>
      <c r="R236" s="8">
        <f t="shared" si="444"/>
        <v>-1</v>
      </c>
      <c r="S236" s="6">
        <f t="shared" ref="S236:T236" si="465">S220+S228</f>
        <v>0</v>
      </c>
      <c r="T236" s="7">
        <f t="shared" si="465"/>
        <v>35514</v>
      </c>
      <c r="U236" s="8">
        <f t="shared" si="446"/>
        <v>-1</v>
      </c>
      <c r="V236" s="17" t="e">
        <f>S236/S239</f>
        <v>#DIV/0!</v>
      </c>
      <c r="W236" s="17">
        <f>T236/T239</f>
        <v>1.2525782358800143E-2</v>
      </c>
      <c r="X236" s="17" t="e">
        <f t="shared" si="453"/>
        <v>#DIV/0!</v>
      </c>
    </row>
    <row r="237" spans="1:24" x14ac:dyDescent="0.25">
      <c r="A237" s="10"/>
      <c r="C237" s="4" t="s">
        <v>26</v>
      </c>
      <c r="D237" s="6">
        <f t="shared" ref="D237:E237" si="466">D221+D229</f>
        <v>0</v>
      </c>
      <c r="E237" s="7">
        <f t="shared" si="466"/>
        <v>12916</v>
      </c>
      <c r="F237" s="8">
        <f t="shared" si="436"/>
        <v>-1</v>
      </c>
      <c r="G237" s="6">
        <f t="shared" ref="G237:H237" si="467">G221+G229</f>
        <v>0</v>
      </c>
      <c r="H237" s="7">
        <f t="shared" si="467"/>
        <v>121256</v>
      </c>
      <c r="I237" s="8">
        <f t="shared" si="438"/>
        <v>-1</v>
      </c>
      <c r="J237" s="6">
        <f t="shared" ref="J237:K237" si="468">J221+J229</f>
        <v>0</v>
      </c>
      <c r="K237" s="7">
        <f t="shared" si="468"/>
        <v>56908</v>
      </c>
      <c r="L237" s="8">
        <f t="shared" si="440"/>
        <v>-1</v>
      </c>
      <c r="M237" s="6">
        <f t="shared" ref="M237:N237" si="469">M221+M229</f>
        <v>0</v>
      </c>
      <c r="N237" s="7">
        <f t="shared" si="469"/>
        <v>38132</v>
      </c>
      <c r="O237" s="8">
        <f t="shared" si="442"/>
        <v>-1</v>
      </c>
      <c r="P237" s="6">
        <f t="shared" ref="P237:Q237" si="470">P221+P229</f>
        <v>0</v>
      </c>
      <c r="Q237" s="7">
        <f t="shared" si="470"/>
        <v>3622</v>
      </c>
      <c r="R237" s="8">
        <f t="shared" si="444"/>
        <v>-1</v>
      </c>
      <c r="S237" s="6">
        <f t="shared" ref="S237:T237" si="471">S221+S229</f>
        <v>0</v>
      </c>
      <c r="T237" s="7">
        <f t="shared" si="471"/>
        <v>232834</v>
      </c>
      <c r="U237" s="8">
        <f t="shared" si="446"/>
        <v>-1</v>
      </c>
      <c r="V237" s="17" t="e">
        <f>S237/S239</f>
        <v>#DIV/0!</v>
      </c>
      <c r="W237" s="17">
        <f>T237/T239</f>
        <v>8.2120516126847801E-2</v>
      </c>
      <c r="X237" s="17" t="e">
        <f t="shared" si="453"/>
        <v>#DIV/0!</v>
      </c>
    </row>
    <row r="238" spans="1:24" x14ac:dyDescent="0.25">
      <c r="A238" s="10"/>
      <c r="B238" s="10"/>
      <c r="C238" s="4" t="s">
        <v>27</v>
      </c>
      <c r="D238" s="6">
        <f t="shared" ref="D238:E238" si="472">D222+D230</f>
        <v>0</v>
      </c>
      <c r="E238" s="7">
        <f t="shared" si="472"/>
        <v>484</v>
      </c>
      <c r="F238" s="8">
        <f t="shared" si="436"/>
        <v>-1</v>
      </c>
      <c r="G238" s="6">
        <f t="shared" ref="G238:H238" si="473">G222+G230</f>
        <v>0</v>
      </c>
      <c r="H238" s="7">
        <f t="shared" si="473"/>
        <v>6002</v>
      </c>
      <c r="I238" s="8">
        <f t="shared" si="438"/>
        <v>-1</v>
      </c>
      <c r="J238" s="6">
        <f t="shared" ref="J238:K238" si="474">J222+J230</f>
        <v>0</v>
      </c>
      <c r="K238" s="7">
        <f t="shared" si="474"/>
        <v>3824</v>
      </c>
      <c r="L238" s="8">
        <f t="shared" si="440"/>
        <v>-1</v>
      </c>
      <c r="M238" s="6">
        <f t="shared" ref="M238:N238" si="475">M222+M230</f>
        <v>0</v>
      </c>
      <c r="N238" s="7">
        <f t="shared" si="475"/>
        <v>2254</v>
      </c>
      <c r="O238" s="8">
        <f t="shared" si="442"/>
        <v>-1</v>
      </c>
      <c r="P238" s="6">
        <f t="shared" ref="P238:Q238" si="476">P222+P230</f>
        <v>0</v>
      </c>
      <c r="Q238" s="7">
        <f t="shared" si="476"/>
        <v>122</v>
      </c>
      <c r="R238" s="8">
        <f t="shared" si="444"/>
        <v>-1</v>
      </c>
      <c r="S238" s="6">
        <f t="shared" ref="S238:T238" si="477">S222+S230</f>
        <v>0</v>
      </c>
      <c r="T238" s="7">
        <f t="shared" si="477"/>
        <v>12686</v>
      </c>
      <c r="U238" s="8">
        <f t="shared" si="446"/>
        <v>-1</v>
      </c>
      <c r="V238" s="17" t="e">
        <f>S238/S239</f>
        <v>#DIV/0!</v>
      </c>
      <c r="W238" s="17">
        <f>T238/T239</f>
        <v>4.4743502563422488E-3</v>
      </c>
      <c r="X238" s="17" t="e">
        <f t="shared" si="453"/>
        <v>#DIV/0!</v>
      </c>
    </row>
    <row r="239" spans="1:24" x14ac:dyDescent="0.25">
      <c r="A239" s="10"/>
      <c r="B239" s="10"/>
      <c r="C239" s="4" t="s">
        <v>28</v>
      </c>
      <c r="D239" s="6">
        <f>SUM(D233:D238)</f>
        <v>0</v>
      </c>
      <c r="E239" s="7">
        <f>SUM(E233:E238)</f>
        <v>215814</v>
      </c>
      <c r="F239" s="8">
        <f t="shared" si="436"/>
        <v>-1</v>
      </c>
      <c r="G239" s="6">
        <f>SUM(G233:G238)</f>
        <v>0</v>
      </c>
      <c r="H239" s="7">
        <f>SUM(H233:H238)</f>
        <v>1347888</v>
      </c>
      <c r="I239" s="8">
        <f t="shared" si="438"/>
        <v>-1</v>
      </c>
      <c r="J239" s="6">
        <f>SUM(J233:J238)</f>
        <v>0</v>
      </c>
      <c r="K239" s="7">
        <f>SUM(K233:K238)</f>
        <v>737258</v>
      </c>
      <c r="L239" s="8">
        <f t="shared" si="440"/>
        <v>-1</v>
      </c>
      <c r="M239" s="6">
        <f>SUM(M233:M238)</f>
        <v>0</v>
      </c>
      <c r="N239" s="7">
        <f>SUM(N233:N238)</f>
        <v>503666</v>
      </c>
      <c r="O239" s="8">
        <f t="shared" si="442"/>
        <v>-1</v>
      </c>
      <c r="P239" s="6">
        <f>SUM(P233:P238)</f>
        <v>0</v>
      </c>
      <c r="Q239" s="7">
        <f>SUM(Q233:Q238)</f>
        <v>30646</v>
      </c>
      <c r="R239" s="8">
        <f t="shared" si="444"/>
        <v>-1</v>
      </c>
      <c r="S239" s="6">
        <f>SUM(S233:S238)</f>
        <v>0</v>
      </c>
      <c r="T239" s="7">
        <f>SUM(T233:T238)</f>
        <v>2835272</v>
      </c>
      <c r="U239" s="8">
        <f t="shared" si="446"/>
        <v>-1</v>
      </c>
      <c r="V239" s="17" t="e">
        <f>SUM(V233:V238)</f>
        <v>#DIV/0!</v>
      </c>
      <c r="W239" s="17">
        <f>SUM(W233:W238)</f>
        <v>1.0000000000000002</v>
      </c>
      <c r="X239" s="17" t="e">
        <f t="shared" si="453"/>
        <v>#DIV/0!</v>
      </c>
    </row>
    <row r="240" spans="1:24" x14ac:dyDescent="0.25">
      <c r="A240" s="10" t="s">
        <v>15</v>
      </c>
      <c r="B240" s="10"/>
      <c r="C240" s="4"/>
      <c r="D240" s="6"/>
      <c r="E240" s="7"/>
      <c r="F240" s="8"/>
      <c r="G240" s="6"/>
      <c r="H240" s="7"/>
      <c r="I240" s="8"/>
      <c r="J240" s="6"/>
      <c r="K240" s="7"/>
      <c r="L240" s="8"/>
      <c r="M240" s="6"/>
      <c r="N240" s="7"/>
      <c r="O240" s="8"/>
      <c r="P240" s="6"/>
      <c r="Q240" s="7"/>
      <c r="R240" s="8"/>
      <c r="S240" s="6"/>
      <c r="T240" s="7"/>
      <c r="U240" s="8"/>
    </row>
    <row r="241" spans="1:24" x14ac:dyDescent="0.25">
      <c r="A241" s="10"/>
      <c r="B241" t="s">
        <v>1</v>
      </c>
      <c r="C241" s="4"/>
      <c r="D241" s="6"/>
      <c r="E241" s="7"/>
      <c r="F241" s="8"/>
      <c r="G241" s="6"/>
      <c r="H241" s="7"/>
      <c r="I241" s="8"/>
      <c r="J241" s="6"/>
      <c r="K241" s="7"/>
      <c r="L241" s="8"/>
      <c r="M241" s="6"/>
      <c r="N241" s="7"/>
      <c r="O241" s="8"/>
      <c r="P241" s="6"/>
      <c r="Q241" s="7"/>
      <c r="R241" s="8"/>
      <c r="S241" s="6"/>
      <c r="T241" s="7"/>
      <c r="U241" s="8"/>
    </row>
    <row r="242" spans="1:24" x14ac:dyDescent="0.25">
      <c r="A242" s="10"/>
      <c r="C242" s="4" t="s">
        <v>2</v>
      </c>
      <c r="D242" s="6">
        <f>'Vehicle Trip Inputs'!C55</f>
        <v>0</v>
      </c>
      <c r="E242" s="7">
        <v>91111</v>
      </c>
      <c r="F242" s="8">
        <f>D242/E242-1</f>
        <v>-1</v>
      </c>
      <c r="G242" s="6">
        <f>'Vehicle Trip Inputs'!C115</f>
        <v>0</v>
      </c>
      <c r="H242" s="7">
        <v>218119</v>
      </c>
      <c r="I242" s="8">
        <f>G242/H242-1</f>
        <v>-1</v>
      </c>
      <c r="J242" s="6">
        <f>'Vehicle Trip Inputs'!C175</f>
        <v>0</v>
      </c>
      <c r="K242" s="7">
        <v>148444</v>
      </c>
      <c r="L242" s="8">
        <f>J242/K242-1</f>
        <v>-1</v>
      </c>
      <c r="M242" s="6">
        <f>'Vehicle Trip Inputs'!C235</f>
        <v>0</v>
      </c>
      <c r="N242" s="7">
        <v>32074</v>
      </c>
      <c r="O242" s="8">
        <f>M242/N242-1</f>
        <v>-1</v>
      </c>
      <c r="P242" s="6">
        <f>'Vehicle Trip Inputs'!C295</f>
        <v>0</v>
      </c>
      <c r="Q242" s="7">
        <v>7855</v>
      </c>
      <c r="R242" s="8">
        <f>P242/Q242-1</f>
        <v>-1</v>
      </c>
      <c r="S242" s="6">
        <f>D242+G242+J242+M242+P242</f>
        <v>0</v>
      </c>
      <c r="T242" s="7">
        <f>E242+H242+K242+N242+Q242</f>
        <v>497603</v>
      </c>
      <c r="U242" s="8">
        <f>S242/T242-1</f>
        <v>-1</v>
      </c>
      <c r="V242" s="16" t="e">
        <f>S242/S248</f>
        <v>#DIV/0!</v>
      </c>
      <c r="W242" s="16">
        <f>T242/T248</f>
        <v>0.69374766475013527</v>
      </c>
      <c r="X242" s="17" t="e">
        <f>V242-W242</f>
        <v>#DIV/0!</v>
      </c>
    </row>
    <row r="243" spans="1:24" x14ac:dyDescent="0.25">
      <c r="A243" s="10"/>
      <c r="C243" s="4" t="s">
        <v>3</v>
      </c>
      <c r="D243" s="6">
        <f>'Vehicle Trip Inputs'!C56</f>
        <v>0</v>
      </c>
      <c r="E243" s="7">
        <v>11369</v>
      </c>
      <c r="F243" s="8">
        <f t="shared" ref="F243:F248" si="478">D243/E243-1</f>
        <v>-1</v>
      </c>
      <c r="G243" s="6">
        <f>'Vehicle Trip Inputs'!C116</f>
        <v>0</v>
      </c>
      <c r="H243" s="7">
        <v>30574</v>
      </c>
      <c r="I243" s="8">
        <f t="shared" ref="I243:I248" si="479">G243/H243-1</f>
        <v>-1</v>
      </c>
      <c r="J243" s="6">
        <f>'Vehicle Trip Inputs'!C176</f>
        <v>0</v>
      </c>
      <c r="K243" s="7">
        <v>24998</v>
      </c>
      <c r="L243" s="8">
        <f t="shared" ref="L243:L248" si="480">J243/K243-1</f>
        <v>-1</v>
      </c>
      <c r="M243" s="6">
        <f>'Vehicle Trip Inputs'!C236</f>
        <v>0</v>
      </c>
      <c r="N243" s="7">
        <v>8836</v>
      </c>
      <c r="O243" s="8">
        <f t="shared" ref="O243:O248" si="481">M243/N243-1</f>
        <v>-1</v>
      </c>
      <c r="P243" s="6">
        <f>'Vehicle Trip Inputs'!C296</f>
        <v>0</v>
      </c>
      <c r="Q243" s="7">
        <v>2635</v>
      </c>
      <c r="R243" s="8">
        <f t="shared" ref="R243:R248" si="482">P243/Q243-1</f>
        <v>-1</v>
      </c>
      <c r="S243" s="6">
        <f t="shared" ref="S243:S247" si="483">D243+G243+J243+M243+P243</f>
        <v>0</v>
      </c>
      <c r="T243" s="7">
        <f t="shared" ref="T243:T247" si="484">E243+H243+K243+N243+Q243</f>
        <v>78412</v>
      </c>
      <c r="U243" s="8">
        <f t="shared" ref="U243:U248" si="485">S243/T243-1</f>
        <v>-1</v>
      </c>
      <c r="V243" s="17" t="e">
        <f>S243/S248</f>
        <v>#DIV/0!</v>
      </c>
      <c r="W243" s="17">
        <f>T243/T248</f>
        <v>0.10932036560950718</v>
      </c>
      <c r="X243" s="17" t="e">
        <f t="shared" ref="X243:X248" si="486">V243-W243</f>
        <v>#DIV/0!</v>
      </c>
    </row>
    <row r="244" spans="1:24" x14ac:dyDescent="0.25">
      <c r="A244" s="10"/>
      <c r="C244" s="4" t="s">
        <v>4</v>
      </c>
      <c r="D244" s="6">
        <f>'Vehicle Trip Inputs'!C57</f>
        <v>0</v>
      </c>
      <c r="E244" s="7">
        <v>3940</v>
      </c>
      <c r="F244" s="8">
        <f t="shared" si="478"/>
        <v>-1</v>
      </c>
      <c r="G244" s="6">
        <f>'Vehicle Trip Inputs'!C117</f>
        <v>0</v>
      </c>
      <c r="H244" s="7">
        <v>15599</v>
      </c>
      <c r="I244" s="8">
        <f t="shared" si="479"/>
        <v>-1</v>
      </c>
      <c r="J244" s="6">
        <f>'Vehicle Trip Inputs'!C177</f>
        <v>0</v>
      </c>
      <c r="K244" s="7">
        <v>8125</v>
      </c>
      <c r="L244" s="8">
        <f t="shared" si="480"/>
        <v>-1</v>
      </c>
      <c r="M244" s="6">
        <f>'Vehicle Trip Inputs'!C237</f>
        <v>0</v>
      </c>
      <c r="N244" s="7">
        <v>2139</v>
      </c>
      <c r="O244" s="8">
        <f t="shared" si="481"/>
        <v>-1</v>
      </c>
      <c r="P244" s="6">
        <f>'Vehicle Trip Inputs'!C297</f>
        <v>0</v>
      </c>
      <c r="Q244" s="7">
        <v>503</v>
      </c>
      <c r="R244" s="8">
        <f t="shared" si="482"/>
        <v>-1</v>
      </c>
      <c r="S244" s="6">
        <f t="shared" si="483"/>
        <v>0</v>
      </c>
      <c r="T244" s="7">
        <f t="shared" si="484"/>
        <v>30306</v>
      </c>
      <c r="U244" s="8">
        <f t="shared" si="485"/>
        <v>-1</v>
      </c>
      <c r="V244" s="17" t="e">
        <f>S244/S248</f>
        <v>#DIV/0!</v>
      </c>
      <c r="W244" s="17">
        <f>T244/T248</f>
        <v>4.2251989493466875E-2</v>
      </c>
      <c r="X244" s="17" t="e">
        <f t="shared" si="486"/>
        <v>#DIV/0!</v>
      </c>
    </row>
    <row r="245" spans="1:24" x14ac:dyDescent="0.25">
      <c r="A245" s="10"/>
      <c r="C245" s="4" t="s">
        <v>25</v>
      </c>
      <c r="D245" s="6">
        <f>'Transit Trip Inputs'!C27</f>
        <v>0</v>
      </c>
      <c r="E245" s="7">
        <v>2297</v>
      </c>
      <c r="F245" s="8">
        <f t="shared" si="478"/>
        <v>-1</v>
      </c>
      <c r="G245" s="6">
        <f>'Transit Trip Inputs'!C55</f>
        <v>0</v>
      </c>
      <c r="H245" s="7">
        <v>5489</v>
      </c>
      <c r="I245" s="8">
        <f t="shared" si="479"/>
        <v>-1</v>
      </c>
      <c r="J245" s="6">
        <f>'Transit Trip Inputs'!C83</f>
        <v>0</v>
      </c>
      <c r="K245" s="7">
        <v>7006</v>
      </c>
      <c r="L245" s="8">
        <f t="shared" si="480"/>
        <v>-1</v>
      </c>
      <c r="M245" s="6">
        <f>'Transit Trip Inputs'!C111</f>
        <v>0</v>
      </c>
      <c r="N245" s="7">
        <v>1128</v>
      </c>
      <c r="O245" s="8">
        <f t="shared" si="481"/>
        <v>-1</v>
      </c>
      <c r="P245" s="6">
        <f>'Transit Trip Inputs'!C139</f>
        <v>0</v>
      </c>
      <c r="Q245" s="7">
        <v>98</v>
      </c>
      <c r="R245" s="8">
        <f t="shared" si="482"/>
        <v>-1</v>
      </c>
      <c r="S245" s="6">
        <f t="shared" si="483"/>
        <v>0</v>
      </c>
      <c r="T245" s="7">
        <f t="shared" si="484"/>
        <v>16018</v>
      </c>
      <c r="U245" s="8">
        <f t="shared" si="485"/>
        <v>-1</v>
      </c>
      <c r="V245" s="17" t="e">
        <f>S245/S248</f>
        <v>#DIV/0!</v>
      </c>
      <c r="W245" s="17">
        <f>T245/T248</f>
        <v>2.2331959602268608E-2</v>
      </c>
      <c r="X245" s="17" t="e">
        <f t="shared" si="486"/>
        <v>#DIV/0!</v>
      </c>
    </row>
    <row r="246" spans="1:24" x14ac:dyDescent="0.25">
      <c r="A246" s="10"/>
      <c r="C246" s="4" t="s">
        <v>26</v>
      </c>
      <c r="D246" s="6">
        <f>'NonMotorized Trip Inputs'!C37</f>
        <v>0</v>
      </c>
      <c r="E246" s="7">
        <v>7740</v>
      </c>
      <c r="F246" s="8">
        <f t="shared" si="478"/>
        <v>-1</v>
      </c>
      <c r="G246" s="6">
        <f>'NonMotorized Trip Inputs'!C77</f>
        <v>0</v>
      </c>
      <c r="H246" s="7">
        <v>65416</v>
      </c>
      <c r="I246" s="8">
        <f t="shared" si="479"/>
        <v>-1</v>
      </c>
      <c r="J246" s="6">
        <f>'NonMotorized Trip Inputs'!C117</f>
        <v>0</v>
      </c>
      <c r="K246" s="7">
        <v>12159</v>
      </c>
      <c r="L246" s="8">
        <f t="shared" si="480"/>
        <v>-1</v>
      </c>
      <c r="M246" s="6">
        <f>'NonMotorized Trip Inputs'!C157</f>
        <v>0</v>
      </c>
      <c r="N246" s="7">
        <v>4633</v>
      </c>
      <c r="O246" s="8">
        <f t="shared" si="481"/>
        <v>-1</v>
      </c>
      <c r="P246" s="6">
        <f>'NonMotorized Trip Inputs'!C197</f>
        <v>0</v>
      </c>
      <c r="Q246" s="7">
        <v>251</v>
      </c>
      <c r="R246" s="8">
        <f t="shared" si="482"/>
        <v>-1</v>
      </c>
      <c r="S246" s="6">
        <f t="shared" si="483"/>
        <v>0</v>
      </c>
      <c r="T246" s="7">
        <f t="shared" si="484"/>
        <v>90199</v>
      </c>
      <c r="U246" s="8">
        <f t="shared" si="485"/>
        <v>-1</v>
      </c>
      <c r="V246" s="17" t="e">
        <f>S246/S248</f>
        <v>#DIV/0!</v>
      </c>
      <c r="W246" s="17">
        <f>T246/T248</f>
        <v>0.12575355376233152</v>
      </c>
      <c r="X246" s="17" t="e">
        <f t="shared" si="486"/>
        <v>#DIV/0!</v>
      </c>
    </row>
    <row r="247" spans="1:24" x14ac:dyDescent="0.25">
      <c r="A247" s="10"/>
      <c r="B247" s="10"/>
      <c r="C247" s="4" t="s">
        <v>27</v>
      </c>
      <c r="D247" s="6">
        <f>'NonMotorized Trip Inputs'!C38</f>
        <v>0</v>
      </c>
      <c r="E247" s="7">
        <v>898</v>
      </c>
      <c r="F247" s="8">
        <f t="shared" si="478"/>
        <v>-1</v>
      </c>
      <c r="G247" s="6">
        <f>'NonMotorized Trip Inputs'!C78</f>
        <v>0</v>
      </c>
      <c r="H247" s="7">
        <v>1302</v>
      </c>
      <c r="I247" s="8">
        <f t="shared" si="479"/>
        <v>-1</v>
      </c>
      <c r="J247" s="6">
        <f>'NonMotorized Trip Inputs'!C118</f>
        <v>0</v>
      </c>
      <c r="K247" s="7">
        <v>1551</v>
      </c>
      <c r="L247" s="8">
        <f t="shared" si="480"/>
        <v>-1</v>
      </c>
      <c r="M247" s="6">
        <f>'NonMotorized Trip Inputs'!C158</f>
        <v>0</v>
      </c>
      <c r="N247" s="7">
        <v>871</v>
      </c>
      <c r="O247" s="8">
        <f t="shared" si="481"/>
        <v>-1</v>
      </c>
      <c r="P247" s="6">
        <f>'NonMotorized Trip Inputs'!C198</f>
        <v>0</v>
      </c>
      <c r="Q247" s="7">
        <v>108</v>
      </c>
      <c r="R247" s="8">
        <f t="shared" si="482"/>
        <v>-1</v>
      </c>
      <c r="S247" s="6">
        <f t="shared" si="483"/>
        <v>0</v>
      </c>
      <c r="T247" s="7">
        <f t="shared" si="484"/>
        <v>4730</v>
      </c>
      <c r="U247" s="8">
        <f t="shared" si="485"/>
        <v>-1</v>
      </c>
      <c r="V247" s="17" t="e">
        <f>S247/S248</f>
        <v>#DIV/0!</v>
      </c>
      <c r="W247" s="17">
        <f>T247/T248</f>
        <v>6.5944667822905806E-3</v>
      </c>
      <c r="X247" s="17" t="e">
        <f t="shared" si="486"/>
        <v>#DIV/0!</v>
      </c>
    </row>
    <row r="248" spans="1:24" x14ac:dyDescent="0.25">
      <c r="A248" s="10"/>
      <c r="B248" s="10"/>
      <c r="C248" s="4" t="s">
        <v>28</v>
      </c>
      <c r="D248" s="6">
        <f>SUM(D242:D247)</f>
        <v>0</v>
      </c>
      <c r="E248" s="7">
        <f>SUM(E242:E247)</f>
        <v>117355</v>
      </c>
      <c r="F248" s="8">
        <f t="shared" si="478"/>
        <v>-1</v>
      </c>
      <c r="G248" s="6">
        <f>SUM(G242:G247)</f>
        <v>0</v>
      </c>
      <c r="H248" s="7">
        <f>SUM(H242:H247)</f>
        <v>336499</v>
      </c>
      <c r="I248" s="8">
        <f t="shared" si="479"/>
        <v>-1</v>
      </c>
      <c r="J248" s="6">
        <f>SUM(J242:J247)</f>
        <v>0</v>
      </c>
      <c r="K248" s="7">
        <f>SUM(K242:K247)</f>
        <v>202283</v>
      </c>
      <c r="L248" s="8">
        <f t="shared" si="480"/>
        <v>-1</v>
      </c>
      <c r="M248" s="6">
        <f>SUM(M242:M247)</f>
        <v>0</v>
      </c>
      <c r="N248" s="7">
        <f>SUM(N242:N247)</f>
        <v>49681</v>
      </c>
      <c r="O248" s="8">
        <f t="shared" si="481"/>
        <v>-1</v>
      </c>
      <c r="P248" s="6">
        <f>SUM(P242:P247)</f>
        <v>0</v>
      </c>
      <c r="Q248" s="7">
        <f>SUM(Q242:Q247)</f>
        <v>11450</v>
      </c>
      <c r="R248" s="8">
        <f t="shared" si="482"/>
        <v>-1</v>
      </c>
      <c r="S248" s="6">
        <f>SUM(S242:S247)</f>
        <v>0</v>
      </c>
      <c r="T248" s="7">
        <f>SUM(T242:T247)</f>
        <v>717268</v>
      </c>
      <c r="U248" s="8">
        <f t="shared" si="485"/>
        <v>-1</v>
      </c>
      <c r="V248" s="17" t="e">
        <f>SUM(V242:V247)</f>
        <v>#DIV/0!</v>
      </c>
      <c r="W248" s="17">
        <f>SUM(W242:W247)</f>
        <v>1</v>
      </c>
      <c r="X248" s="17" t="e">
        <f t="shared" si="486"/>
        <v>#DIV/0!</v>
      </c>
    </row>
    <row r="249" spans="1:24" x14ac:dyDescent="0.25">
      <c r="A249" s="10"/>
      <c r="B249" s="10" t="s">
        <v>5</v>
      </c>
      <c r="C249" s="4"/>
      <c r="D249" s="6"/>
      <c r="E249" s="7"/>
      <c r="F249" s="8"/>
      <c r="G249" s="6"/>
      <c r="H249" s="7"/>
      <c r="I249" s="8"/>
      <c r="J249" s="6"/>
      <c r="K249" s="7"/>
      <c r="L249" s="8"/>
      <c r="M249" s="6"/>
      <c r="N249" s="7"/>
      <c r="O249" s="8"/>
      <c r="P249" s="6"/>
      <c r="Q249" s="7"/>
      <c r="R249" s="8"/>
      <c r="S249" s="6"/>
      <c r="T249" s="7"/>
      <c r="U249" s="8"/>
      <c r="V249" s="3"/>
      <c r="W249" s="3"/>
      <c r="X249" s="3"/>
    </row>
    <row r="250" spans="1:24" x14ac:dyDescent="0.25">
      <c r="A250" s="10"/>
      <c r="B250" s="10"/>
      <c r="C250" s="4" t="s">
        <v>2</v>
      </c>
      <c r="D250" s="6">
        <f>'Vehicle Trip Inputs'!C58</f>
        <v>0</v>
      </c>
      <c r="E250" s="7">
        <v>91111</v>
      </c>
      <c r="F250" s="8">
        <f t="shared" ref="F250:F255" si="487">D250/E250-1</f>
        <v>-1</v>
      </c>
      <c r="G250" s="6">
        <f>'Vehicle Trip Inputs'!C118</f>
        <v>0</v>
      </c>
      <c r="H250" s="7">
        <v>218119</v>
      </c>
      <c r="I250" s="8">
        <f t="shared" ref="I250:I255" si="488">G250/H250-1</f>
        <v>-1</v>
      </c>
      <c r="J250" s="6">
        <f>'Vehicle Trip Inputs'!C178</f>
        <v>0</v>
      </c>
      <c r="K250" s="7">
        <v>148444</v>
      </c>
      <c r="L250" s="8">
        <f t="shared" ref="L250:L255" si="489">J250/K250-1</f>
        <v>-1</v>
      </c>
      <c r="M250" s="6">
        <f>'Vehicle Trip Inputs'!C238</f>
        <v>0</v>
      </c>
      <c r="N250" s="7">
        <v>32074</v>
      </c>
      <c r="O250" s="8">
        <f t="shared" ref="O250:O255" si="490">M250/N250-1</f>
        <v>-1</v>
      </c>
      <c r="P250" s="6">
        <f>'Vehicle Trip Inputs'!C298</f>
        <v>0</v>
      </c>
      <c r="Q250" s="7">
        <v>7855</v>
      </c>
      <c r="R250" s="8">
        <f t="shared" ref="R250:R255" si="491">P250/Q250-1</f>
        <v>-1</v>
      </c>
      <c r="S250" s="6">
        <f t="shared" ref="S250:S255" si="492">D250+G250+J250+M250+P250</f>
        <v>0</v>
      </c>
      <c r="T250" s="7">
        <f t="shared" ref="T250:T255" si="493">E250+H250+K250+N250+Q250</f>
        <v>497603</v>
      </c>
      <c r="U250" s="8">
        <f t="shared" ref="U250:U256" si="494">S250/T250-1</f>
        <v>-1</v>
      </c>
      <c r="V250" s="16" t="e">
        <f>S250/S256</f>
        <v>#DIV/0!</v>
      </c>
      <c r="W250" s="16">
        <f>T250/T256</f>
        <v>0.69374766475013527</v>
      </c>
      <c r="X250" s="17" t="e">
        <f>V250-W250</f>
        <v>#DIV/0!</v>
      </c>
    </row>
    <row r="251" spans="1:24" x14ac:dyDescent="0.25">
      <c r="A251" s="10"/>
      <c r="B251" s="10"/>
      <c r="C251" s="4" t="s">
        <v>3</v>
      </c>
      <c r="D251" s="6">
        <f>'Vehicle Trip Inputs'!C59</f>
        <v>0</v>
      </c>
      <c r="E251" s="7">
        <v>11369</v>
      </c>
      <c r="F251" s="8">
        <f t="shared" si="487"/>
        <v>-1</v>
      </c>
      <c r="G251" s="6">
        <f>'Vehicle Trip Inputs'!C119</f>
        <v>0</v>
      </c>
      <c r="H251" s="7">
        <v>30574</v>
      </c>
      <c r="I251" s="8">
        <f t="shared" si="488"/>
        <v>-1</v>
      </c>
      <c r="J251" s="6">
        <f>'Vehicle Trip Inputs'!C179</f>
        <v>0</v>
      </c>
      <c r="K251" s="7">
        <v>24998</v>
      </c>
      <c r="L251" s="8">
        <f t="shared" si="489"/>
        <v>-1</v>
      </c>
      <c r="M251" s="6">
        <f>'Vehicle Trip Inputs'!C239</f>
        <v>0</v>
      </c>
      <c r="N251" s="7">
        <v>8836</v>
      </c>
      <c r="O251" s="8">
        <f t="shared" si="490"/>
        <v>-1</v>
      </c>
      <c r="P251" s="6">
        <f>'Vehicle Trip Inputs'!C299</f>
        <v>0</v>
      </c>
      <c r="Q251" s="7">
        <v>2635</v>
      </c>
      <c r="R251" s="8">
        <f t="shared" si="491"/>
        <v>-1</v>
      </c>
      <c r="S251" s="6">
        <f t="shared" si="492"/>
        <v>0</v>
      </c>
      <c r="T251" s="7">
        <f t="shared" si="493"/>
        <v>78412</v>
      </c>
      <c r="U251" s="8">
        <f t="shared" si="494"/>
        <v>-1</v>
      </c>
      <c r="V251" s="17" t="e">
        <f>S251/S256</f>
        <v>#DIV/0!</v>
      </c>
      <c r="W251" s="17">
        <f>T251/T256</f>
        <v>0.10932036560950718</v>
      </c>
      <c r="X251" s="17" t="e">
        <f t="shared" ref="X251:X256" si="495">V251-W251</f>
        <v>#DIV/0!</v>
      </c>
    </row>
    <row r="252" spans="1:24" x14ac:dyDescent="0.25">
      <c r="A252" s="10"/>
      <c r="B252" s="10"/>
      <c r="C252" s="4" t="s">
        <v>4</v>
      </c>
      <c r="D252" s="6">
        <f>'Vehicle Trip Inputs'!C60</f>
        <v>0</v>
      </c>
      <c r="E252" s="7">
        <v>3940</v>
      </c>
      <c r="F252" s="8">
        <f t="shared" si="487"/>
        <v>-1</v>
      </c>
      <c r="G252" s="6">
        <f>'Vehicle Trip Inputs'!C120</f>
        <v>0</v>
      </c>
      <c r="H252" s="7">
        <v>15599</v>
      </c>
      <c r="I252" s="8">
        <f t="shared" si="488"/>
        <v>-1</v>
      </c>
      <c r="J252" s="6">
        <f>'Vehicle Trip Inputs'!C180</f>
        <v>0</v>
      </c>
      <c r="K252" s="7">
        <v>8125</v>
      </c>
      <c r="L252" s="8">
        <f t="shared" si="489"/>
        <v>-1</v>
      </c>
      <c r="M252" s="6">
        <f>'Vehicle Trip Inputs'!C240</f>
        <v>0</v>
      </c>
      <c r="N252" s="7">
        <v>2139</v>
      </c>
      <c r="O252" s="8">
        <f t="shared" si="490"/>
        <v>-1</v>
      </c>
      <c r="P252" s="6">
        <f>'Vehicle Trip Inputs'!C300</f>
        <v>0</v>
      </c>
      <c r="Q252" s="7">
        <v>503</v>
      </c>
      <c r="R252" s="8">
        <f t="shared" si="491"/>
        <v>-1</v>
      </c>
      <c r="S252" s="6">
        <f t="shared" si="492"/>
        <v>0</v>
      </c>
      <c r="T252" s="7">
        <f t="shared" si="493"/>
        <v>30306</v>
      </c>
      <c r="U252" s="8">
        <f t="shared" si="494"/>
        <v>-1</v>
      </c>
      <c r="V252" s="17" t="e">
        <f>S252/S256</f>
        <v>#DIV/0!</v>
      </c>
      <c r="W252" s="17">
        <f>T252/T256</f>
        <v>4.2251989493466875E-2</v>
      </c>
      <c r="X252" s="17" t="e">
        <f t="shared" si="495"/>
        <v>#DIV/0!</v>
      </c>
    </row>
    <row r="253" spans="1:24" x14ac:dyDescent="0.25">
      <c r="A253" s="10"/>
      <c r="B253" s="10"/>
      <c r="C253" s="4" t="s">
        <v>25</v>
      </c>
      <c r="D253" s="6">
        <f>'Transit Trip Inputs'!C28</f>
        <v>0</v>
      </c>
      <c r="E253" s="7">
        <v>2297</v>
      </c>
      <c r="F253" s="8">
        <f t="shared" si="487"/>
        <v>-1</v>
      </c>
      <c r="G253" s="6">
        <f>'Transit Trip Inputs'!C56</f>
        <v>0</v>
      </c>
      <c r="H253" s="7">
        <v>5489</v>
      </c>
      <c r="I253" s="8">
        <f t="shared" si="488"/>
        <v>-1</v>
      </c>
      <c r="J253" s="6">
        <f>'Transit Trip Inputs'!C84</f>
        <v>0</v>
      </c>
      <c r="K253" s="7">
        <v>7006</v>
      </c>
      <c r="L253" s="8">
        <f t="shared" si="489"/>
        <v>-1</v>
      </c>
      <c r="M253" s="6">
        <f>'Transit Trip Inputs'!C112</f>
        <v>0</v>
      </c>
      <c r="N253" s="7">
        <v>1128</v>
      </c>
      <c r="O253" s="8">
        <f t="shared" si="490"/>
        <v>-1</v>
      </c>
      <c r="P253" s="6">
        <f>'Transit Trip Inputs'!C140</f>
        <v>0</v>
      </c>
      <c r="Q253" s="7">
        <v>98</v>
      </c>
      <c r="R253" s="8">
        <f t="shared" si="491"/>
        <v>-1</v>
      </c>
      <c r="S253" s="6">
        <f t="shared" si="492"/>
        <v>0</v>
      </c>
      <c r="T253" s="7">
        <f t="shared" si="493"/>
        <v>16018</v>
      </c>
      <c r="U253" s="8">
        <f t="shared" si="494"/>
        <v>-1</v>
      </c>
      <c r="V253" s="17" t="e">
        <f>S253/S256</f>
        <v>#DIV/0!</v>
      </c>
      <c r="W253" s="17">
        <f>T253/T256</f>
        <v>2.2331959602268608E-2</v>
      </c>
      <c r="X253" s="17" t="e">
        <f t="shared" si="495"/>
        <v>#DIV/0!</v>
      </c>
    </row>
    <row r="254" spans="1:24" x14ac:dyDescent="0.25">
      <c r="A254" s="10"/>
      <c r="B254" s="10"/>
      <c r="C254" s="4" t="s">
        <v>26</v>
      </c>
      <c r="D254" s="6">
        <f>'NonMotorized Trip Inputs'!C39</f>
        <v>0</v>
      </c>
      <c r="E254" s="7">
        <v>7740</v>
      </c>
      <c r="F254" s="8">
        <f t="shared" si="487"/>
        <v>-1</v>
      </c>
      <c r="G254" s="6">
        <f>'NonMotorized Trip Inputs'!C79</f>
        <v>0</v>
      </c>
      <c r="H254" s="7">
        <v>65416</v>
      </c>
      <c r="I254" s="8">
        <f t="shared" si="488"/>
        <v>-1</v>
      </c>
      <c r="J254" s="6">
        <f>'NonMotorized Trip Inputs'!C119</f>
        <v>0</v>
      </c>
      <c r="K254" s="7">
        <v>12159</v>
      </c>
      <c r="L254" s="8">
        <f t="shared" si="489"/>
        <v>-1</v>
      </c>
      <c r="M254" s="6">
        <f>'NonMotorized Trip Inputs'!C159</f>
        <v>0</v>
      </c>
      <c r="N254" s="7">
        <v>4633</v>
      </c>
      <c r="O254" s="8">
        <f t="shared" si="490"/>
        <v>-1</v>
      </c>
      <c r="P254" s="6">
        <f>'NonMotorized Trip Inputs'!C199</f>
        <v>0</v>
      </c>
      <c r="Q254" s="7">
        <v>251</v>
      </c>
      <c r="R254" s="8">
        <f t="shared" si="491"/>
        <v>-1</v>
      </c>
      <c r="S254" s="6">
        <f t="shared" si="492"/>
        <v>0</v>
      </c>
      <c r="T254" s="7">
        <f t="shared" si="493"/>
        <v>90199</v>
      </c>
      <c r="U254" s="8">
        <f t="shared" si="494"/>
        <v>-1</v>
      </c>
      <c r="V254" s="17" t="e">
        <f>S254/S256</f>
        <v>#DIV/0!</v>
      </c>
      <c r="W254" s="17">
        <f>T254/T256</f>
        <v>0.12575355376233152</v>
      </c>
      <c r="X254" s="17" t="e">
        <f t="shared" si="495"/>
        <v>#DIV/0!</v>
      </c>
    </row>
    <row r="255" spans="1:24" x14ac:dyDescent="0.25">
      <c r="A255" s="10"/>
      <c r="B255" s="10"/>
      <c r="C255" s="4" t="s">
        <v>27</v>
      </c>
      <c r="D255" s="6">
        <f>'NonMotorized Trip Inputs'!C40</f>
        <v>0</v>
      </c>
      <c r="E255" s="7">
        <v>898</v>
      </c>
      <c r="F255" s="8">
        <f t="shared" si="487"/>
        <v>-1</v>
      </c>
      <c r="G255" s="6">
        <f>'NonMotorized Trip Inputs'!C80</f>
        <v>0</v>
      </c>
      <c r="H255" s="7">
        <v>1302</v>
      </c>
      <c r="I255" s="8">
        <f t="shared" si="488"/>
        <v>-1</v>
      </c>
      <c r="J255" s="6">
        <f>'NonMotorized Trip Inputs'!C120</f>
        <v>0</v>
      </c>
      <c r="K255" s="7">
        <v>1551</v>
      </c>
      <c r="L255" s="8">
        <f t="shared" si="489"/>
        <v>-1</v>
      </c>
      <c r="M255" s="6">
        <f>'NonMotorized Trip Inputs'!C160</f>
        <v>0</v>
      </c>
      <c r="N255" s="7">
        <v>871</v>
      </c>
      <c r="O255" s="8">
        <f t="shared" si="490"/>
        <v>-1</v>
      </c>
      <c r="P255" s="6">
        <f>'NonMotorized Trip Inputs'!C200</f>
        <v>0</v>
      </c>
      <c r="Q255" s="7">
        <v>108</v>
      </c>
      <c r="R255" s="8">
        <f t="shared" si="491"/>
        <v>-1</v>
      </c>
      <c r="S255" s="6">
        <f t="shared" si="492"/>
        <v>0</v>
      </c>
      <c r="T255" s="7">
        <f t="shared" si="493"/>
        <v>4730</v>
      </c>
      <c r="U255" s="8">
        <f t="shared" si="494"/>
        <v>-1</v>
      </c>
      <c r="V255" s="17" t="e">
        <f>S255/S256</f>
        <v>#DIV/0!</v>
      </c>
      <c r="W255" s="17">
        <f>T255/T256</f>
        <v>6.5944667822905806E-3</v>
      </c>
      <c r="X255" s="17" t="e">
        <f t="shared" si="495"/>
        <v>#DIV/0!</v>
      </c>
    </row>
    <row r="256" spans="1:24" x14ac:dyDescent="0.25">
      <c r="A256" s="10"/>
      <c r="B256" s="10"/>
      <c r="C256" s="4" t="s">
        <v>28</v>
      </c>
      <c r="D256" s="6">
        <f>SUM(D250:D255)</f>
        <v>0</v>
      </c>
      <c r="E256" s="7">
        <f>SUM(E250:E255)</f>
        <v>117355</v>
      </c>
      <c r="F256" s="8">
        <f t="shared" ref="F256" si="496">D256/E256-1</f>
        <v>-1</v>
      </c>
      <c r="G256" s="6">
        <f>SUM(G250:G255)</f>
        <v>0</v>
      </c>
      <c r="H256" s="7">
        <f>SUM(H250:H255)</f>
        <v>336499</v>
      </c>
      <c r="I256" s="8">
        <f t="shared" ref="I256" si="497">G256/H256-1</f>
        <v>-1</v>
      </c>
      <c r="J256" s="6">
        <f>SUM(J250:J255)</f>
        <v>0</v>
      </c>
      <c r="K256" s="7">
        <f>SUM(K250:K255)</f>
        <v>202283</v>
      </c>
      <c r="L256" s="8">
        <f t="shared" ref="L256" si="498">J256/K256-1</f>
        <v>-1</v>
      </c>
      <c r="M256" s="6">
        <f>SUM(M250:M255)</f>
        <v>0</v>
      </c>
      <c r="N256" s="7">
        <f>SUM(N250:N255)</f>
        <v>49681</v>
      </c>
      <c r="O256" s="8">
        <f t="shared" ref="O256" si="499">M256/N256-1</f>
        <v>-1</v>
      </c>
      <c r="P256" s="6">
        <f>SUM(P250:P255)</f>
        <v>0</v>
      </c>
      <c r="Q256" s="7">
        <f>SUM(Q250:Q255)</f>
        <v>11450</v>
      </c>
      <c r="R256" s="8">
        <f t="shared" ref="R256" si="500">P256/Q256-1</f>
        <v>-1</v>
      </c>
      <c r="S256" s="6">
        <f>SUM(S250:S255)</f>
        <v>0</v>
      </c>
      <c r="T256" s="7">
        <f>SUM(T250:T255)</f>
        <v>717268</v>
      </c>
      <c r="U256" s="8">
        <f t="shared" si="494"/>
        <v>-1</v>
      </c>
      <c r="V256" s="17" t="e">
        <f>SUM(V250:V255)</f>
        <v>#DIV/0!</v>
      </c>
      <c r="W256" s="17">
        <f>SUM(W250:W255)</f>
        <v>1</v>
      </c>
      <c r="X256" s="17" t="e">
        <f t="shared" si="495"/>
        <v>#DIV/0!</v>
      </c>
    </row>
    <row r="257" spans="1:24" x14ac:dyDescent="0.25">
      <c r="A257" s="10"/>
      <c r="B257" s="10" t="s">
        <v>24</v>
      </c>
      <c r="C257" s="4"/>
      <c r="D257" s="6"/>
      <c r="E257" s="7"/>
      <c r="F257" s="8"/>
      <c r="G257" s="6"/>
      <c r="H257" s="7"/>
      <c r="I257" s="8"/>
      <c r="J257" s="6"/>
      <c r="K257" s="7"/>
      <c r="L257" s="8"/>
      <c r="M257" s="6"/>
      <c r="N257" s="7"/>
      <c r="O257" s="8"/>
      <c r="P257" s="6"/>
      <c r="Q257" s="7"/>
      <c r="R257" s="8"/>
      <c r="S257" s="6"/>
      <c r="T257" s="7"/>
      <c r="U257" s="8"/>
      <c r="V257" s="3"/>
      <c r="W257" s="3"/>
      <c r="X257" s="3"/>
    </row>
    <row r="258" spans="1:24" x14ac:dyDescent="0.25">
      <c r="A258" s="10"/>
      <c r="C258" s="4" t="s">
        <v>2</v>
      </c>
      <c r="D258" s="6">
        <f t="shared" ref="D258:E258" si="501">D242+D250</f>
        <v>0</v>
      </c>
      <c r="E258" s="7">
        <f t="shared" si="501"/>
        <v>182222</v>
      </c>
      <c r="F258" s="8">
        <f t="shared" ref="F258:F264" si="502">D258/E258-1</f>
        <v>-1</v>
      </c>
      <c r="G258" s="6">
        <f t="shared" ref="G258:H258" si="503">G242+G250</f>
        <v>0</v>
      </c>
      <c r="H258" s="7">
        <f t="shared" si="503"/>
        <v>436238</v>
      </c>
      <c r="I258" s="8">
        <f t="shared" ref="I258:I264" si="504">G258/H258-1</f>
        <v>-1</v>
      </c>
      <c r="J258" s="6">
        <f t="shared" ref="J258:K258" si="505">J242+J250</f>
        <v>0</v>
      </c>
      <c r="K258" s="7">
        <f t="shared" si="505"/>
        <v>296888</v>
      </c>
      <c r="L258" s="8">
        <f t="shared" ref="L258:L264" si="506">J258/K258-1</f>
        <v>-1</v>
      </c>
      <c r="M258" s="6">
        <f t="shared" ref="M258:N258" si="507">M242+M250</f>
        <v>0</v>
      </c>
      <c r="N258" s="7">
        <f t="shared" si="507"/>
        <v>64148</v>
      </c>
      <c r="O258" s="8">
        <f t="shared" ref="O258:O264" si="508">M258/N258-1</f>
        <v>-1</v>
      </c>
      <c r="P258" s="6">
        <f t="shared" ref="P258:Q258" si="509">P242+P250</f>
        <v>0</v>
      </c>
      <c r="Q258" s="7">
        <f t="shared" si="509"/>
        <v>15710</v>
      </c>
      <c r="R258" s="8">
        <f t="shared" ref="R258:R264" si="510">P258/Q258-1</f>
        <v>-1</v>
      </c>
      <c r="S258" s="6">
        <f t="shared" ref="S258:T258" si="511">S242+S250</f>
        <v>0</v>
      </c>
      <c r="T258" s="7">
        <f t="shared" si="511"/>
        <v>995206</v>
      </c>
      <c r="U258" s="8">
        <f t="shared" ref="U258:U264" si="512">S258/T258-1</f>
        <v>-1</v>
      </c>
      <c r="V258" s="16" t="e">
        <f>S258/S264</f>
        <v>#DIV/0!</v>
      </c>
      <c r="W258" s="16">
        <f>T258/T264</f>
        <v>0.69374766475013527</v>
      </c>
      <c r="X258" s="17" t="e">
        <f>V258-W258</f>
        <v>#DIV/0!</v>
      </c>
    </row>
    <row r="259" spans="1:24" x14ac:dyDescent="0.25">
      <c r="A259" s="10"/>
      <c r="C259" s="4" t="s">
        <v>3</v>
      </c>
      <c r="D259" s="6">
        <f t="shared" ref="D259:E259" si="513">D243+D251</f>
        <v>0</v>
      </c>
      <c r="E259" s="7">
        <f t="shared" si="513"/>
        <v>22738</v>
      </c>
      <c r="F259" s="8">
        <f t="shared" si="502"/>
        <v>-1</v>
      </c>
      <c r="G259" s="6">
        <f t="shared" ref="G259:H259" si="514">G243+G251</f>
        <v>0</v>
      </c>
      <c r="H259" s="7">
        <f t="shared" si="514"/>
        <v>61148</v>
      </c>
      <c r="I259" s="8">
        <f t="shared" si="504"/>
        <v>-1</v>
      </c>
      <c r="J259" s="6">
        <f t="shared" ref="J259:K259" si="515">J243+J251</f>
        <v>0</v>
      </c>
      <c r="K259" s="7">
        <f t="shared" si="515"/>
        <v>49996</v>
      </c>
      <c r="L259" s="8">
        <f t="shared" si="506"/>
        <v>-1</v>
      </c>
      <c r="M259" s="6">
        <f t="shared" ref="M259:N259" si="516">M243+M251</f>
        <v>0</v>
      </c>
      <c r="N259" s="7">
        <f t="shared" si="516"/>
        <v>17672</v>
      </c>
      <c r="O259" s="8">
        <f t="shared" si="508"/>
        <v>-1</v>
      </c>
      <c r="P259" s="6">
        <f t="shared" ref="P259:Q259" si="517">P243+P251</f>
        <v>0</v>
      </c>
      <c r="Q259" s="7">
        <f t="shared" si="517"/>
        <v>5270</v>
      </c>
      <c r="R259" s="8">
        <f t="shared" si="510"/>
        <v>-1</v>
      </c>
      <c r="S259" s="6">
        <f t="shared" ref="S259:T259" si="518">S243+S251</f>
        <v>0</v>
      </c>
      <c r="T259" s="7">
        <f t="shared" si="518"/>
        <v>156824</v>
      </c>
      <c r="U259" s="8">
        <f t="shared" si="512"/>
        <v>-1</v>
      </c>
      <c r="V259" s="17" t="e">
        <f>S259/S264</f>
        <v>#DIV/0!</v>
      </c>
      <c r="W259" s="17">
        <f>T259/T264</f>
        <v>0.10932036560950718</v>
      </c>
      <c r="X259" s="17" t="e">
        <f t="shared" ref="X259:X264" si="519">V259-W259</f>
        <v>#DIV/0!</v>
      </c>
    </row>
    <row r="260" spans="1:24" x14ac:dyDescent="0.25">
      <c r="A260" s="10"/>
      <c r="C260" s="4" t="s">
        <v>4</v>
      </c>
      <c r="D260" s="6">
        <f t="shared" ref="D260:E260" si="520">D244+D252</f>
        <v>0</v>
      </c>
      <c r="E260" s="7">
        <f t="shared" si="520"/>
        <v>7880</v>
      </c>
      <c r="F260" s="8">
        <f t="shared" si="502"/>
        <v>-1</v>
      </c>
      <c r="G260" s="6">
        <f t="shared" ref="G260:H260" si="521">G244+G252</f>
        <v>0</v>
      </c>
      <c r="H260" s="7">
        <f t="shared" si="521"/>
        <v>31198</v>
      </c>
      <c r="I260" s="8">
        <f t="shared" si="504"/>
        <v>-1</v>
      </c>
      <c r="J260" s="6">
        <f t="shared" ref="J260:K260" si="522">J244+J252</f>
        <v>0</v>
      </c>
      <c r="K260" s="7">
        <f t="shared" si="522"/>
        <v>16250</v>
      </c>
      <c r="L260" s="8">
        <f t="shared" si="506"/>
        <v>-1</v>
      </c>
      <c r="M260" s="6">
        <f t="shared" ref="M260:N260" si="523">M244+M252</f>
        <v>0</v>
      </c>
      <c r="N260" s="7">
        <f t="shared" si="523"/>
        <v>4278</v>
      </c>
      <c r="O260" s="8">
        <f t="shared" si="508"/>
        <v>-1</v>
      </c>
      <c r="P260" s="6">
        <f t="shared" ref="P260:Q260" si="524">P244+P252</f>
        <v>0</v>
      </c>
      <c r="Q260" s="7">
        <f t="shared" si="524"/>
        <v>1006</v>
      </c>
      <c r="R260" s="8">
        <f t="shared" si="510"/>
        <v>-1</v>
      </c>
      <c r="S260" s="6">
        <f t="shared" ref="S260:T260" si="525">S244+S252</f>
        <v>0</v>
      </c>
      <c r="T260" s="7">
        <f t="shared" si="525"/>
        <v>60612</v>
      </c>
      <c r="U260" s="8">
        <f t="shared" si="512"/>
        <v>-1</v>
      </c>
      <c r="V260" s="17" t="e">
        <f>S260/S264</f>
        <v>#DIV/0!</v>
      </c>
      <c r="W260" s="17">
        <f>T260/T264</f>
        <v>4.2251989493466875E-2</v>
      </c>
      <c r="X260" s="17" t="e">
        <f t="shared" si="519"/>
        <v>#DIV/0!</v>
      </c>
    </row>
    <row r="261" spans="1:24" x14ac:dyDescent="0.25">
      <c r="A261" s="10"/>
      <c r="C261" s="4" t="s">
        <v>25</v>
      </c>
      <c r="D261" s="6">
        <f t="shared" ref="D261:E261" si="526">D245+D253</f>
        <v>0</v>
      </c>
      <c r="E261" s="7">
        <f t="shared" si="526"/>
        <v>4594</v>
      </c>
      <c r="F261" s="8">
        <f t="shared" si="502"/>
        <v>-1</v>
      </c>
      <c r="G261" s="6">
        <f t="shared" ref="G261:H261" si="527">G245+G253</f>
        <v>0</v>
      </c>
      <c r="H261" s="7">
        <f t="shared" si="527"/>
        <v>10978</v>
      </c>
      <c r="I261" s="8">
        <f t="shared" si="504"/>
        <v>-1</v>
      </c>
      <c r="J261" s="6">
        <f t="shared" ref="J261:K261" si="528">J245+J253</f>
        <v>0</v>
      </c>
      <c r="K261" s="7">
        <f t="shared" si="528"/>
        <v>14012</v>
      </c>
      <c r="L261" s="8">
        <f t="shared" si="506"/>
        <v>-1</v>
      </c>
      <c r="M261" s="6">
        <f t="shared" ref="M261:N261" si="529">M245+M253</f>
        <v>0</v>
      </c>
      <c r="N261" s="7">
        <f t="shared" si="529"/>
        <v>2256</v>
      </c>
      <c r="O261" s="8">
        <f t="shared" si="508"/>
        <v>-1</v>
      </c>
      <c r="P261" s="6">
        <f t="shared" ref="P261:Q261" si="530">P245+P253</f>
        <v>0</v>
      </c>
      <c r="Q261" s="7">
        <f t="shared" si="530"/>
        <v>196</v>
      </c>
      <c r="R261" s="8">
        <f t="shared" si="510"/>
        <v>-1</v>
      </c>
      <c r="S261" s="6">
        <f t="shared" ref="S261:T261" si="531">S245+S253</f>
        <v>0</v>
      </c>
      <c r="T261" s="7">
        <f t="shared" si="531"/>
        <v>32036</v>
      </c>
      <c r="U261" s="8">
        <f t="shared" si="512"/>
        <v>-1</v>
      </c>
      <c r="V261" s="17" t="e">
        <f>S261/S264</f>
        <v>#DIV/0!</v>
      </c>
      <c r="W261" s="17">
        <f>T261/T264</f>
        <v>2.2331959602268608E-2</v>
      </c>
      <c r="X261" s="17" t="e">
        <f t="shared" si="519"/>
        <v>#DIV/0!</v>
      </c>
    </row>
    <row r="262" spans="1:24" x14ac:dyDescent="0.25">
      <c r="A262" s="10"/>
      <c r="C262" s="4" t="s">
        <v>26</v>
      </c>
      <c r="D262" s="6">
        <f t="shared" ref="D262:E262" si="532">D246+D254</f>
        <v>0</v>
      </c>
      <c r="E262" s="7">
        <f t="shared" si="532"/>
        <v>15480</v>
      </c>
      <c r="F262" s="8">
        <f t="shared" si="502"/>
        <v>-1</v>
      </c>
      <c r="G262" s="6">
        <f t="shared" ref="G262:H262" si="533">G246+G254</f>
        <v>0</v>
      </c>
      <c r="H262" s="7">
        <f t="shared" si="533"/>
        <v>130832</v>
      </c>
      <c r="I262" s="8">
        <f t="shared" si="504"/>
        <v>-1</v>
      </c>
      <c r="J262" s="6">
        <f t="shared" ref="J262:K262" si="534">J246+J254</f>
        <v>0</v>
      </c>
      <c r="K262" s="7">
        <f t="shared" si="534"/>
        <v>24318</v>
      </c>
      <c r="L262" s="8">
        <f t="shared" si="506"/>
        <v>-1</v>
      </c>
      <c r="M262" s="6">
        <f t="shared" ref="M262:N262" si="535">M246+M254</f>
        <v>0</v>
      </c>
      <c r="N262" s="7">
        <f t="shared" si="535"/>
        <v>9266</v>
      </c>
      <c r="O262" s="8">
        <f t="shared" si="508"/>
        <v>-1</v>
      </c>
      <c r="P262" s="6">
        <f t="shared" ref="P262:Q262" si="536">P246+P254</f>
        <v>0</v>
      </c>
      <c r="Q262" s="7">
        <f t="shared" si="536"/>
        <v>502</v>
      </c>
      <c r="R262" s="8">
        <f t="shared" si="510"/>
        <v>-1</v>
      </c>
      <c r="S262" s="6">
        <f t="shared" ref="S262:T262" si="537">S246+S254</f>
        <v>0</v>
      </c>
      <c r="T262" s="7">
        <f t="shared" si="537"/>
        <v>180398</v>
      </c>
      <c r="U262" s="8">
        <f t="shared" si="512"/>
        <v>-1</v>
      </c>
      <c r="V262" s="17" t="e">
        <f>S262/S264</f>
        <v>#DIV/0!</v>
      </c>
      <c r="W262" s="17">
        <f>T262/T264</f>
        <v>0.12575355376233152</v>
      </c>
      <c r="X262" s="17" t="e">
        <f t="shared" si="519"/>
        <v>#DIV/0!</v>
      </c>
    </row>
    <row r="263" spans="1:24" x14ac:dyDescent="0.25">
      <c r="A263" s="10"/>
      <c r="B263" s="10"/>
      <c r="C263" s="4" t="s">
        <v>27</v>
      </c>
      <c r="D263" s="6">
        <f t="shared" ref="D263:E263" si="538">D247+D255</f>
        <v>0</v>
      </c>
      <c r="E263" s="7">
        <f t="shared" si="538"/>
        <v>1796</v>
      </c>
      <c r="F263" s="8">
        <f t="shared" si="502"/>
        <v>-1</v>
      </c>
      <c r="G263" s="6">
        <f t="shared" ref="G263:H263" si="539">G247+G255</f>
        <v>0</v>
      </c>
      <c r="H263" s="7">
        <f t="shared" si="539"/>
        <v>2604</v>
      </c>
      <c r="I263" s="8">
        <f t="shared" si="504"/>
        <v>-1</v>
      </c>
      <c r="J263" s="6">
        <f t="shared" ref="J263:K263" si="540">J247+J255</f>
        <v>0</v>
      </c>
      <c r="K263" s="7">
        <f t="shared" si="540"/>
        <v>3102</v>
      </c>
      <c r="L263" s="8">
        <f t="shared" si="506"/>
        <v>-1</v>
      </c>
      <c r="M263" s="6">
        <f t="shared" ref="M263:N263" si="541">M247+M255</f>
        <v>0</v>
      </c>
      <c r="N263" s="7">
        <f t="shared" si="541"/>
        <v>1742</v>
      </c>
      <c r="O263" s="8">
        <f t="shared" si="508"/>
        <v>-1</v>
      </c>
      <c r="P263" s="6">
        <f t="shared" ref="P263:Q263" si="542">P247+P255</f>
        <v>0</v>
      </c>
      <c r="Q263" s="7">
        <f t="shared" si="542"/>
        <v>216</v>
      </c>
      <c r="R263" s="8">
        <f t="shared" si="510"/>
        <v>-1</v>
      </c>
      <c r="S263" s="6">
        <f t="shared" ref="S263:T263" si="543">S247+S255</f>
        <v>0</v>
      </c>
      <c r="T263" s="7">
        <f t="shared" si="543"/>
        <v>9460</v>
      </c>
      <c r="U263" s="8">
        <f t="shared" si="512"/>
        <v>-1</v>
      </c>
      <c r="V263" s="17" t="e">
        <f>S263/S264</f>
        <v>#DIV/0!</v>
      </c>
      <c r="W263" s="17">
        <f>T263/T264</f>
        <v>6.5944667822905806E-3</v>
      </c>
      <c r="X263" s="17" t="e">
        <f t="shared" si="519"/>
        <v>#DIV/0!</v>
      </c>
    </row>
    <row r="264" spans="1:24" x14ac:dyDescent="0.25">
      <c r="A264" s="10"/>
      <c r="B264" s="10"/>
      <c r="C264" s="4" t="s">
        <v>28</v>
      </c>
      <c r="D264" s="6">
        <f>SUM(D258:D263)</f>
        <v>0</v>
      </c>
      <c r="E264" s="7">
        <f>SUM(E258:E263)</f>
        <v>234710</v>
      </c>
      <c r="F264" s="8">
        <f t="shared" si="502"/>
        <v>-1</v>
      </c>
      <c r="G264" s="6">
        <f>SUM(G258:G263)</f>
        <v>0</v>
      </c>
      <c r="H264" s="7">
        <f>SUM(H258:H263)</f>
        <v>672998</v>
      </c>
      <c r="I264" s="8">
        <f t="shared" si="504"/>
        <v>-1</v>
      </c>
      <c r="J264" s="6">
        <f>SUM(J258:J263)</f>
        <v>0</v>
      </c>
      <c r="K264" s="7">
        <f>SUM(K258:K263)</f>
        <v>404566</v>
      </c>
      <c r="L264" s="8">
        <f t="shared" si="506"/>
        <v>-1</v>
      </c>
      <c r="M264" s="6">
        <f>SUM(M258:M263)</f>
        <v>0</v>
      </c>
      <c r="N264" s="7">
        <f>SUM(N258:N263)</f>
        <v>99362</v>
      </c>
      <c r="O264" s="8">
        <f t="shared" si="508"/>
        <v>-1</v>
      </c>
      <c r="P264" s="6">
        <f>SUM(P258:P263)</f>
        <v>0</v>
      </c>
      <c r="Q264" s="7">
        <f>SUM(Q258:Q263)</f>
        <v>22900</v>
      </c>
      <c r="R264" s="8">
        <f t="shared" si="510"/>
        <v>-1</v>
      </c>
      <c r="S264" s="6">
        <f>SUM(S258:S263)</f>
        <v>0</v>
      </c>
      <c r="T264" s="7">
        <f>SUM(T258:T263)</f>
        <v>1434536</v>
      </c>
      <c r="U264" s="8">
        <f t="shared" si="512"/>
        <v>-1</v>
      </c>
      <c r="V264" s="17" t="e">
        <f>SUM(V258:V263)</f>
        <v>#DIV/0!</v>
      </c>
      <c r="W264" s="17">
        <f>SUM(W258:W263)</f>
        <v>1</v>
      </c>
      <c r="X264" s="17" t="e">
        <f t="shared" si="519"/>
        <v>#DIV/0!</v>
      </c>
    </row>
    <row r="265" spans="1:24" x14ac:dyDescent="0.25">
      <c r="A265" s="10" t="s">
        <v>23</v>
      </c>
      <c r="B265" s="10"/>
      <c r="C265" s="4"/>
      <c r="D265" s="6"/>
      <c r="E265" s="7"/>
      <c r="F265" s="5"/>
      <c r="G265" s="6"/>
      <c r="H265" s="7"/>
      <c r="I265" s="5"/>
      <c r="J265" s="6"/>
      <c r="K265" s="7"/>
      <c r="L265" s="5"/>
      <c r="M265" s="6"/>
      <c r="N265" s="7"/>
      <c r="O265" s="5"/>
      <c r="P265" s="23"/>
      <c r="Q265" s="24"/>
      <c r="R265" s="4"/>
      <c r="S265" s="23"/>
      <c r="T265" s="24"/>
      <c r="U265" s="4"/>
    </row>
    <row r="266" spans="1:24" x14ac:dyDescent="0.25">
      <c r="A266" s="10"/>
      <c r="B266" s="10" t="s">
        <v>1</v>
      </c>
      <c r="C266" s="4"/>
      <c r="D266" s="6"/>
      <c r="E266" s="7"/>
      <c r="F266" s="5"/>
      <c r="G266" s="6"/>
      <c r="H266" s="7"/>
      <c r="I266" s="5"/>
      <c r="J266" s="6"/>
      <c r="K266" s="7"/>
      <c r="L266" s="5"/>
      <c r="M266" s="6"/>
      <c r="N266" s="7"/>
      <c r="O266" s="5"/>
      <c r="P266" s="23"/>
      <c r="Q266" s="24"/>
      <c r="R266" s="4"/>
      <c r="S266" s="23"/>
      <c r="T266" s="24"/>
      <c r="U266" s="4"/>
    </row>
    <row r="267" spans="1:24" x14ac:dyDescent="0.25">
      <c r="A267" s="10"/>
      <c r="B267" s="10"/>
      <c r="C267" s="4" t="s">
        <v>2</v>
      </c>
      <c r="D267" s="6">
        <f>D5+D30+D55+D80+D105+D133+D161+D189+D217+D242</f>
        <v>0</v>
      </c>
      <c r="E267" s="7">
        <f>E5+E30+E55+E80+E105+E133+E161+E189+E217+E242</f>
        <v>889194</v>
      </c>
      <c r="F267" s="8">
        <f t="shared" ref="F267:F282" si="544">D267/E267-1</f>
        <v>-1</v>
      </c>
      <c r="G267" s="6">
        <f>G5+G30+G55+G80+G105+G133+G161+G189+G217+G242</f>
        <v>0</v>
      </c>
      <c r="H267" s="7">
        <f>H5+H30+H55+H80+H105+H133+H161+H189+H217+H242</f>
        <v>1110608</v>
      </c>
      <c r="I267" s="8">
        <f t="shared" ref="I267:I274" si="545">G267/H267-1</f>
        <v>-1</v>
      </c>
      <c r="J267" s="6">
        <f>J5+J30+J55+J80+J105+J133+J161+J189+J217+J242</f>
        <v>0</v>
      </c>
      <c r="K267" s="7">
        <f>K5+K30+K55+K80+K105+K133+K161+K189+K217+K242</f>
        <v>481744</v>
      </c>
      <c r="L267" s="8">
        <f t="shared" ref="L267:L274" si="546">J267/K267-1</f>
        <v>-1</v>
      </c>
      <c r="M267" s="6">
        <f>M5+M30+M55+M80+M105+M133+M161+M189+M217+M242</f>
        <v>0</v>
      </c>
      <c r="N267" s="7">
        <f>N5+N30+N55+N80+N105+N133+N161+N189+N217+N242</f>
        <v>281676</v>
      </c>
      <c r="O267" s="8">
        <f t="shared" ref="O267:O274" si="547">M267/N267-1</f>
        <v>-1</v>
      </c>
      <c r="P267" s="6">
        <f>P5+P30+P55+P80+P105+P133+P161+P189+P217+P242</f>
        <v>0</v>
      </c>
      <c r="Q267" s="7">
        <f>Q5+Q30+Q55+Q80+Q105+Q133+Q161+Q189+Q217+Q242</f>
        <v>196812</v>
      </c>
      <c r="R267" s="8">
        <f t="shared" ref="R267:R274" si="548">P267/Q267-1</f>
        <v>-1</v>
      </c>
      <c r="S267" s="6">
        <f t="shared" ref="S267:S273" si="549">D267+G267+J267+M267+P267</f>
        <v>0</v>
      </c>
      <c r="T267" s="7">
        <f t="shared" ref="T267:T273" si="550">E267+H267+K267+N267+Q267</f>
        <v>2960034</v>
      </c>
      <c r="U267" s="8">
        <f t="shared" ref="U267:U274" si="551">S267/T267-1</f>
        <v>-1</v>
      </c>
      <c r="V267" s="16" t="e">
        <f>S267/S274</f>
        <v>#DIV/0!</v>
      </c>
      <c r="W267" s="16">
        <f>T267/T274</f>
        <v>0.43912668792945098</v>
      </c>
      <c r="X267" s="17" t="e">
        <f>V267-W267</f>
        <v>#DIV/0!</v>
      </c>
    </row>
    <row r="268" spans="1:24" x14ac:dyDescent="0.25">
      <c r="A268" s="10"/>
      <c r="B268" s="10"/>
      <c r="C268" s="4" t="s">
        <v>3</v>
      </c>
      <c r="D268" s="6">
        <f t="shared" ref="D268:E270" si="552">D6+D31+D56+D81+D106+D134+D162+D190+D218+D243</f>
        <v>0</v>
      </c>
      <c r="E268" s="7">
        <f t="shared" si="552"/>
        <v>378553</v>
      </c>
      <c r="F268" s="8">
        <f t="shared" si="544"/>
        <v>-1</v>
      </c>
      <c r="G268" s="6">
        <f t="shared" ref="G268:H268" si="553">G6+G31+G56+G81+G106+G134+G162+G190+G218+G243</f>
        <v>0</v>
      </c>
      <c r="H268" s="7">
        <f t="shared" si="553"/>
        <v>539819</v>
      </c>
      <c r="I268" s="8">
        <f t="shared" si="545"/>
        <v>-1</v>
      </c>
      <c r="J268" s="6">
        <f t="shared" ref="J268:K268" si="554">J6+J31+J56+J81+J106+J134+J162+J190+J218+J243</f>
        <v>0</v>
      </c>
      <c r="K268" s="7">
        <f t="shared" si="554"/>
        <v>318601</v>
      </c>
      <c r="L268" s="8">
        <f t="shared" si="546"/>
        <v>-1</v>
      </c>
      <c r="M268" s="6">
        <f t="shared" ref="M268:N268" si="555">M6+M31+M56+M81+M106+M134+M162+M190+M218+M243</f>
        <v>0</v>
      </c>
      <c r="N268" s="7">
        <f t="shared" si="555"/>
        <v>269335</v>
      </c>
      <c r="O268" s="8">
        <f t="shared" si="547"/>
        <v>-1</v>
      </c>
      <c r="P268" s="6">
        <f t="shared" ref="P268:Q268" si="556">P6+P31+P56+P81+P106+P134+P162+P190+P218+P243</f>
        <v>0</v>
      </c>
      <c r="Q268" s="7">
        <f t="shared" si="556"/>
        <v>38570</v>
      </c>
      <c r="R268" s="8">
        <f t="shared" si="548"/>
        <v>-1</v>
      </c>
      <c r="S268" s="6">
        <f t="shared" si="549"/>
        <v>0</v>
      </c>
      <c r="T268" s="7">
        <f t="shared" si="550"/>
        <v>1544878</v>
      </c>
      <c r="U268" s="8">
        <f t="shared" si="551"/>
        <v>-1</v>
      </c>
      <c r="V268" s="16" t="e">
        <f>S268/S274</f>
        <v>#DIV/0!</v>
      </c>
      <c r="W268" s="16">
        <f>T268/T274</f>
        <v>0.22918559698810026</v>
      </c>
      <c r="X268" s="17" t="e">
        <f t="shared" ref="X268:X274" si="557">V268-W268</f>
        <v>#DIV/0!</v>
      </c>
    </row>
    <row r="269" spans="1:24" x14ac:dyDescent="0.25">
      <c r="A269" s="10"/>
      <c r="B269" s="10"/>
      <c r="C269" s="4" t="s">
        <v>4</v>
      </c>
      <c r="D269" s="6">
        <f t="shared" si="552"/>
        <v>0</v>
      </c>
      <c r="E269" s="7">
        <f t="shared" si="552"/>
        <v>370153</v>
      </c>
      <c r="F269" s="8">
        <f t="shared" si="544"/>
        <v>-1</v>
      </c>
      <c r="G269" s="6">
        <f t="shared" ref="G269:H269" si="558">G7+G32+G57+G82+G107+G135+G163+G191+G219+G244</f>
        <v>0</v>
      </c>
      <c r="H269" s="7">
        <f t="shared" si="558"/>
        <v>382482</v>
      </c>
      <c r="I269" s="8">
        <f t="shared" si="545"/>
        <v>-1</v>
      </c>
      <c r="J269" s="6">
        <f t="shared" ref="J269:K269" si="559">J7+J32+J57+J82+J107+J135+J163+J191+J219+J244</f>
        <v>0</v>
      </c>
      <c r="K269" s="7">
        <f t="shared" si="559"/>
        <v>334674</v>
      </c>
      <c r="L269" s="8">
        <f t="shared" si="546"/>
        <v>-1</v>
      </c>
      <c r="M269" s="6">
        <f t="shared" ref="M269:N269" si="560">M7+M32+M57+M82+M107+M135+M163+M191+M219+M244</f>
        <v>0</v>
      </c>
      <c r="N269" s="7">
        <f t="shared" si="560"/>
        <v>242617</v>
      </c>
      <c r="O269" s="8">
        <f t="shared" si="547"/>
        <v>-1</v>
      </c>
      <c r="P269" s="6">
        <f t="shared" ref="P269:Q269" si="561">P7+P32+P57+P82+P107+P135+P163+P191+P219+P244</f>
        <v>0</v>
      </c>
      <c r="Q269" s="7">
        <f t="shared" si="561"/>
        <v>18970</v>
      </c>
      <c r="R269" s="8">
        <f t="shared" si="548"/>
        <v>-1</v>
      </c>
      <c r="S269" s="6">
        <f t="shared" si="549"/>
        <v>0</v>
      </c>
      <c r="T269" s="7">
        <f t="shared" si="550"/>
        <v>1348896</v>
      </c>
      <c r="U269" s="8">
        <f t="shared" si="551"/>
        <v>-1</v>
      </c>
      <c r="V269" s="16" t="e">
        <f>S269/S274</f>
        <v>#DIV/0!</v>
      </c>
      <c r="W269" s="16">
        <f>T269/T274</f>
        <v>0.20011129360043994</v>
      </c>
      <c r="X269" s="17" t="e">
        <f t="shared" si="557"/>
        <v>#DIV/0!</v>
      </c>
    </row>
    <row r="270" spans="1:24" x14ac:dyDescent="0.25">
      <c r="A270" s="10"/>
      <c r="B270" s="10"/>
      <c r="C270" s="4" t="s">
        <v>25</v>
      </c>
      <c r="D270" s="6">
        <f t="shared" si="552"/>
        <v>0</v>
      </c>
      <c r="E270" s="7">
        <f t="shared" si="552"/>
        <v>96099</v>
      </c>
      <c r="F270" s="8">
        <f t="shared" si="544"/>
        <v>-1</v>
      </c>
      <c r="G270" s="6">
        <f t="shared" ref="G270:H270" si="562">G8+G33+G58+G83+G108+G136+G164+G192+G220+G245</f>
        <v>0</v>
      </c>
      <c r="H270" s="7">
        <f t="shared" si="562"/>
        <v>57896</v>
      </c>
      <c r="I270" s="8">
        <f t="shared" si="545"/>
        <v>-1</v>
      </c>
      <c r="J270" s="6">
        <f t="shared" ref="J270:K270" si="563">J8+J33+J58+J83+J108+J136+J164+J192+J220+J245</f>
        <v>0</v>
      </c>
      <c r="K270" s="7">
        <f t="shared" si="563"/>
        <v>17246</v>
      </c>
      <c r="L270" s="8">
        <f t="shared" si="546"/>
        <v>-1</v>
      </c>
      <c r="M270" s="6">
        <f t="shared" ref="M270:N270" si="564">M8+M33+M58+M83+M108+M136+M164+M192+M220+M245</f>
        <v>0</v>
      </c>
      <c r="N270" s="7">
        <f t="shared" si="564"/>
        <v>8150</v>
      </c>
      <c r="O270" s="8">
        <f t="shared" si="547"/>
        <v>-1</v>
      </c>
      <c r="P270" s="6">
        <f t="shared" ref="P270:Q270" si="565">P8+P33+P58+P83+P108+P136+P164+P192+P220+P245</f>
        <v>0</v>
      </c>
      <c r="Q270" s="7">
        <f t="shared" si="565"/>
        <v>10541</v>
      </c>
      <c r="R270" s="8">
        <f t="shared" si="548"/>
        <v>-1</v>
      </c>
      <c r="S270" s="6">
        <f t="shared" si="549"/>
        <v>0</v>
      </c>
      <c r="T270" s="7">
        <f t="shared" si="550"/>
        <v>189932</v>
      </c>
      <c r="U270" s="8">
        <f t="shared" si="551"/>
        <v>-1</v>
      </c>
      <c r="V270" s="16" t="e">
        <f>S270/S274</f>
        <v>#DIV/0!</v>
      </c>
      <c r="W270" s="16">
        <f>T270/T274</f>
        <v>2.8176774351854228E-2</v>
      </c>
      <c r="X270" s="17" t="e">
        <f t="shared" si="557"/>
        <v>#DIV/0!</v>
      </c>
    </row>
    <row r="271" spans="1:24" x14ac:dyDescent="0.25">
      <c r="A271" s="10"/>
      <c r="B271" s="10"/>
      <c r="C271" s="4" t="s">
        <v>79</v>
      </c>
      <c r="D271" s="6">
        <f>D109+D137+D165+D193</f>
        <v>0</v>
      </c>
      <c r="E271" s="7">
        <f>E109+E137+E165+E193</f>
        <v>31229</v>
      </c>
      <c r="F271" s="8">
        <f t="shared" si="544"/>
        <v>-1</v>
      </c>
      <c r="G271" s="6">
        <f>G109+G137+G165+G193</f>
        <v>0</v>
      </c>
      <c r="H271" s="7">
        <f>H109+H137+H165+H193</f>
        <v>1839</v>
      </c>
      <c r="I271" s="8">
        <f t="shared" si="545"/>
        <v>-1</v>
      </c>
      <c r="J271" s="6">
        <f>J109+J137+J165+J193</f>
        <v>0</v>
      </c>
      <c r="K271" s="7">
        <f>K109+K137+K165+K193</f>
        <v>114</v>
      </c>
      <c r="L271" s="8">
        <f t="shared" si="546"/>
        <v>-1</v>
      </c>
      <c r="M271" s="6">
        <f>M109+M137+M165+M193</f>
        <v>0</v>
      </c>
      <c r="N271" s="7">
        <f>N109+N137+N165+N193</f>
        <v>156</v>
      </c>
      <c r="O271" s="8">
        <f t="shared" si="547"/>
        <v>-1</v>
      </c>
      <c r="P271" s="6">
        <f>P109+P137+P165+P193</f>
        <v>0</v>
      </c>
      <c r="Q271" s="7">
        <f>Q109+Q137+Q165+Q193</f>
        <v>11030</v>
      </c>
      <c r="R271" s="8"/>
      <c r="S271" s="6">
        <f>S109+S137+S165+S193</f>
        <v>0</v>
      </c>
      <c r="T271" s="7">
        <f t="shared" ref="T271" si="566">E271+H271+K271+N271+Q271</f>
        <v>44368</v>
      </c>
      <c r="U271" s="8">
        <f t="shared" ref="U271" si="567">S271/T271-1</f>
        <v>-1</v>
      </c>
      <c r="V271" s="16" t="e">
        <f>S271/S274</f>
        <v>#DIV/0!</v>
      </c>
      <c r="W271" s="16">
        <f>T271/T274</f>
        <v>6.5820773984534911E-3</v>
      </c>
      <c r="X271" s="17" t="e">
        <f t="shared" si="557"/>
        <v>#DIV/0!</v>
      </c>
    </row>
    <row r="272" spans="1:24" x14ac:dyDescent="0.25">
      <c r="A272" s="10"/>
      <c r="B272" s="10"/>
      <c r="C272" s="4" t="s">
        <v>26</v>
      </c>
      <c r="D272" s="6">
        <f>D9+D34+D59+D84+D110+D138+D166+D194+D221+D246</f>
        <v>0</v>
      </c>
      <c r="E272" s="7">
        <f>E9+E34+E59+E84+E110+E138+E166+E194+E221+E246</f>
        <v>137750</v>
      </c>
      <c r="F272" s="8">
        <f t="shared" si="544"/>
        <v>-1</v>
      </c>
      <c r="G272" s="6">
        <f>G9+G34+G59+G84+G110+G138+G166+G194+G221+G246</f>
        <v>0</v>
      </c>
      <c r="H272" s="7">
        <f>H9+H34+H59+H84+H110+H138+H166+H194+H221+H246</f>
        <v>236264</v>
      </c>
      <c r="I272" s="8">
        <f t="shared" ref="I272:I273" si="568">G272/H272-1</f>
        <v>-1</v>
      </c>
      <c r="J272" s="6">
        <f>J9+J34+J59+J84+J110+J138+J166+J194+J221+J246</f>
        <v>0</v>
      </c>
      <c r="K272" s="7">
        <f>K9+K34+K59+K84+K110+K138+K166+K194+K221+K246</f>
        <v>122991</v>
      </c>
      <c r="L272" s="8">
        <f t="shared" ref="L272:L273" si="569">J272/K272-1</f>
        <v>-1</v>
      </c>
      <c r="M272" s="6">
        <f>M9+M34+M59+M84+M110+M138+M166+M194+M221+M246</f>
        <v>0</v>
      </c>
      <c r="N272" s="7">
        <f>N9+N34+N59+N84+N110+N138+N166+N194+N221+N246</f>
        <v>79817</v>
      </c>
      <c r="O272" s="8">
        <f t="shared" ref="O272:O273" si="570">M272/N272-1</f>
        <v>-1</v>
      </c>
      <c r="P272" s="6">
        <f>P9+P34+P59+P84+P110+P138+P166+P194+P221+P246</f>
        <v>0</v>
      </c>
      <c r="Q272" s="7">
        <f>Q9+Q34+Q59+Q84+Q110+Q138+Q166+Q194+Q221+Q246</f>
        <v>8154</v>
      </c>
      <c r="R272" s="8">
        <f t="shared" ref="R272:R273" si="571">P272/Q272-1</f>
        <v>-1</v>
      </c>
      <c r="S272" s="6">
        <f t="shared" si="549"/>
        <v>0</v>
      </c>
      <c r="T272" s="7">
        <f t="shared" si="550"/>
        <v>584976</v>
      </c>
      <c r="U272" s="8">
        <f t="shared" si="551"/>
        <v>-1</v>
      </c>
      <c r="V272" s="16" t="e">
        <f>S272/S274</f>
        <v>#DIV/0!</v>
      </c>
      <c r="W272" s="16">
        <f>T272/T274</f>
        <v>8.6782304999948823E-2</v>
      </c>
      <c r="X272" s="17" t="e">
        <f t="shared" si="557"/>
        <v>#DIV/0!</v>
      </c>
    </row>
    <row r="273" spans="1:24" x14ac:dyDescent="0.25">
      <c r="A273" s="10"/>
      <c r="B273" s="10"/>
      <c r="C273" s="4" t="s">
        <v>27</v>
      </c>
      <c r="D273" s="6">
        <f>D10+D35+D60+D85+D111+D139+D167+D195+D222+D247</f>
        <v>0</v>
      </c>
      <c r="E273" s="7">
        <f>E10+E35+E60+E85+E111+E139+E167+E195+E222+E247</f>
        <v>25823</v>
      </c>
      <c r="F273" s="8">
        <f t="shared" si="544"/>
        <v>-1</v>
      </c>
      <c r="G273" s="6">
        <f>G10+G35+G60+G85+G111+G139+G167+G195+G222+G247</f>
        <v>0</v>
      </c>
      <c r="H273" s="7">
        <f>H10+H35+H60+H85+H111+H139+H167+H195+H222+H247</f>
        <v>20965</v>
      </c>
      <c r="I273" s="8">
        <f t="shared" si="568"/>
        <v>-1</v>
      </c>
      <c r="J273" s="6">
        <f>J10+J35+J60+J85+J111+J139+J167+J195+J222+J247</f>
        <v>0</v>
      </c>
      <c r="K273" s="7">
        <f>K10+K35+K60+K85+K111+K139+K167+K195+K222+K247</f>
        <v>11906</v>
      </c>
      <c r="L273" s="8">
        <f t="shared" si="569"/>
        <v>-1</v>
      </c>
      <c r="M273" s="6">
        <f>M10+M35+M60+M85+M111+M139+M167+M195+M222+M247</f>
        <v>0</v>
      </c>
      <c r="N273" s="7">
        <f>N10+N35+N60+N85+N111+N139+N167+N195+N222+N247</f>
        <v>6859</v>
      </c>
      <c r="O273" s="8">
        <f t="shared" si="570"/>
        <v>-1</v>
      </c>
      <c r="P273" s="6">
        <f>P10+P35+P60+P85+P111+P139+P167+P195+P222+P247</f>
        <v>0</v>
      </c>
      <c r="Q273" s="7">
        <f>Q10+Q35+Q60+Q85+Q111+Q139+Q167+Q195+Q222+Q247</f>
        <v>2092</v>
      </c>
      <c r="R273" s="8">
        <f t="shared" si="571"/>
        <v>-1</v>
      </c>
      <c r="S273" s="6">
        <f t="shared" si="549"/>
        <v>0</v>
      </c>
      <c r="T273" s="7">
        <f t="shared" si="550"/>
        <v>67645</v>
      </c>
      <c r="U273" s="8">
        <f t="shared" si="551"/>
        <v>-1</v>
      </c>
      <c r="V273" s="16" t="e">
        <f>S273/S274</f>
        <v>#DIV/0!</v>
      </c>
      <c r="W273" s="16">
        <f>T273/T274</f>
        <v>1.0035264731752307E-2</v>
      </c>
      <c r="X273" s="17" t="e">
        <f t="shared" si="557"/>
        <v>#DIV/0!</v>
      </c>
    </row>
    <row r="274" spans="1:24" x14ac:dyDescent="0.25">
      <c r="A274" s="10"/>
      <c r="B274" s="10"/>
      <c r="C274" s="4" t="s">
        <v>28</v>
      </c>
      <c r="D274" s="6">
        <f>SUM(D267:D273)</f>
        <v>0</v>
      </c>
      <c r="E274" s="7">
        <f>SUM(E267:E273)</f>
        <v>1928801</v>
      </c>
      <c r="F274" s="8">
        <f t="shared" si="544"/>
        <v>-1</v>
      </c>
      <c r="G274" s="6">
        <f>SUM(G267:G273)</f>
        <v>0</v>
      </c>
      <c r="H274" s="7">
        <f>SUM(H267:H273)</f>
        <v>2349873</v>
      </c>
      <c r="I274" s="8">
        <f t="shared" si="545"/>
        <v>-1</v>
      </c>
      <c r="J274" s="6">
        <f>SUM(J267:J273)</f>
        <v>0</v>
      </c>
      <c r="K274" s="7">
        <f>SUM(K267:K273)</f>
        <v>1287276</v>
      </c>
      <c r="L274" s="8">
        <f t="shared" si="546"/>
        <v>-1</v>
      </c>
      <c r="M274" s="6">
        <f>SUM(M267:M273)</f>
        <v>0</v>
      </c>
      <c r="N274" s="7">
        <f>SUM(N267:N273)</f>
        <v>888610</v>
      </c>
      <c r="O274" s="8">
        <f t="shared" si="547"/>
        <v>-1</v>
      </c>
      <c r="P274" s="6">
        <f>SUM(P267:P273)</f>
        <v>0</v>
      </c>
      <c r="Q274" s="7">
        <f>SUM(Q267:Q273)</f>
        <v>286169</v>
      </c>
      <c r="R274" s="8">
        <f t="shared" si="548"/>
        <v>-1</v>
      </c>
      <c r="S274" s="6">
        <f>SUM(S267:S273)</f>
        <v>0</v>
      </c>
      <c r="T274" s="7">
        <f>SUM(T267:T273)</f>
        <v>6740729</v>
      </c>
      <c r="U274" s="8">
        <f t="shared" si="551"/>
        <v>-1</v>
      </c>
      <c r="V274" s="16" t="e">
        <f>SUM(V267:V273)</f>
        <v>#DIV/0!</v>
      </c>
      <c r="W274" s="16">
        <f t="shared" ref="W274" si="572">SUM(W267:W273)</f>
        <v>1</v>
      </c>
      <c r="X274" s="17" t="e">
        <f t="shared" si="557"/>
        <v>#DIV/0!</v>
      </c>
    </row>
    <row r="275" spans="1:24" x14ac:dyDescent="0.25">
      <c r="A275" s="10"/>
      <c r="B275" s="10" t="s">
        <v>5</v>
      </c>
      <c r="C275" s="4"/>
      <c r="D275" s="6"/>
      <c r="E275" s="7"/>
      <c r="F275" s="8"/>
      <c r="G275" s="6"/>
      <c r="H275" s="7"/>
      <c r="I275" s="8"/>
      <c r="J275" s="6"/>
      <c r="K275" s="7"/>
      <c r="L275" s="8"/>
      <c r="M275" s="6"/>
      <c r="N275" s="7"/>
      <c r="O275" s="8"/>
      <c r="P275" s="6"/>
      <c r="Q275" s="7"/>
      <c r="R275" s="8"/>
      <c r="S275" s="6"/>
      <c r="T275" s="7"/>
      <c r="U275" s="8"/>
      <c r="V275" s="16"/>
      <c r="W275" s="16"/>
      <c r="X275" s="17"/>
    </row>
    <row r="276" spans="1:24" x14ac:dyDescent="0.25">
      <c r="A276" s="10"/>
      <c r="B276" s="10"/>
      <c r="C276" s="4" t="s">
        <v>2</v>
      </c>
      <c r="D276" s="6">
        <f>D13+D38+D63+D88+D114+D142+D170+D198+D225+D250</f>
        <v>0</v>
      </c>
      <c r="E276" s="7">
        <f>E13+E38+E63+E88+E114+E142+E170+E198+E225+E250</f>
        <v>252079</v>
      </c>
      <c r="F276" s="8">
        <f t="shared" si="544"/>
        <v>-1</v>
      </c>
      <c r="G276" s="6">
        <f>G13+G38+G63+G88+G114+G142+G170+G198+G225+G250</f>
        <v>0</v>
      </c>
      <c r="H276" s="7">
        <f>H13+H38+H63+H88+H114+H142+H170+H198+H225+H250</f>
        <v>1059213</v>
      </c>
      <c r="I276" s="8">
        <f t="shared" ref="I276:I280" si="573">G276/H276-1</f>
        <v>-1</v>
      </c>
      <c r="J276" s="6">
        <f>J13+J38+J63+J88+J114+J142+J170+J198+J225+J250</f>
        <v>0</v>
      </c>
      <c r="K276" s="7">
        <f>K13+K38+K63+K88+K114+K142+K170+K198+K225+K250</f>
        <v>1019267</v>
      </c>
      <c r="L276" s="8">
        <f t="shared" ref="L276:L280" si="574">J276/K276-1</f>
        <v>-1</v>
      </c>
      <c r="M276" s="6">
        <f>M13+M38+M63+M88+M114+M142+M170+M198+M225+M250</f>
        <v>0</v>
      </c>
      <c r="N276" s="7">
        <f>N13+N38+N63+N88+N114+N142+N170+N198+N225+N250</f>
        <v>627521</v>
      </c>
      <c r="O276" s="8">
        <f t="shared" ref="O276:O280" si="575">M276/N276-1</f>
        <v>-1</v>
      </c>
      <c r="P276" s="6">
        <f>P13+P38+P63+P88+P114+P142+P170+P198+P225+P250</f>
        <v>0</v>
      </c>
      <c r="Q276" s="7">
        <f>Q13+Q38+Q63+Q88+Q114+Q142+Q170+Q198+Q225+Q250</f>
        <v>126062</v>
      </c>
      <c r="R276" s="8">
        <f t="shared" ref="R276:R280" si="576">P276/Q276-1</f>
        <v>-1</v>
      </c>
      <c r="S276" s="6">
        <f t="shared" ref="S276:S282" si="577">D276+G276+J276+M276+P276</f>
        <v>0</v>
      </c>
      <c r="T276" s="7">
        <f t="shared" ref="T276:T282" si="578">E276+H276+K276+N276+Q276</f>
        <v>3084142</v>
      </c>
      <c r="U276" s="8">
        <f t="shared" ref="U276:U283" si="579">S276/T276-1</f>
        <v>-1</v>
      </c>
      <c r="V276" s="16" t="e">
        <f>S276/S283</f>
        <v>#DIV/0!</v>
      </c>
      <c r="W276" s="16">
        <f>T276/T283</f>
        <v>0.44857343779202657</v>
      </c>
      <c r="X276" s="17" t="e">
        <f>V276-W276</f>
        <v>#DIV/0!</v>
      </c>
    </row>
    <row r="277" spans="1:24" x14ac:dyDescent="0.25">
      <c r="A277" s="10"/>
      <c r="B277" s="10"/>
      <c r="C277" s="4" t="s">
        <v>3</v>
      </c>
      <c r="D277" s="6">
        <f t="shared" ref="D277:E279" si="580">D14+D39+D64+D89+D115+D143+D171+D199+D226+D251</f>
        <v>0</v>
      </c>
      <c r="E277" s="7">
        <f t="shared" si="580"/>
        <v>67009</v>
      </c>
      <c r="F277" s="8">
        <f t="shared" si="544"/>
        <v>-1</v>
      </c>
      <c r="G277" s="6">
        <f t="shared" ref="G277:H277" si="581">G14+G39+G64+G89+G115+G143+G171+G199+G226+G251</f>
        <v>0</v>
      </c>
      <c r="H277" s="7">
        <f t="shared" si="581"/>
        <v>509770</v>
      </c>
      <c r="I277" s="8">
        <f t="shared" si="573"/>
        <v>-1</v>
      </c>
      <c r="J277" s="6">
        <f t="shared" ref="J277:K277" si="582">J14+J39+J64+J89+J115+J143+J171+J199+J226+J251</f>
        <v>0</v>
      </c>
      <c r="K277" s="7">
        <f t="shared" si="582"/>
        <v>450913</v>
      </c>
      <c r="L277" s="8">
        <f t="shared" si="574"/>
        <v>-1</v>
      </c>
      <c r="M277" s="6">
        <f t="shared" ref="M277:N277" si="583">M14+M39+M64+M89+M115+M143+M171+M199+M226+M251</f>
        <v>0</v>
      </c>
      <c r="N277" s="7">
        <f t="shared" si="583"/>
        <v>436746</v>
      </c>
      <c r="O277" s="8">
        <f t="shared" si="575"/>
        <v>-1</v>
      </c>
      <c r="P277" s="6">
        <f t="shared" ref="P277:Q277" si="584">P14+P39+P64+P89+P115+P143+P171+P199+P226+P251</f>
        <v>0</v>
      </c>
      <c r="Q277" s="7">
        <f t="shared" si="584"/>
        <v>68621</v>
      </c>
      <c r="R277" s="8">
        <f t="shared" si="576"/>
        <v>-1</v>
      </c>
      <c r="S277" s="6">
        <f t="shared" si="577"/>
        <v>0</v>
      </c>
      <c r="T277" s="7">
        <f t="shared" si="578"/>
        <v>1533059</v>
      </c>
      <c r="U277" s="8">
        <f t="shared" si="579"/>
        <v>-1</v>
      </c>
      <c r="V277" s="16" t="e">
        <f>S277/S283</f>
        <v>#DIV/0!</v>
      </c>
      <c r="W277" s="16">
        <f>T277/T283</f>
        <v>0.22297596737374817</v>
      </c>
      <c r="X277" s="17" t="e">
        <f t="shared" ref="X277:X283" si="585">V277-W277</f>
        <v>#DIV/0!</v>
      </c>
    </row>
    <row r="278" spans="1:24" x14ac:dyDescent="0.25">
      <c r="A278" s="10"/>
      <c r="B278" s="10"/>
      <c r="C278" s="4" t="s">
        <v>4</v>
      </c>
      <c r="D278" s="6">
        <f t="shared" si="580"/>
        <v>0</v>
      </c>
      <c r="E278" s="7">
        <f t="shared" si="580"/>
        <v>51272</v>
      </c>
      <c r="F278" s="8">
        <f t="shared" si="544"/>
        <v>-1</v>
      </c>
      <c r="G278" s="6">
        <f t="shared" ref="G278:H278" si="586">G15+G40+G65+G90+G116+G144+G172+G200+G227+G252</f>
        <v>0</v>
      </c>
      <c r="H278" s="7">
        <f t="shared" si="586"/>
        <v>365009</v>
      </c>
      <c r="I278" s="8">
        <f t="shared" si="573"/>
        <v>-1</v>
      </c>
      <c r="J278" s="6">
        <f t="shared" ref="J278:K278" si="587">J15+J40+J65+J90+J116+J144+J172+J200+J227+J252</f>
        <v>0</v>
      </c>
      <c r="K278" s="7">
        <f t="shared" si="587"/>
        <v>459340</v>
      </c>
      <c r="L278" s="8">
        <f t="shared" si="574"/>
        <v>-1</v>
      </c>
      <c r="M278" s="6">
        <f t="shared" ref="M278:N278" si="588">M15+M40+M65+M90+M116+M144+M172+M200+M227+M252</f>
        <v>0</v>
      </c>
      <c r="N278" s="7">
        <f t="shared" si="588"/>
        <v>449843</v>
      </c>
      <c r="O278" s="8">
        <f t="shared" si="575"/>
        <v>-1</v>
      </c>
      <c r="P278" s="6">
        <f t="shared" ref="P278:Q278" si="589">P15+P40+P65+P90+P116+P144+P172+P200+P227+P252</f>
        <v>0</v>
      </c>
      <c r="Q278" s="7">
        <f t="shared" si="589"/>
        <v>32129</v>
      </c>
      <c r="R278" s="8">
        <f t="shared" si="576"/>
        <v>-1</v>
      </c>
      <c r="S278" s="6">
        <f t="shared" si="577"/>
        <v>0</v>
      </c>
      <c r="T278" s="7">
        <f t="shared" si="578"/>
        <v>1357593</v>
      </c>
      <c r="U278" s="8">
        <f t="shared" si="579"/>
        <v>-1</v>
      </c>
      <c r="V278" s="16" t="e">
        <f>S278/S283</f>
        <v>#DIV/0!</v>
      </c>
      <c r="W278" s="16">
        <f>T278/T283</f>
        <v>0.19745529198473699</v>
      </c>
      <c r="X278" s="17" t="e">
        <f t="shared" si="585"/>
        <v>#DIV/0!</v>
      </c>
    </row>
    <row r="279" spans="1:24" x14ac:dyDescent="0.25">
      <c r="A279" s="10"/>
      <c r="B279" s="10"/>
      <c r="C279" s="4" t="s">
        <v>25</v>
      </c>
      <c r="D279" s="6">
        <f t="shared" si="580"/>
        <v>0</v>
      </c>
      <c r="E279" s="7">
        <f t="shared" si="580"/>
        <v>6417</v>
      </c>
      <c r="F279" s="8">
        <f t="shared" si="544"/>
        <v>-1</v>
      </c>
      <c r="G279" s="6">
        <f t="shared" ref="G279:H279" si="590">G16+G41+G66+G91+G117+G145+G173+G201+G228+G253</f>
        <v>0</v>
      </c>
      <c r="H279" s="7">
        <f t="shared" si="590"/>
        <v>56421</v>
      </c>
      <c r="I279" s="8">
        <f t="shared" si="573"/>
        <v>-1</v>
      </c>
      <c r="J279" s="6">
        <f t="shared" ref="J279:K279" si="591">J16+J41+J66+J91+J117+J145+J173+J201+J228+J253</f>
        <v>0</v>
      </c>
      <c r="K279" s="7">
        <f t="shared" si="591"/>
        <v>83079</v>
      </c>
      <c r="L279" s="8">
        <f t="shared" si="574"/>
        <v>-1</v>
      </c>
      <c r="M279" s="6">
        <f t="shared" ref="M279:N279" si="592">M16+M41+M66+M91+M117+M145+M173+M201+M228+M253</f>
        <v>0</v>
      </c>
      <c r="N279" s="7">
        <f t="shared" si="592"/>
        <v>26109</v>
      </c>
      <c r="O279" s="8">
        <f t="shared" si="575"/>
        <v>-1</v>
      </c>
      <c r="P279" s="6">
        <f t="shared" ref="P279:Q279" si="593">P16+P41+P66+P91+P117+P145+P173+P201+P228+P253</f>
        <v>0</v>
      </c>
      <c r="Q279" s="7">
        <f t="shared" si="593"/>
        <v>6114</v>
      </c>
      <c r="R279" s="8">
        <f t="shared" si="576"/>
        <v>-1</v>
      </c>
      <c r="S279" s="6">
        <f t="shared" si="577"/>
        <v>0</v>
      </c>
      <c r="T279" s="7">
        <f t="shared" si="578"/>
        <v>178140</v>
      </c>
      <c r="U279" s="8">
        <f t="shared" si="579"/>
        <v>-1</v>
      </c>
      <c r="V279" s="16" t="e">
        <f>S279/S283</f>
        <v>#DIV/0!</v>
      </c>
      <c r="W279" s="16">
        <f>T279/T283</f>
        <v>2.5909595669807554E-2</v>
      </c>
      <c r="X279" s="17" t="e">
        <f t="shared" si="585"/>
        <v>#DIV/0!</v>
      </c>
    </row>
    <row r="280" spans="1:24" x14ac:dyDescent="0.25">
      <c r="A280" s="10"/>
      <c r="B280" s="10"/>
      <c r="C280" s="4" t="s">
        <v>79</v>
      </c>
      <c r="D280" s="6">
        <f>D118+D146+D174+D202</f>
        <v>0</v>
      </c>
      <c r="E280" s="7">
        <f>E118+E146+E174+E202</f>
        <v>0</v>
      </c>
      <c r="F280" s="8" t="e">
        <f t="shared" si="544"/>
        <v>#DIV/0!</v>
      </c>
      <c r="G280" s="6">
        <f>G118+G146+G174+G202</f>
        <v>0</v>
      </c>
      <c r="H280" s="7">
        <f>H118+H146+H174+H202</f>
        <v>2747</v>
      </c>
      <c r="I280" s="8">
        <f t="shared" si="573"/>
        <v>-1</v>
      </c>
      <c r="J280" s="6">
        <f>J118+J146+J174+J202</f>
        <v>0</v>
      </c>
      <c r="K280" s="7">
        <f>K118+K146+K174+K202</f>
        <v>29244</v>
      </c>
      <c r="L280" s="8">
        <f t="shared" si="574"/>
        <v>-1</v>
      </c>
      <c r="M280" s="6">
        <f>M118+M146+M174+M202</f>
        <v>0</v>
      </c>
      <c r="N280" s="7">
        <f>N118+N146+N174+N202</f>
        <v>3684</v>
      </c>
      <c r="O280" s="8">
        <f t="shared" si="575"/>
        <v>-1</v>
      </c>
      <c r="P280" s="6">
        <f>P118+P146+P174+P202</f>
        <v>0</v>
      </c>
      <c r="Q280" s="7">
        <f>Q118+Q146+Q174+Q202</f>
        <v>1416</v>
      </c>
      <c r="R280" s="8">
        <f t="shared" si="576"/>
        <v>-1</v>
      </c>
      <c r="S280" s="6">
        <f t="shared" si="577"/>
        <v>0</v>
      </c>
      <c r="T280" s="7">
        <f t="shared" si="578"/>
        <v>37091</v>
      </c>
      <c r="U280" s="8">
        <f t="shared" si="579"/>
        <v>-1</v>
      </c>
      <c r="V280" s="16" t="e">
        <f>S280/S283</f>
        <v>#DIV/0!</v>
      </c>
      <c r="W280" s="16">
        <f>T280/T283</f>
        <v>5.3947053608893675E-3</v>
      </c>
      <c r="X280" s="17" t="e">
        <f t="shared" si="585"/>
        <v>#DIV/0!</v>
      </c>
    </row>
    <row r="281" spans="1:24" x14ac:dyDescent="0.25">
      <c r="A281" s="10"/>
      <c r="B281" s="10"/>
      <c r="C281" s="4" t="s">
        <v>26</v>
      </c>
      <c r="D281" s="6">
        <f>D17+D42+D67+D92+D119+D147+D175+D203+D229+D254</f>
        <v>0</v>
      </c>
      <c r="E281" s="7">
        <f>E17+E42+E67+E92+E119+E147+E175+E203+E229+E254</f>
        <v>48135</v>
      </c>
      <c r="F281" s="8">
        <f t="shared" si="544"/>
        <v>-1</v>
      </c>
      <c r="G281" s="6">
        <f>G17+G42+G67+G92+G119+G147+G175+G203+G229+G254</f>
        <v>0</v>
      </c>
      <c r="H281" s="7">
        <f>H17+H42+H67+H92+H119+H147+H175+H203+H229+H254</f>
        <v>254659</v>
      </c>
      <c r="I281" s="8">
        <f t="shared" ref="I281:I282" si="594">G281/H281-1</f>
        <v>-1</v>
      </c>
      <c r="J281" s="6">
        <f>J17+J42+J67+J92+J119+J147+J175+J203+J229+J254</f>
        <v>0</v>
      </c>
      <c r="K281" s="7">
        <f>K17+K42+K67+K92+K119+K147+K175+K203+K229+K254</f>
        <v>179126</v>
      </c>
      <c r="L281" s="8">
        <f t="shared" ref="L281:L282" si="595">J281/K281-1</f>
        <v>-1</v>
      </c>
      <c r="M281" s="6">
        <f>M17+M42+M67+M92+M119+M147+M175+M203+M229+M254</f>
        <v>0</v>
      </c>
      <c r="N281" s="7">
        <f>N17+N42+N67+N92+N119+N147+N175+N203+N229+N254</f>
        <v>121605</v>
      </c>
      <c r="O281" s="8">
        <f t="shared" ref="O281:O282" si="596">M281/N281-1</f>
        <v>-1</v>
      </c>
      <c r="P281" s="6">
        <f>P17+P42+P67+P92+P119+P147+P175+P203+P229+P254</f>
        <v>0</v>
      </c>
      <c r="Q281" s="7">
        <f>Q17+Q42+Q67+Q92+Q119+Q147+Q175+Q203+Q229+Q254</f>
        <v>14832</v>
      </c>
      <c r="R281" s="8">
        <f t="shared" ref="R281:R282" si="597">P281/Q281-1</f>
        <v>-1</v>
      </c>
      <c r="S281" s="6">
        <f t="shared" si="577"/>
        <v>0</v>
      </c>
      <c r="T281" s="7">
        <f t="shared" si="578"/>
        <v>618357</v>
      </c>
      <c r="U281" s="8">
        <f t="shared" si="579"/>
        <v>-1</v>
      </c>
      <c r="V281" s="16" t="e">
        <f>S281/S283</f>
        <v>#DIV/0!</v>
      </c>
      <c r="W281" s="16">
        <f>T281/T283</f>
        <v>8.993701498593909E-2</v>
      </c>
      <c r="X281" s="17" t="e">
        <f t="shared" si="585"/>
        <v>#DIV/0!</v>
      </c>
    </row>
    <row r="282" spans="1:24" x14ac:dyDescent="0.25">
      <c r="A282" s="10"/>
      <c r="B282" s="10"/>
      <c r="C282" s="4" t="s">
        <v>27</v>
      </c>
      <c r="D282" s="6">
        <f>D18+D43+D68+D93+D120+D148+D176+D204+D230+D255</f>
        <v>0</v>
      </c>
      <c r="E282" s="7">
        <f>E18+E43+E68+E93+E120+E148+E176+E204+E230+E255</f>
        <v>2885</v>
      </c>
      <c r="F282" s="8">
        <f t="shared" si="544"/>
        <v>-1</v>
      </c>
      <c r="G282" s="6">
        <f>G18+G43+G68+G93+G120+G148+G176+G204+G230+G255</f>
        <v>0</v>
      </c>
      <c r="H282" s="7">
        <f>H18+H43+H68+H93+H120+H148+H176+H204+H230+H255</f>
        <v>16188</v>
      </c>
      <c r="I282" s="8">
        <f t="shared" si="594"/>
        <v>-1</v>
      </c>
      <c r="J282" s="6">
        <f>J18+J43+J68+J93+J120+J148+J176+J204+J230+J255</f>
        <v>0</v>
      </c>
      <c r="K282" s="7">
        <f>K18+K43+K68+K93+K120+K148+K176+K204+K230+K255</f>
        <v>25911</v>
      </c>
      <c r="L282" s="8">
        <f t="shared" si="595"/>
        <v>-1</v>
      </c>
      <c r="M282" s="6">
        <f>M18+M43+M68+M93+M120+M148+M176+M204+M230+M255</f>
        <v>0</v>
      </c>
      <c r="N282" s="7">
        <f>N18+N43+N68+N93+N120+N148+N176+N204+N230+N255</f>
        <v>21221</v>
      </c>
      <c r="O282" s="8">
        <f t="shared" si="596"/>
        <v>-1</v>
      </c>
      <c r="P282" s="6">
        <f>P18+P43+P68+P93+P120+P148+P176+P204+P230+P255</f>
        <v>0</v>
      </c>
      <c r="Q282" s="7">
        <f>Q18+Q43+Q68+Q93+Q120+Q148+Q176+Q204+Q230+Q255</f>
        <v>858</v>
      </c>
      <c r="R282" s="8">
        <f t="shared" si="597"/>
        <v>-1</v>
      </c>
      <c r="S282" s="6">
        <f t="shared" si="577"/>
        <v>0</v>
      </c>
      <c r="T282" s="7">
        <f t="shared" si="578"/>
        <v>67063</v>
      </c>
      <c r="U282" s="8">
        <f t="shared" si="579"/>
        <v>-1</v>
      </c>
      <c r="V282" s="16" t="e">
        <f>S282/S283</f>
        <v>#DIV/0!</v>
      </c>
      <c r="W282" s="16">
        <f>T282/T283</f>
        <v>9.7539868328522742E-3</v>
      </c>
      <c r="X282" s="17" t="e">
        <f t="shared" si="585"/>
        <v>#DIV/0!</v>
      </c>
    </row>
    <row r="283" spans="1:24" x14ac:dyDescent="0.25">
      <c r="A283" s="10"/>
      <c r="B283" s="10"/>
      <c r="C283" s="4" t="s">
        <v>28</v>
      </c>
      <c r="D283" s="6">
        <f>SUM(D276:D282)</f>
        <v>0</v>
      </c>
      <c r="E283" s="7">
        <f>SUM(E276:E282)</f>
        <v>427797</v>
      </c>
      <c r="F283" s="8">
        <f t="shared" ref="F283" si="598">D283/E283-1</f>
        <v>-1</v>
      </c>
      <c r="G283" s="6">
        <f>SUM(G276:G282)</f>
        <v>0</v>
      </c>
      <c r="H283" s="7">
        <f>SUM(H276:H282)</f>
        <v>2264007</v>
      </c>
      <c r="I283" s="8">
        <f t="shared" ref="I283" si="599">G283/H283-1</f>
        <v>-1</v>
      </c>
      <c r="J283" s="6">
        <f>SUM(J276:J282)</f>
        <v>0</v>
      </c>
      <c r="K283" s="7">
        <f>SUM(K276:K282)</f>
        <v>2246880</v>
      </c>
      <c r="L283" s="8">
        <f t="shared" ref="L283" si="600">J283/K283-1</f>
        <v>-1</v>
      </c>
      <c r="M283" s="6">
        <f>SUM(M276:M282)</f>
        <v>0</v>
      </c>
      <c r="N283" s="7">
        <f>SUM(N276:N282)</f>
        <v>1686729</v>
      </c>
      <c r="O283" s="8">
        <f t="shared" ref="O283" si="601">M283/N283-1</f>
        <v>-1</v>
      </c>
      <c r="P283" s="6">
        <f>SUM(P276:P282)</f>
        <v>0</v>
      </c>
      <c r="Q283" s="7">
        <f>SUM(Q276:Q282)</f>
        <v>250032</v>
      </c>
      <c r="R283" s="8">
        <f t="shared" ref="R283" si="602">P283/Q283-1</f>
        <v>-1</v>
      </c>
      <c r="S283" s="6">
        <f>SUM(S276:S282)</f>
        <v>0</v>
      </c>
      <c r="T283" s="7">
        <f>SUM(T276:T282)</f>
        <v>6875445</v>
      </c>
      <c r="U283" s="8">
        <f t="shared" si="579"/>
        <v>-1</v>
      </c>
      <c r="V283" s="16" t="e">
        <f>SUM(V276:V282)</f>
        <v>#DIV/0!</v>
      </c>
      <c r="W283" s="16">
        <f t="shared" ref="W283" si="603">SUM(W276:W282)</f>
        <v>1</v>
      </c>
      <c r="X283" s="17" t="e">
        <f t="shared" si="585"/>
        <v>#DIV/0!</v>
      </c>
    </row>
    <row r="284" spans="1:24" x14ac:dyDescent="0.25">
      <c r="A284" s="10"/>
      <c r="B284" s="10" t="s">
        <v>24</v>
      </c>
      <c r="C284" s="4"/>
      <c r="D284" s="7"/>
      <c r="E284" s="7"/>
      <c r="F284" s="5"/>
      <c r="G284" s="7"/>
      <c r="H284" s="7"/>
      <c r="I284" s="5"/>
      <c r="J284" s="7"/>
      <c r="K284" s="7"/>
      <c r="L284" s="5"/>
      <c r="M284" s="7"/>
      <c r="N284" s="7"/>
      <c r="O284" s="5"/>
      <c r="P284" s="24"/>
      <c r="Q284" s="24"/>
      <c r="R284" s="4"/>
      <c r="S284" s="6"/>
      <c r="T284" s="7"/>
      <c r="U284" s="8"/>
      <c r="V284" s="17"/>
      <c r="W284" s="17"/>
      <c r="X284" s="17"/>
    </row>
    <row r="285" spans="1:24" x14ac:dyDescent="0.25">
      <c r="A285" s="10"/>
      <c r="B285" s="10"/>
      <c r="C285" s="4" t="s">
        <v>2</v>
      </c>
      <c r="D285" s="7">
        <f>D267+D276</f>
        <v>0</v>
      </c>
      <c r="E285" s="7">
        <f>E267+E276</f>
        <v>1141273</v>
      </c>
      <c r="F285" s="8">
        <f t="shared" ref="F285:F292" si="604">D285/E285-1</f>
        <v>-1</v>
      </c>
      <c r="G285" s="7">
        <f>G267+G276</f>
        <v>0</v>
      </c>
      <c r="H285" s="7">
        <f>H267+H276</f>
        <v>2169821</v>
      </c>
      <c r="I285" s="8">
        <f t="shared" ref="I285:I289" si="605">G285/H285-1</f>
        <v>-1</v>
      </c>
      <c r="J285" s="7">
        <f>J267+J276</f>
        <v>0</v>
      </c>
      <c r="K285" s="7">
        <f>K267+K276</f>
        <v>1501011</v>
      </c>
      <c r="L285" s="8">
        <f t="shared" ref="L285:L289" si="606">J285/K285-1</f>
        <v>-1</v>
      </c>
      <c r="M285" s="7">
        <f>M267+M276</f>
        <v>0</v>
      </c>
      <c r="N285" s="7">
        <f>N267+N276</f>
        <v>909197</v>
      </c>
      <c r="O285" s="8">
        <f t="shared" ref="O285:O289" si="607">M285/N285-1</f>
        <v>-1</v>
      </c>
      <c r="P285" s="7">
        <f>P267+P276</f>
        <v>0</v>
      </c>
      <c r="Q285" s="7">
        <f>Q267+Q276</f>
        <v>322874</v>
      </c>
      <c r="R285" s="8">
        <f t="shared" ref="R285:R289" si="608">P285/Q285-1</f>
        <v>-1</v>
      </c>
      <c r="S285" s="6">
        <f>S267+S276</f>
        <v>0</v>
      </c>
      <c r="T285" s="7">
        <f>T267+T276</f>
        <v>6044176</v>
      </c>
      <c r="U285" s="8">
        <f t="shared" ref="U285:U292" si="609">S285/T285-1</f>
        <v>-1</v>
      </c>
      <c r="V285" s="16" t="e">
        <f>S285/S292</f>
        <v>#DIV/0!</v>
      </c>
      <c r="W285" s="16">
        <f>T285/T292</f>
        <v>0.44389679509089702</v>
      </c>
      <c r="X285" s="17" t="e">
        <f>V285-W285</f>
        <v>#DIV/0!</v>
      </c>
    </row>
    <row r="286" spans="1:24" x14ac:dyDescent="0.25">
      <c r="A286" s="10"/>
      <c r="B286" s="10"/>
      <c r="C286" s="4" t="s">
        <v>3</v>
      </c>
      <c r="D286" s="7">
        <f t="shared" ref="D286:E292" si="610">D268+D277</f>
        <v>0</v>
      </c>
      <c r="E286" s="7">
        <f t="shared" si="610"/>
        <v>445562</v>
      </c>
      <c r="F286" s="8">
        <f t="shared" si="604"/>
        <v>-1</v>
      </c>
      <c r="G286" s="7">
        <f t="shared" ref="G286:H286" si="611">G268+G277</f>
        <v>0</v>
      </c>
      <c r="H286" s="7">
        <f t="shared" si="611"/>
        <v>1049589</v>
      </c>
      <c r="I286" s="8">
        <f t="shared" si="605"/>
        <v>-1</v>
      </c>
      <c r="J286" s="7">
        <f t="shared" ref="J286:K286" si="612">J268+J277</f>
        <v>0</v>
      </c>
      <c r="K286" s="7">
        <f t="shared" si="612"/>
        <v>769514</v>
      </c>
      <c r="L286" s="8">
        <f t="shared" si="606"/>
        <v>-1</v>
      </c>
      <c r="M286" s="7">
        <f t="shared" ref="M286:N286" si="613">M268+M277</f>
        <v>0</v>
      </c>
      <c r="N286" s="7">
        <f t="shared" si="613"/>
        <v>706081</v>
      </c>
      <c r="O286" s="8">
        <f t="shared" si="607"/>
        <v>-1</v>
      </c>
      <c r="P286" s="7">
        <f t="shared" ref="P286:Q286" si="614">P268+P277</f>
        <v>0</v>
      </c>
      <c r="Q286" s="7">
        <f t="shared" si="614"/>
        <v>107191</v>
      </c>
      <c r="R286" s="8">
        <f t="shared" si="608"/>
        <v>-1</v>
      </c>
      <c r="S286" s="6">
        <f t="shared" ref="S286:T286" si="615">S268+S277</f>
        <v>0</v>
      </c>
      <c r="T286" s="7">
        <f t="shared" si="615"/>
        <v>3077937</v>
      </c>
      <c r="U286" s="8">
        <f t="shared" si="609"/>
        <v>-1</v>
      </c>
      <c r="V286" s="16" t="e">
        <f>S286/S292</f>
        <v>#DIV/0!</v>
      </c>
      <c r="W286" s="16">
        <f>T286/T292</f>
        <v>0.22605006369630706</v>
      </c>
      <c r="X286" s="17" t="e">
        <f t="shared" ref="X286:X292" si="616">V286-W286</f>
        <v>#DIV/0!</v>
      </c>
    </row>
    <row r="287" spans="1:24" x14ac:dyDescent="0.25">
      <c r="A287" s="10"/>
      <c r="B287" s="10"/>
      <c r="C287" s="4" t="s">
        <v>4</v>
      </c>
      <c r="D287" s="7">
        <f t="shared" si="610"/>
        <v>0</v>
      </c>
      <c r="E287" s="7">
        <f t="shared" si="610"/>
        <v>421425</v>
      </c>
      <c r="F287" s="8">
        <f t="shared" si="604"/>
        <v>-1</v>
      </c>
      <c r="G287" s="7">
        <f t="shared" ref="G287:H287" si="617">G269+G278</f>
        <v>0</v>
      </c>
      <c r="H287" s="7">
        <f t="shared" si="617"/>
        <v>747491</v>
      </c>
      <c r="I287" s="8">
        <f t="shared" si="605"/>
        <v>-1</v>
      </c>
      <c r="J287" s="7">
        <f t="shared" ref="J287:K287" si="618">J269+J278</f>
        <v>0</v>
      </c>
      <c r="K287" s="7">
        <f t="shared" si="618"/>
        <v>794014</v>
      </c>
      <c r="L287" s="8">
        <f t="shared" si="606"/>
        <v>-1</v>
      </c>
      <c r="M287" s="7">
        <f t="shared" ref="M287:N287" si="619">M269+M278</f>
        <v>0</v>
      </c>
      <c r="N287" s="7">
        <f t="shared" si="619"/>
        <v>692460</v>
      </c>
      <c r="O287" s="8">
        <f t="shared" si="607"/>
        <v>-1</v>
      </c>
      <c r="P287" s="7">
        <f t="shared" ref="P287:Q287" si="620">P269+P278</f>
        <v>0</v>
      </c>
      <c r="Q287" s="7">
        <f t="shared" si="620"/>
        <v>51099</v>
      </c>
      <c r="R287" s="8">
        <f t="shared" si="608"/>
        <v>-1</v>
      </c>
      <c r="S287" s="6">
        <f t="shared" ref="S287:T287" si="621">S269+S278</f>
        <v>0</v>
      </c>
      <c r="T287" s="7">
        <f t="shared" si="621"/>
        <v>2706489</v>
      </c>
      <c r="U287" s="8">
        <f t="shared" si="609"/>
        <v>-1</v>
      </c>
      <c r="V287" s="16" t="e">
        <f>S287/S292</f>
        <v>#DIV/0!</v>
      </c>
      <c r="W287" s="16">
        <f>T287/T292</f>
        <v>0.1987701537891628</v>
      </c>
      <c r="X287" s="17" t="e">
        <f t="shared" si="616"/>
        <v>#DIV/0!</v>
      </c>
    </row>
    <row r="288" spans="1:24" x14ac:dyDescent="0.25">
      <c r="C288" s="4" t="s">
        <v>25</v>
      </c>
      <c r="D288" s="7">
        <f t="shared" si="610"/>
        <v>0</v>
      </c>
      <c r="E288" s="22">
        <f t="shared" si="610"/>
        <v>102516</v>
      </c>
      <c r="F288" s="8">
        <f t="shared" si="604"/>
        <v>-1</v>
      </c>
      <c r="G288" s="7">
        <f t="shared" ref="G288:H289" si="622">G270+G279</f>
        <v>0</v>
      </c>
      <c r="H288" s="22">
        <f t="shared" si="622"/>
        <v>114317</v>
      </c>
      <c r="I288" s="8">
        <f t="shared" si="605"/>
        <v>-1</v>
      </c>
      <c r="J288" s="7">
        <f t="shared" ref="J288:K289" si="623">J270+J279</f>
        <v>0</v>
      </c>
      <c r="K288" s="22">
        <f t="shared" si="623"/>
        <v>100325</v>
      </c>
      <c r="L288" s="8">
        <f t="shared" si="606"/>
        <v>-1</v>
      </c>
      <c r="M288" s="7">
        <f t="shared" ref="M288:N289" si="624">M270+M279</f>
        <v>0</v>
      </c>
      <c r="N288" s="22">
        <f t="shared" si="624"/>
        <v>34259</v>
      </c>
      <c r="O288" s="8">
        <f t="shared" si="607"/>
        <v>-1</v>
      </c>
      <c r="P288" s="7">
        <f t="shared" ref="P288:Q289" si="625">P270+P279</f>
        <v>0</v>
      </c>
      <c r="Q288" s="22">
        <f t="shared" si="625"/>
        <v>16655</v>
      </c>
      <c r="R288" s="8">
        <f t="shared" si="608"/>
        <v>-1</v>
      </c>
      <c r="S288" s="6">
        <f t="shared" ref="S288:T289" si="626">S270+S279</f>
        <v>0</v>
      </c>
      <c r="T288" s="7">
        <f t="shared" si="626"/>
        <v>368072</v>
      </c>
      <c r="U288" s="8">
        <f t="shared" si="609"/>
        <v>-1</v>
      </c>
      <c r="V288" s="16" t="e">
        <f>S288/S292</f>
        <v>#DIV/0!</v>
      </c>
      <c r="W288" s="16">
        <f>T288/T292</f>
        <v>2.7031969479825977E-2</v>
      </c>
      <c r="X288" s="17" t="e">
        <f t="shared" si="616"/>
        <v>#DIV/0!</v>
      </c>
    </row>
    <row r="289" spans="3:24" x14ac:dyDescent="0.25">
      <c r="C289" s="4" t="s">
        <v>79</v>
      </c>
      <c r="D289" s="7">
        <f t="shared" si="610"/>
        <v>0</v>
      </c>
      <c r="E289" s="22">
        <f t="shared" si="610"/>
        <v>31229</v>
      </c>
      <c r="F289" s="8">
        <f t="shared" si="604"/>
        <v>-1</v>
      </c>
      <c r="G289" s="7">
        <f t="shared" si="622"/>
        <v>0</v>
      </c>
      <c r="H289" s="22">
        <f t="shared" si="622"/>
        <v>4586</v>
      </c>
      <c r="I289" s="8">
        <f t="shared" si="605"/>
        <v>-1</v>
      </c>
      <c r="J289" s="7">
        <f t="shared" si="623"/>
        <v>0</v>
      </c>
      <c r="K289" s="22">
        <f t="shared" si="623"/>
        <v>29358</v>
      </c>
      <c r="L289" s="8">
        <f t="shared" si="606"/>
        <v>-1</v>
      </c>
      <c r="M289" s="7">
        <f t="shared" si="624"/>
        <v>0</v>
      </c>
      <c r="N289" s="22">
        <f t="shared" si="624"/>
        <v>3840</v>
      </c>
      <c r="O289" s="8">
        <f t="shared" si="607"/>
        <v>-1</v>
      </c>
      <c r="P289" s="7">
        <f t="shared" si="625"/>
        <v>0</v>
      </c>
      <c r="Q289" s="22">
        <f t="shared" si="625"/>
        <v>12446</v>
      </c>
      <c r="R289" s="8">
        <f t="shared" si="608"/>
        <v>-1</v>
      </c>
      <c r="S289" s="6">
        <f t="shared" si="626"/>
        <v>0</v>
      </c>
      <c r="T289" s="7">
        <f t="shared" si="626"/>
        <v>81459</v>
      </c>
      <c r="U289" s="8">
        <f t="shared" si="609"/>
        <v>-1</v>
      </c>
      <c r="V289" s="16" t="e">
        <f>S289/S292</f>
        <v>#DIV/0!</v>
      </c>
      <c r="W289" s="16">
        <f>T289/T292</f>
        <v>5.9825175559595524E-3</v>
      </c>
      <c r="X289" s="17" t="e">
        <f t="shared" si="616"/>
        <v>#DIV/0!</v>
      </c>
    </row>
    <row r="290" spans="3:24" x14ac:dyDescent="0.25">
      <c r="C290" s="4" t="s">
        <v>26</v>
      </c>
      <c r="D290" s="7">
        <f t="shared" si="610"/>
        <v>0</v>
      </c>
      <c r="E290" s="22">
        <f t="shared" si="610"/>
        <v>185885</v>
      </c>
      <c r="F290" s="8">
        <f t="shared" si="604"/>
        <v>-1</v>
      </c>
      <c r="G290" s="7">
        <f t="shared" ref="G290:H290" si="627">G272+G281</f>
        <v>0</v>
      </c>
      <c r="H290" s="22">
        <f t="shared" si="627"/>
        <v>490923</v>
      </c>
      <c r="I290" s="8">
        <f t="shared" ref="I290:I292" si="628">G290/H290-1</f>
        <v>-1</v>
      </c>
      <c r="J290" s="7">
        <f t="shared" ref="J290:K290" si="629">J272+J281</f>
        <v>0</v>
      </c>
      <c r="K290" s="22">
        <f t="shared" si="629"/>
        <v>302117</v>
      </c>
      <c r="L290" s="8">
        <f t="shared" ref="L290:L292" si="630">J290/K290-1</f>
        <v>-1</v>
      </c>
      <c r="M290" s="7">
        <f t="shared" ref="M290:N290" si="631">M272+M281</f>
        <v>0</v>
      </c>
      <c r="N290" s="22">
        <f t="shared" si="631"/>
        <v>201422</v>
      </c>
      <c r="O290" s="8">
        <f t="shared" ref="O290:O292" si="632">M290/N290-1</f>
        <v>-1</v>
      </c>
      <c r="P290" s="7">
        <f t="shared" ref="P290:Q290" si="633">P272+P281</f>
        <v>0</v>
      </c>
      <c r="Q290" s="22">
        <f t="shared" si="633"/>
        <v>22986</v>
      </c>
      <c r="R290" s="8">
        <f t="shared" ref="R290:R292" si="634">P290/Q290-1</f>
        <v>-1</v>
      </c>
      <c r="S290" s="6">
        <f t="shared" ref="S290:T290" si="635">S272+S281</f>
        <v>0</v>
      </c>
      <c r="T290" s="7">
        <f t="shared" si="635"/>
        <v>1203333</v>
      </c>
      <c r="U290" s="8">
        <f t="shared" si="609"/>
        <v>-1</v>
      </c>
      <c r="V290" s="16" t="e">
        <f>S290/S292</f>
        <v>#DIV/0!</v>
      </c>
      <c r="W290" s="16">
        <f>T290/T292</f>
        <v>8.8375266062258012E-2</v>
      </c>
      <c r="X290" s="17" t="e">
        <f t="shared" si="616"/>
        <v>#DIV/0!</v>
      </c>
    </row>
    <row r="291" spans="3:24" x14ac:dyDescent="0.25">
      <c r="C291" s="4" t="s">
        <v>27</v>
      </c>
      <c r="D291" s="7">
        <f t="shared" si="610"/>
        <v>0</v>
      </c>
      <c r="E291" s="22">
        <f t="shared" si="610"/>
        <v>28708</v>
      </c>
      <c r="F291" s="8">
        <f t="shared" si="604"/>
        <v>-1</v>
      </c>
      <c r="G291" s="7">
        <f t="shared" ref="G291:H291" si="636">G273+G282</f>
        <v>0</v>
      </c>
      <c r="H291" s="22">
        <f t="shared" si="636"/>
        <v>37153</v>
      </c>
      <c r="I291" s="8">
        <f t="shared" si="628"/>
        <v>-1</v>
      </c>
      <c r="J291" s="7">
        <f t="shared" ref="J291:K291" si="637">J273+J282</f>
        <v>0</v>
      </c>
      <c r="K291" s="22">
        <f t="shared" si="637"/>
        <v>37817</v>
      </c>
      <c r="L291" s="8">
        <f t="shared" si="630"/>
        <v>-1</v>
      </c>
      <c r="M291" s="7">
        <f t="shared" ref="M291:N291" si="638">M273+M282</f>
        <v>0</v>
      </c>
      <c r="N291" s="22">
        <f t="shared" si="638"/>
        <v>28080</v>
      </c>
      <c r="O291" s="8">
        <f t="shared" si="632"/>
        <v>-1</v>
      </c>
      <c r="P291" s="7">
        <f t="shared" ref="P291:Q291" si="639">P273+P282</f>
        <v>0</v>
      </c>
      <c r="Q291" s="22">
        <f t="shared" si="639"/>
        <v>2950</v>
      </c>
      <c r="R291" s="8">
        <f t="shared" si="634"/>
        <v>-1</v>
      </c>
      <c r="S291" s="6">
        <f t="shared" ref="S291:T291" si="640">S273+S282</f>
        <v>0</v>
      </c>
      <c r="T291" s="7">
        <f t="shared" si="640"/>
        <v>134708</v>
      </c>
      <c r="U291" s="8">
        <f t="shared" si="609"/>
        <v>-1</v>
      </c>
      <c r="V291" s="16" t="e">
        <f>S291/S292</f>
        <v>#DIV/0!</v>
      </c>
      <c r="W291" s="16">
        <f>T291/T292</f>
        <v>9.8932343255895526E-3</v>
      </c>
      <c r="X291" s="17" t="e">
        <f t="shared" si="616"/>
        <v>#DIV/0!</v>
      </c>
    </row>
    <row r="292" spans="3:24" x14ac:dyDescent="0.25">
      <c r="C292" s="4" t="s">
        <v>28</v>
      </c>
      <c r="D292" s="7">
        <f t="shared" si="610"/>
        <v>0</v>
      </c>
      <c r="E292" s="22">
        <f t="shared" si="610"/>
        <v>2356598</v>
      </c>
      <c r="F292" s="8">
        <f t="shared" si="604"/>
        <v>-1</v>
      </c>
      <c r="G292" s="7">
        <f t="shared" ref="G292:H292" si="641">G274+G283</f>
        <v>0</v>
      </c>
      <c r="H292" s="22">
        <f t="shared" si="641"/>
        <v>4613880</v>
      </c>
      <c r="I292" s="8">
        <f t="shared" si="628"/>
        <v>-1</v>
      </c>
      <c r="J292" s="7">
        <f t="shared" ref="J292:K292" si="642">J274+J283</f>
        <v>0</v>
      </c>
      <c r="K292" s="22">
        <f t="shared" si="642"/>
        <v>3534156</v>
      </c>
      <c r="L292" s="8">
        <f t="shared" si="630"/>
        <v>-1</v>
      </c>
      <c r="M292" s="7">
        <f t="shared" ref="M292:N292" si="643">M274+M283</f>
        <v>0</v>
      </c>
      <c r="N292" s="22">
        <f t="shared" si="643"/>
        <v>2575339</v>
      </c>
      <c r="O292" s="8">
        <f t="shared" si="632"/>
        <v>-1</v>
      </c>
      <c r="P292" s="7">
        <f t="shared" ref="P292:Q292" si="644">P274+P283</f>
        <v>0</v>
      </c>
      <c r="Q292" s="22">
        <f t="shared" si="644"/>
        <v>536201</v>
      </c>
      <c r="R292" s="8">
        <f t="shared" si="634"/>
        <v>-1</v>
      </c>
      <c r="S292" s="6">
        <f>SUM(S285:S291)</f>
        <v>0</v>
      </c>
      <c r="T292" s="7">
        <f>SUM(T285:T291)</f>
        <v>13616174</v>
      </c>
      <c r="U292" s="8">
        <f t="shared" si="609"/>
        <v>-1</v>
      </c>
      <c r="V292" s="16" t="e">
        <f>SUM(V285:V291)</f>
        <v>#DIV/0!</v>
      </c>
      <c r="W292" s="16">
        <f t="shared" ref="W292" si="645">SUM(W285:W291)</f>
        <v>0.99999999999999989</v>
      </c>
      <c r="X292" s="17" t="e">
        <f t="shared" si="616"/>
        <v>#DIV/0!</v>
      </c>
    </row>
  </sheetData>
  <mergeCells count="7">
    <mergeCell ref="S1:U1"/>
    <mergeCell ref="V1:X1"/>
    <mergeCell ref="D1:F1"/>
    <mergeCell ref="G1:I1"/>
    <mergeCell ref="J1:L1"/>
    <mergeCell ref="M1:O1"/>
    <mergeCell ref="P1:R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6</v>
      </c>
      <c r="B1" t="s">
        <v>39</v>
      </c>
    </row>
    <row r="2" spans="1:2" x14ac:dyDescent="0.25">
      <c r="B2" t="s">
        <v>40</v>
      </c>
    </row>
    <row r="3" spans="1:2" x14ac:dyDescent="0.25">
      <c r="B3" t="s">
        <v>41</v>
      </c>
    </row>
    <row r="4" spans="1:2" x14ac:dyDescent="0.25">
      <c r="B4" t="s">
        <v>39</v>
      </c>
    </row>
    <row r="5" spans="1:2" x14ac:dyDescent="0.25">
      <c r="B5" t="s">
        <v>40</v>
      </c>
    </row>
    <row r="6" spans="1:2" x14ac:dyDescent="0.25">
      <c r="B6" t="s">
        <v>41</v>
      </c>
    </row>
    <row r="7" spans="1:2" x14ac:dyDescent="0.25">
      <c r="B7" t="s">
        <v>42</v>
      </c>
    </row>
    <row r="8" spans="1:2" x14ac:dyDescent="0.25">
      <c r="B8" t="s">
        <v>43</v>
      </c>
    </row>
    <row r="9" spans="1:2" x14ac:dyDescent="0.25">
      <c r="B9" t="s">
        <v>44</v>
      </c>
    </row>
    <row r="10" spans="1:2" x14ac:dyDescent="0.25">
      <c r="B10" t="s">
        <v>42</v>
      </c>
    </row>
    <row r="11" spans="1:2" x14ac:dyDescent="0.25">
      <c r="B11" t="s">
        <v>43</v>
      </c>
    </row>
    <row r="12" spans="1:2" x14ac:dyDescent="0.25">
      <c r="B12" t="s">
        <v>44</v>
      </c>
    </row>
    <row r="13" spans="1:2" x14ac:dyDescent="0.25">
      <c r="B13" t="s">
        <v>42</v>
      </c>
    </row>
    <row r="14" spans="1:2" x14ac:dyDescent="0.25">
      <c r="B14" t="s">
        <v>43</v>
      </c>
    </row>
    <row r="15" spans="1:2" x14ac:dyDescent="0.25">
      <c r="B15" t="s">
        <v>44</v>
      </c>
    </row>
    <row r="16" spans="1:2" x14ac:dyDescent="0.25">
      <c r="B16" t="s">
        <v>42</v>
      </c>
    </row>
    <row r="17" spans="2:2" x14ac:dyDescent="0.25">
      <c r="B17" t="s">
        <v>43</v>
      </c>
    </row>
    <row r="18" spans="2:2" x14ac:dyDescent="0.25">
      <c r="B18" t="s">
        <v>44</v>
      </c>
    </row>
    <row r="19" spans="2:2" x14ac:dyDescent="0.25">
      <c r="B19" t="s">
        <v>45</v>
      </c>
    </row>
    <row r="20" spans="2:2" x14ac:dyDescent="0.25">
      <c r="B20" t="s">
        <v>46</v>
      </c>
    </row>
    <row r="21" spans="2:2" x14ac:dyDescent="0.25">
      <c r="B21" t="s">
        <v>47</v>
      </c>
    </row>
    <row r="22" spans="2:2" x14ac:dyDescent="0.25">
      <c r="B22" t="s">
        <v>45</v>
      </c>
    </row>
    <row r="23" spans="2:2" x14ac:dyDescent="0.25">
      <c r="B23" t="s">
        <v>46</v>
      </c>
    </row>
    <row r="24" spans="2:2" x14ac:dyDescent="0.25">
      <c r="B24" t="s">
        <v>47</v>
      </c>
    </row>
    <row r="25" spans="2:2" x14ac:dyDescent="0.25">
      <c r="B25" t="s">
        <v>48</v>
      </c>
    </row>
    <row r="26" spans="2:2" x14ac:dyDescent="0.25">
      <c r="B26" t="s">
        <v>49</v>
      </c>
    </row>
    <row r="27" spans="2:2" x14ac:dyDescent="0.25">
      <c r="B27" t="s">
        <v>50</v>
      </c>
    </row>
    <row r="28" spans="2:2" x14ac:dyDescent="0.25">
      <c r="B28" t="s">
        <v>48</v>
      </c>
    </row>
    <row r="29" spans="2:2" x14ac:dyDescent="0.25">
      <c r="B29" t="s">
        <v>49</v>
      </c>
    </row>
    <row r="30" spans="2:2" x14ac:dyDescent="0.25">
      <c r="B30" t="s">
        <v>50</v>
      </c>
    </row>
    <row r="31" spans="2:2" x14ac:dyDescent="0.25">
      <c r="B31" t="s">
        <v>51</v>
      </c>
    </row>
    <row r="32" spans="2:2" x14ac:dyDescent="0.25">
      <c r="B32" t="s">
        <v>52</v>
      </c>
    </row>
    <row r="33" spans="2:2" x14ac:dyDescent="0.25">
      <c r="B33" t="s">
        <v>53</v>
      </c>
    </row>
    <row r="34" spans="2:2" x14ac:dyDescent="0.25">
      <c r="B34" t="s">
        <v>51</v>
      </c>
    </row>
    <row r="35" spans="2:2" x14ac:dyDescent="0.25">
      <c r="B35" t="s">
        <v>52</v>
      </c>
    </row>
    <row r="36" spans="2:2" x14ac:dyDescent="0.25">
      <c r="B36" t="s">
        <v>53</v>
      </c>
    </row>
    <row r="37" spans="2:2" x14ac:dyDescent="0.25">
      <c r="B37" t="s">
        <v>54</v>
      </c>
    </row>
    <row r="38" spans="2:2" x14ac:dyDescent="0.25">
      <c r="B38" t="s">
        <v>55</v>
      </c>
    </row>
    <row r="39" spans="2:2" x14ac:dyDescent="0.25">
      <c r="B39" t="s">
        <v>56</v>
      </c>
    </row>
    <row r="40" spans="2:2" x14ac:dyDescent="0.25">
      <c r="B40" t="s">
        <v>54</v>
      </c>
    </row>
    <row r="41" spans="2:2" x14ac:dyDescent="0.25">
      <c r="B41" t="s">
        <v>55</v>
      </c>
    </row>
    <row r="42" spans="2:2" x14ac:dyDescent="0.25">
      <c r="B42" t="s">
        <v>56</v>
      </c>
    </row>
    <row r="43" spans="2:2" x14ac:dyDescent="0.25">
      <c r="B43" t="s">
        <v>57</v>
      </c>
    </row>
    <row r="44" spans="2:2" x14ac:dyDescent="0.25">
      <c r="B44" t="s">
        <v>58</v>
      </c>
    </row>
    <row r="45" spans="2:2" x14ac:dyDescent="0.25">
      <c r="B45" t="s">
        <v>59</v>
      </c>
    </row>
    <row r="46" spans="2:2" x14ac:dyDescent="0.25">
      <c r="B46" t="s">
        <v>57</v>
      </c>
    </row>
    <row r="47" spans="2:2" x14ac:dyDescent="0.25">
      <c r="B47" t="s">
        <v>58</v>
      </c>
    </row>
    <row r="48" spans="2:2" x14ac:dyDescent="0.25">
      <c r="B48" t="s">
        <v>59</v>
      </c>
    </row>
    <row r="49" spans="1:2" x14ac:dyDescent="0.25">
      <c r="B49" t="s">
        <v>60</v>
      </c>
    </row>
    <row r="50" spans="1:2" x14ac:dyDescent="0.25">
      <c r="B50" t="s">
        <v>61</v>
      </c>
    </row>
    <row r="51" spans="1:2" x14ac:dyDescent="0.25">
      <c r="B51" t="s">
        <v>62</v>
      </c>
    </row>
    <row r="52" spans="1:2" x14ac:dyDescent="0.25">
      <c r="B52" t="s">
        <v>60</v>
      </c>
    </row>
    <row r="53" spans="1:2" x14ac:dyDescent="0.25">
      <c r="B53" t="s">
        <v>61</v>
      </c>
    </row>
    <row r="54" spans="1:2" x14ac:dyDescent="0.25">
      <c r="B54" t="s">
        <v>62</v>
      </c>
    </row>
    <row r="55" spans="1:2" x14ac:dyDescent="0.25">
      <c r="B55" t="s">
        <v>60</v>
      </c>
    </row>
    <row r="56" spans="1:2" x14ac:dyDescent="0.25">
      <c r="B56" t="s">
        <v>61</v>
      </c>
    </row>
    <row r="57" spans="1:2" x14ac:dyDescent="0.25">
      <c r="B57" t="s">
        <v>62</v>
      </c>
    </row>
    <row r="58" spans="1:2" x14ac:dyDescent="0.25">
      <c r="B58" t="s">
        <v>60</v>
      </c>
    </row>
    <row r="59" spans="1:2" x14ac:dyDescent="0.25">
      <c r="B59" t="s">
        <v>61</v>
      </c>
    </row>
    <row r="60" spans="1:2" x14ac:dyDescent="0.25">
      <c r="B60" t="s">
        <v>62</v>
      </c>
    </row>
    <row r="61" spans="1:2" x14ac:dyDescent="0.25">
      <c r="A61" t="s">
        <v>19</v>
      </c>
      <c r="B61" t="s">
        <v>39</v>
      </c>
    </row>
    <row r="62" spans="1:2" x14ac:dyDescent="0.25">
      <c r="B62" t="s">
        <v>40</v>
      </c>
    </row>
    <row r="63" spans="1:2" x14ac:dyDescent="0.25">
      <c r="B63" t="s">
        <v>41</v>
      </c>
    </row>
    <row r="64" spans="1:2" x14ac:dyDescent="0.25">
      <c r="B64" t="s">
        <v>39</v>
      </c>
    </row>
    <row r="65" spans="2:2" x14ac:dyDescent="0.25">
      <c r="B65" t="s">
        <v>40</v>
      </c>
    </row>
    <row r="66" spans="2:2" x14ac:dyDescent="0.25">
      <c r="B66" t="s">
        <v>41</v>
      </c>
    </row>
    <row r="67" spans="2:2" x14ac:dyDescent="0.25">
      <c r="B67" t="s">
        <v>42</v>
      </c>
    </row>
    <row r="68" spans="2:2" x14ac:dyDescent="0.25">
      <c r="B68" t="s">
        <v>43</v>
      </c>
    </row>
    <row r="69" spans="2:2" x14ac:dyDescent="0.25">
      <c r="B69" t="s">
        <v>44</v>
      </c>
    </row>
    <row r="70" spans="2:2" x14ac:dyDescent="0.25">
      <c r="B70" t="s">
        <v>42</v>
      </c>
    </row>
    <row r="71" spans="2:2" x14ac:dyDescent="0.25">
      <c r="B71" t="s">
        <v>43</v>
      </c>
    </row>
    <row r="72" spans="2:2" x14ac:dyDescent="0.25">
      <c r="B72" t="s">
        <v>44</v>
      </c>
    </row>
    <row r="73" spans="2:2" x14ac:dyDescent="0.25">
      <c r="B73" t="s">
        <v>42</v>
      </c>
    </row>
    <row r="74" spans="2:2" x14ac:dyDescent="0.25">
      <c r="B74" t="s">
        <v>43</v>
      </c>
    </row>
    <row r="75" spans="2:2" x14ac:dyDescent="0.25">
      <c r="B75" t="s">
        <v>44</v>
      </c>
    </row>
    <row r="76" spans="2:2" x14ac:dyDescent="0.25">
      <c r="B76" t="s">
        <v>42</v>
      </c>
    </row>
    <row r="77" spans="2:2" x14ac:dyDescent="0.25">
      <c r="B77" t="s">
        <v>43</v>
      </c>
    </row>
    <row r="78" spans="2:2" x14ac:dyDescent="0.25">
      <c r="B78" t="s">
        <v>44</v>
      </c>
    </row>
    <row r="79" spans="2:2" x14ac:dyDescent="0.25">
      <c r="B79" t="s">
        <v>45</v>
      </c>
    </row>
    <row r="80" spans="2:2" x14ac:dyDescent="0.25">
      <c r="B80" t="s">
        <v>46</v>
      </c>
    </row>
    <row r="81" spans="2:2" x14ac:dyDescent="0.25">
      <c r="B81" t="s">
        <v>47</v>
      </c>
    </row>
    <row r="82" spans="2:2" x14ac:dyDescent="0.25">
      <c r="B82" t="s">
        <v>45</v>
      </c>
    </row>
    <row r="83" spans="2:2" x14ac:dyDescent="0.25">
      <c r="B83" t="s">
        <v>46</v>
      </c>
    </row>
    <row r="84" spans="2:2" x14ac:dyDescent="0.25">
      <c r="B84" t="s">
        <v>47</v>
      </c>
    </row>
    <row r="85" spans="2:2" x14ac:dyDescent="0.25">
      <c r="B85" t="s">
        <v>48</v>
      </c>
    </row>
    <row r="86" spans="2:2" x14ac:dyDescent="0.25">
      <c r="B86" t="s">
        <v>49</v>
      </c>
    </row>
    <row r="87" spans="2:2" x14ac:dyDescent="0.25">
      <c r="B87" t="s">
        <v>50</v>
      </c>
    </row>
    <row r="88" spans="2:2" x14ac:dyDescent="0.25">
      <c r="B88" t="s">
        <v>48</v>
      </c>
    </row>
    <row r="89" spans="2:2" x14ac:dyDescent="0.25">
      <c r="B89" t="s">
        <v>49</v>
      </c>
    </row>
    <row r="90" spans="2:2" x14ac:dyDescent="0.25">
      <c r="B90" t="s">
        <v>50</v>
      </c>
    </row>
    <row r="91" spans="2:2" x14ac:dyDescent="0.25">
      <c r="B91" t="s">
        <v>51</v>
      </c>
    </row>
    <row r="92" spans="2:2" x14ac:dyDescent="0.25">
      <c r="B92" t="s">
        <v>52</v>
      </c>
    </row>
    <row r="93" spans="2:2" x14ac:dyDescent="0.25">
      <c r="B93" t="s">
        <v>53</v>
      </c>
    </row>
    <row r="94" spans="2:2" x14ac:dyDescent="0.25">
      <c r="B94" t="s">
        <v>51</v>
      </c>
    </row>
    <row r="95" spans="2:2" x14ac:dyDescent="0.25">
      <c r="B95" t="s">
        <v>52</v>
      </c>
    </row>
    <row r="96" spans="2:2" x14ac:dyDescent="0.25">
      <c r="B96" t="s">
        <v>53</v>
      </c>
    </row>
    <row r="97" spans="2:2" x14ac:dyDescent="0.25">
      <c r="B97" t="s">
        <v>54</v>
      </c>
    </row>
    <row r="98" spans="2:2" x14ac:dyDescent="0.25">
      <c r="B98" t="s">
        <v>55</v>
      </c>
    </row>
    <row r="99" spans="2:2" x14ac:dyDescent="0.25">
      <c r="B99" t="s">
        <v>56</v>
      </c>
    </row>
    <row r="100" spans="2:2" x14ac:dyDescent="0.25">
      <c r="B100" t="s">
        <v>54</v>
      </c>
    </row>
    <row r="101" spans="2:2" x14ac:dyDescent="0.25">
      <c r="B101" t="s">
        <v>55</v>
      </c>
    </row>
    <row r="102" spans="2:2" x14ac:dyDescent="0.25">
      <c r="B102" t="s">
        <v>56</v>
      </c>
    </row>
    <row r="103" spans="2:2" x14ac:dyDescent="0.25">
      <c r="B103" t="s">
        <v>57</v>
      </c>
    </row>
    <row r="104" spans="2:2" x14ac:dyDescent="0.25">
      <c r="B104" t="s">
        <v>58</v>
      </c>
    </row>
    <row r="105" spans="2:2" x14ac:dyDescent="0.25">
      <c r="B105" t="s">
        <v>59</v>
      </c>
    </row>
    <row r="106" spans="2:2" x14ac:dyDescent="0.25">
      <c r="B106" t="s">
        <v>57</v>
      </c>
    </row>
    <row r="107" spans="2:2" x14ac:dyDescent="0.25">
      <c r="B107" t="s">
        <v>58</v>
      </c>
    </row>
    <row r="108" spans="2:2" x14ac:dyDescent="0.25">
      <c r="B108" t="s">
        <v>59</v>
      </c>
    </row>
    <row r="109" spans="2:2" x14ac:dyDescent="0.25">
      <c r="B109" t="s">
        <v>60</v>
      </c>
    </row>
    <row r="110" spans="2:2" x14ac:dyDescent="0.25">
      <c r="B110" t="s">
        <v>61</v>
      </c>
    </row>
    <row r="111" spans="2:2" x14ac:dyDescent="0.25">
      <c r="B111" t="s">
        <v>62</v>
      </c>
    </row>
    <row r="112" spans="2:2" x14ac:dyDescent="0.25">
      <c r="B112" t="s">
        <v>60</v>
      </c>
    </row>
    <row r="113" spans="1:2" x14ac:dyDescent="0.25">
      <c r="B113" t="s">
        <v>61</v>
      </c>
    </row>
    <row r="114" spans="1:2" x14ac:dyDescent="0.25">
      <c r="B114" t="s">
        <v>62</v>
      </c>
    </row>
    <row r="115" spans="1:2" x14ac:dyDescent="0.25">
      <c r="B115" t="s">
        <v>60</v>
      </c>
    </row>
    <row r="116" spans="1:2" x14ac:dyDescent="0.25">
      <c r="B116" t="s">
        <v>61</v>
      </c>
    </row>
    <row r="117" spans="1:2" x14ac:dyDescent="0.25">
      <c r="B117" t="s">
        <v>62</v>
      </c>
    </row>
    <row r="118" spans="1:2" x14ac:dyDescent="0.25">
      <c r="B118" t="s">
        <v>60</v>
      </c>
    </row>
    <row r="119" spans="1:2" x14ac:dyDescent="0.25">
      <c r="B119" t="s">
        <v>61</v>
      </c>
    </row>
    <row r="120" spans="1:2" x14ac:dyDescent="0.25">
      <c r="B120" t="s">
        <v>62</v>
      </c>
    </row>
    <row r="121" spans="1:2" x14ac:dyDescent="0.25">
      <c r="A121" t="s">
        <v>20</v>
      </c>
      <c r="B121" t="s">
        <v>39</v>
      </c>
    </row>
    <row r="122" spans="1:2" x14ac:dyDescent="0.25">
      <c r="B122" t="s">
        <v>40</v>
      </c>
    </row>
    <row r="123" spans="1:2" x14ac:dyDescent="0.25">
      <c r="B123" t="s">
        <v>41</v>
      </c>
    </row>
    <row r="124" spans="1:2" x14ac:dyDescent="0.25">
      <c r="B124" t="s">
        <v>39</v>
      </c>
    </row>
    <row r="125" spans="1:2" x14ac:dyDescent="0.25">
      <c r="B125" t="s">
        <v>40</v>
      </c>
    </row>
    <row r="126" spans="1:2" x14ac:dyDescent="0.25">
      <c r="B126" t="s">
        <v>41</v>
      </c>
    </row>
    <row r="127" spans="1:2" x14ac:dyDescent="0.25">
      <c r="B127" t="s">
        <v>42</v>
      </c>
    </row>
    <row r="128" spans="1:2" x14ac:dyDescent="0.25">
      <c r="B128" t="s">
        <v>43</v>
      </c>
    </row>
    <row r="129" spans="2:2" x14ac:dyDescent="0.25">
      <c r="B129" t="s">
        <v>44</v>
      </c>
    </row>
    <row r="130" spans="2:2" x14ac:dyDescent="0.25">
      <c r="B130" t="s">
        <v>42</v>
      </c>
    </row>
    <row r="131" spans="2:2" x14ac:dyDescent="0.25">
      <c r="B131" t="s">
        <v>43</v>
      </c>
    </row>
    <row r="132" spans="2:2" x14ac:dyDescent="0.25">
      <c r="B132" t="s">
        <v>44</v>
      </c>
    </row>
    <row r="133" spans="2:2" x14ac:dyDescent="0.25">
      <c r="B133" t="s">
        <v>42</v>
      </c>
    </row>
    <row r="134" spans="2:2" x14ac:dyDescent="0.25">
      <c r="B134" t="s">
        <v>43</v>
      </c>
    </row>
    <row r="135" spans="2:2" x14ac:dyDescent="0.25">
      <c r="B135" t="s">
        <v>44</v>
      </c>
    </row>
    <row r="136" spans="2:2" x14ac:dyDescent="0.25">
      <c r="B136" t="s">
        <v>42</v>
      </c>
    </row>
    <row r="137" spans="2:2" x14ac:dyDescent="0.25">
      <c r="B137" t="s">
        <v>43</v>
      </c>
    </row>
    <row r="138" spans="2:2" x14ac:dyDescent="0.25">
      <c r="B138" t="s">
        <v>44</v>
      </c>
    </row>
    <row r="139" spans="2:2" x14ac:dyDescent="0.25">
      <c r="B139" t="s">
        <v>45</v>
      </c>
    </row>
    <row r="140" spans="2:2" x14ac:dyDescent="0.25">
      <c r="B140" t="s">
        <v>46</v>
      </c>
    </row>
    <row r="141" spans="2:2" x14ac:dyDescent="0.25">
      <c r="B141" t="s">
        <v>47</v>
      </c>
    </row>
    <row r="142" spans="2:2" x14ac:dyDescent="0.25">
      <c r="B142" t="s">
        <v>45</v>
      </c>
    </row>
    <row r="143" spans="2:2" x14ac:dyDescent="0.25">
      <c r="B143" t="s">
        <v>46</v>
      </c>
    </row>
    <row r="144" spans="2:2" x14ac:dyDescent="0.25">
      <c r="B144" t="s">
        <v>47</v>
      </c>
    </row>
    <row r="145" spans="2:2" x14ac:dyDescent="0.25">
      <c r="B145" t="s">
        <v>48</v>
      </c>
    </row>
    <row r="146" spans="2:2" x14ac:dyDescent="0.25">
      <c r="B146" t="s">
        <v>49</v>
      </c>
    </row>
    <row r="147" spans="2:2" x14ac:dyDescent="0.25">
      <c r="B147" t="s">
        <v>50</v>
      </c>
    </row>
    <row r="148" spans="2:2" x14ac:dyDescent="0.25">
      <c r="B148" t="s">
        <v>48</v>
      </c>
    </row>
    <row r="149" spans="2:2" x14ac:dyDescent="0.25">
      <c r="B149" t="s">
        <v>49</v>
      </c>
    </row>
    <row r="150" spans="2:2" x14ac:dyDescent="0.25">
      <c r="B150" t="s">
        <v>50</v>
      </c>
    </row>
    <row r="151" spans="2:2" x14ac:dyDescent="0.25">
      <c r="B151" t="s">
        <v>51</v>
      </c>
    </row>
    <row r="152" spans="2:2" x14ac:dyDescent="0.25">
      <c r="B152" t="s">
        <v>52</v>
      </c>
    </row>
    <row r="153" spans="2:2" x14ac:dyDescent="0.25">
      <c r="B153" t="s">
        <v>53</v>
      </c>
    </row>
    <row r="154" spans="2:2" x14ac:dyDescent="0.25">
      <c r="B154" t="s">
        <v>51</v>
      </c>
    </row>
    <row r="155" spans="2:2" x14ac:dyDescent="0.25">
      <c r="B155" t="s">
        <v>52</v>
      </c>
    </row>
    <row r="156" spans="2:2" x14ac:dyDescent="0.25">
      <c r="B156" t="s">
        <v>53</v>
      </c>
    </row>
    <row r="157" spans="2:2" x14ac:dyDescent="0.25">
      <c r="B157" t="s">
        <v>54</v>
      </c>
    </row>
    <row r="158" spans="2:2" x14ac:dyDescent="0.25">
      <c r="B158" t="s">
        <v>55</v>
      </c>
    </row>
    <row r="159" spans="2:2" x14ac:dyDescent="0.25">
      <c r="B159" t="s">
        <v>56</v>
      </c>
    </row>
    <row r="160" spans="2:2" x14ac:dyDescent="0.25">
      <c r="B160" t="s">
        <v>54</v>
      </c>
    </row>
    <row r="161" spans="2:2" x14ac:dyDescent="0.25">
      <c r="B161" t="s">
        <v>55</v>
      </c>
    </row>
    <row r="162" spans="2:2" x14ac:dyDescent="0.25">
      <c r="B162" t="s">
        <v>56</v>
      </c>
    </row>
    <row r="163" spans="2:2" x14ac:dyDescent="0.25">
      <c r="B163" t="s">
        <v>57</v>
      </c>
    </row>
    <row r="164" spans="2:2" x14ac:dyDescent="0.25">
      <c r="B164" t="s">
        <v>58</v>
      </c>
    </row>
    <row r="165" spans="2:2" x14ac:dyDescent="0.25">
      <c r="B165" t="s">
        <v>59</v>
      </c>
    </row>
    <row r="166" spans="2:2" x14ac:dyDescent="0.25">
      <c r="B166" t="s">
        <v>57</v>
      </c>
    </row>
    <row r="167" spans="2:2" x14ac:dyDescent="0.25">
      <c r="B167" t="s">
        <v>58</v>
      </c>
    </row>
    <row r="168" spans="2:2" x14ac:dyDescent="0.25">
      <c r="B168" t="s">
        <v>59</v>
      </c>
    </row>
    <row r="169" spans="2:2" x14ac:dyDescent="0.25">
      <c r="B169" t="s">
        <v>60</v>
      </c>
    </row>
    <row r="170" spans="2:2" x14ac:dyDescent="0.25">
      <c r="B170" t="s">
        <v>61</v>
      </c>
    </row>
    <row r="171" spans="2:2" x14ac:dyDescent="0.25">
      <c r="B171" t="s">
        <v>62</v>
      </c>
    </row>
    <row r="172" spans="2:2" x14ac:dyDescent="0.25">
      <c r="B172" t="s">
        <v>60</v>
      </c>
    </row>
    <row r="173" spans="2:2" x14ac:dyDescent="0.25">
      <c r="B173" t="s">
        <v>61</v>
      </c>
    </row>
    <row r="174" spans="2:2" x14ac:dyDescent="0.25">
      <c r="B174" t="s">
        <v>62</v>
      </c>
    </row>
    <row r="175" spans="2:2" x14ac:dyDescent="0.25">
      <c r="B175" t="s">
        <v>60</v>
      </c>
    </row>
    <row r="176" spans="2:2" x14ac:dyDescent="0.25">
      <c r="B176" t="s">
        <v>61</v>
      </c>
    </row>
    <row r="177" spans="1:2" x14ac:dyDescent="0.25">
      <c r="B177" t="s">
        <v>62</v>
      </c>
    </row>
    <row r="178" spans="1:2" x14ac:dyDescent="0.25">
      <c r="B178" t="s">
        <v>60</v>
      </c>
    </row>
    <row r="179" spans="1:2" x14ac:dyDescent="0.25">
      <c r="B179" t="s">
        <v>61</v>
      </c>
    </row>
    <row r="180" spans="1:2" x14ac:dyDescent="0.25">
      <c r="B180" t="s">
        <v>62</v>
      </c>
    </row>
    <row r="181" spans="1:2" x14ac:dyDescent="0.25">
      <c r="A181" t="s">
        <v>21</v>
      </c>
      <c r="B181" t="s">
        <v>39</v>
      </c>
    </row>
    <row r="182" spans="1:2" x14ac:dyDescent="0.25">
      <c r="B182" t="s">
        <v>40</v>
      </c>
    </row>
    <row r="183" spans="1:2" x14ac:dyDescent="0.25">
      <c r="B183" t="s">
        <v>41</v>
      </c>
    </row>
    <row r="184" spans="1:2" x14ac:dyDescent="0.25">
      <c r="B184" t="s">
        <v>39</v>
      </c>
    </row>
    <row r="185" spans="1:2" x14ac:dyDescent="0.25">
      <c r="B185" t="s">
        <v>40</v>
      </c>
    </row>
    <row r="186" spans="1:2" x14ac:dyDescent="0.25">
      <c r="B186" t="s">
        <v>41</v>
      </c>
    </row>
    <row r="187" spans="1:2" x14ac:dyDescent="0.25">
      <c r="B187" t="s">
        <v>42</v>
      </c>
    </row>
    <row r="188" spans="1:2" x14ac:dyDescent="0.25">
      <c r="B188" t="s">
        <v>43</v>
      </c>
    </row>
    <row r="189" spans="1:2" x14ac:dyDescent="0.25">
      <c r="B189" t="s">
        <v>44</v>
      </c>
    </row>
    <row r="190" spans="1:2" x14ac:dyDescent="0.25">
      <c r="B190" t="s">
        <v>42</v>
      </c>
    </row>
    <row r="191" spans="1:2" x14ac:dyDescent="0.25">
      <c r="B191" t="s">
        <v>43</v>
      </c>
    </row>
    <row r="192" spans="1:2" x14ac:dyDescent="0.25">
      <c r="B192" t="s">
        <v>44</v>
      </c>
    </row>
    <row r="193" spans="2:2" x14ac:dyDescent="0.25">
      <c r="B193" t="s">
        <v>42</v>
      </c>
    </row>
    <row r="194" spans="2:2" x14ac:dyDescent="0.25">
      <c r="B194" t="s">
        <v>43</v>
      </c>
    </row>
    <row r="195" spans="2:2" x14ac:dyDescent="0.25">
      <c r="B195" t="s">
        <v>44</v>
      </c>
    </row>
    <row r="196" spans="2:2" x14ac:dyDescent="0.25">
      <c r="B196" t="s">
        <v>42</v>
      </c>
    </row>
    <row r="197" spans="2:2" x14ac:dyDescent="0.25">
      <c r="B197" t="s">
        <v>43</v>
      </c>
    </row>
    <row r="198" spans="2:2" x14ac:dyDescent="0.25">
      <c r="B198" t="s">
        <v>44</v>
      </c>
    </row>
    <row r="199" spans="2:2" x14ac:dyDescent="0.25">
      <c r="B199" t="s">
        <v>45</v>
      </c>
    </row>
    <row r="200" spans="2:2" x14ac:dyDescent="0.25">
      <c r="B200" t="s">
        <v>46</v>
      </c>
    </row>
    <row r="201" spans="2:2" x14ac:dyDescent="0.25">
      <c r="B201" t="s">
        <v>47</v>
      </c>
    </row>
    <row r="202" spans="2:2" x14ac:dyDescent="0.25">
      <c r="B202" t="s">
        <v>45</v>
      </c>
    </row>
    <row r="203" spans="2:2" x14ac:dyDescent="0.25">
      <c r="B203" t="s">
        <v>46</v>
      </c>
    </row>
    <row r="204" spans="2:2" x14ac:dyDescent="0.25">
      <c r="B204" t="s">
        <v>47</v>
      </c>
    </row>
    <row r="205" spans="2:2" x14ac:dyDescent="0.25">
      <c r="B205" t="s">
        <v>48</v>
      </c>
    </row>
    <row r="206" spans="2:2" x14ac:dyDescent="0.25">
      <c r="B206" t="s">
        <v>49</v>
      </c>
    </row>
    <row r="207" spans="2:2" x14ac:dyDescent="0.25">
      <c r="B207" t="s">
        <v>50</v>
      </c>
    </row>
    <row r="208" spans="2:2" x14ac:dyDescent="0.25">
      <c r="B208" t="s">
        <v>48</v>
      </c>
    </row>
    <row r="209" spans="2:2" x14ac:dyDescent="0.25">
      <c r="B209" t="s">
        <v>49</v>
      </c>
    </row>
    <row r="210" spans="2:2" x14ac:dyDescent="0.25">
      <c r="B210" t="s">
        <v>50</v>
      </c>
    </row>
    <row r="211" spans="2:2" x14ac:dyDescent="0.25">
      <c r="B211" t="s">
        <v>51</v>
      </c>
    </row>
    <row r="212" spans="2:2" x14ac:dyDescent="0.25">
      <c r="B212" t="s">
        <v>52</v>
      </c>
    </row>
    <row r="213" spans="2:2" x14ac:dyDescent="0.25">
      <c r="B213" t="s">
        <v>53</v>
      </c>
    </row>
    <row r="214" spans="2:2" x14ac:dyDescent="0.25">
      <c r="B214" t="s">
        <v>51</v>
      </c>
    </row>
    <row r="215" spans="2:2" x14ac:dyDescent="0.25">
      <c r="B215" t="s">
        <v>52</v>
      </c>
    </row>
    <row r="216" spans="2:2" x14ac:dyDescent="0.25">
      <c r="B216" t="s">
        <v>53</v>
      </c>
    </row>
    <row r="217" spans="2:2" x14ac:dyDescent="0.25">
      <c r="B217" t="s">
        <v>54</v>
      </c>
    </row>
    <row r="218" spans="2:2" x14ac:dyDescent="0.25">
      <c r="B218" t="s">
        <v>55</v>
      </c>
    </row>
    <row r="219" spans="2:2" x14ac:dyDescent="0.25">
      <c r="B219" t="s">
        <v>56</v>
      </c>
    </row>
    <row r="220" spans="2:2" x14ac:dyDescent="0.25">
      <c r="B220" t="s">
        <v>54</v>
      </c>
    </row>
    <row r="221" spans="2:2" x14ac:dyDescent="0.25">
      <c r="B221" t="s">
        <v>55</v>
      </c>
    </row>
    <row r="222" spans="2:2" x14ac:dyDescent="0.25">
      <c r="B222" t="s">
        <v>56</v>
      </c>
    </row>
    <row r="223" spans="2:2" x14ac:dyDescent="0.25">
      <c r="B223" t="s">
        <v>57</v>
      </c>
    </row>
    <row r="224" spans="2:2" x14ac:dyDescent="0.25">
      <c r="B224" t="s">
        <v>58</v>
      </c>
    </row>
    <row r="225" spans="2:2" x14ac:dyDescent="0.25">
      <c r="B225" t="s">
        <v>59</v>
      </c>
    </row>
    <row r="226" spans="2:2" x14ac:dyDescent="0.25">
      <c r="B226" t="s">
        <v>57</v>
      </c>
    </row>
    <row r="227" spans="2:2" x14ac:dyDescent="0.25">
      <c r="B227" t="s">
        <v>58</v>
      </c>
    </row>
    <row r="228" spans="2:2" x14ac:dyDescent="0.25">
      <c r="B228" t="s">
        <v>59</v>
      </c>
    </row>
    <row r="229" spans="2:2" x14ac:dyDescent="0.25">
      <c r="B229" t="s">
        <v>60</v>
      </c>
    </row>
    <row r="230" spans="2:2" x14ac:dyDescent="0.25">
      <c r="B230" t="s">
        <v>61</v>
      </c>
    </row>
    <row r="231" spans="2:2" x14ac:dyDescent="0.25">
      <c r="B231" t="s">
        <v>62</v>
      </c>
    </row>
    <row r="232" spans="2:2" x14ac:dyDescent="0.25">
      <c r="B232" t="s">
        <v>60</v>
      </c>
    </row>
    <row r="233" spans="2:2" x14ac:dyDescent="0.25">
      <c r="B233" t="s">
        <v>61</v>
      </c>
    </row>
    <row r="234" spans="2:2" x14ac:dyDescent="0.25">
      <c r="B234" t="s">
        <v>62</v>
      </c>
    </row>
    <row r="235" spans="2:2" x14ac:dyDescent="0.25">
      <c r="B235" t="s">
        <v>60</v>
      </c>
    </row>
    <row r="236" spans="2:2" x14ac:dyDescent="0.25">
      <c r="B236" t="s">
        <v>61</v>
      </c>
    </row>
    <row r="237" spans="2:2" x14ac:dyDescent="0.25">
      <c r="B237" t="s">
        <v>62</v>
      </c>
    </row>
    <row r="238" spans="2:2" x14ac:dyDescent="0.25">
      <c r="B238" t="s">
        <v>60</v>
      </c>
    </row>
    <row r="239" spans="2:2" x14ac:dyDescent="0.25">
      <c r="B239" t="s">
        <v>61</v>
      </c>
    </row>
    <row r="240" spans="2:2" x14ac:dyDescent="0.25">
      <c r="B240" t="s">
        <v>62</v>
      </c>
    </row>
    <row r="241" spans="1:2" x14ac:dyDescent="0.25">
      <c r="A241" t="s">
        <v>22</v>
      </c>
      <c r="B241" t="s">
        <v>39</v>
      </c>
    </row>
    <row r="242" spans="1:2" x14ac:dyDescent="0.25">
      <c r="B242" t="s">
        <v>40</v>
      </c>
    </row>
    <row r="243" spans="1:2" x14ac:dyDescent="0.25">
      <c r="B243" t="s">
        <v>41</v>
      </c>
    </row>
    <row r="244" spans="1:2" x14ac:dyDescent="0.25">
      <c r="B244" t="s">
        <v>39</v>
      </c>
    </row>
    <row r="245" spans="1:2" x14ac:dyDescent="0.25">
      <c r="B245" t="s">
        <v>40</v>
      </c>
    </row>
    <row r="246" spans="1:2" x14ac:dyDescent="0.25">
      <c r="B246" t="s">
        <v>41</v>
      </c>
    </row>
    <row r="247" spans="1:2" x14ac:dyDescent="0.25">
      <c r="B247" t="s">
        <v>42</v>
      </c>
    </row>
    <row r="248" spans="1:2" x14ac:dyDescent="0.25">
      <c r="B248" t="s">
        <v>43</v>
      </c>
    </row>
    <row r="249" spans="1:2" x14ac:dyDescent="0.25">
      <c r="B249" t="s">
        <v>44</v>
      </c>
    </row>
    <row r="250" spans="1:2" x14ac:dyDescent="0.25">
      <c r="B250" t="s">
        <v>42</v>
      </c>
    </row>
    <row r="251" spans="1:2" x14ac:dyDescent="0.25">
      <c r="B251" t="s">
        <v>43</v>
      </c>
    </row>
    <row r="252" spans="1:2" x14ac:dyDescent="0.25">
      <c r="B252" t="s">
        <v>44</v>
      </c>
    </row>
    <row r="253" spans="1:2" x14ac:dyDescent="0.25">
      <c r="B253" t="s">
        <v>42</v>
      </c>
    </row>
    <row r="254" spans="1:2" x14ac:dyDescent="0.25">
      <c r="B254" t="s">
        <v>43</v>
      </c>
    </row>
    <row r="255" spans="1:2" x14ac:dyDescent="0.25">
      <c r="B255" t="s">
        <v>44</v>
      </c>
    </row>
    <row r="256" spans="1:2" x14ac:dyDescent="0.25">
      <c r="B256" t="s">
        <v>42</v>
      </c>
    </row>
    <row r="257" spans="2:2" x14ac:dyDescent="0.25">
      <c r="B257" t="s">
        <v>43</v>
      </c>
    </row>
    <row r="258" spans="2:2" x14ac:dyDescent="0.25">
      <c r="B258" t="s">
        <v>44</v>
      </c>
    </row>
    <row r="259" spans="2:2" x14ac:dyDescent="0.25">
      <c r="B259" t="s">
        <v>45</v>
      </c>
    </row>
    <row r="260" spans="2:2" x14ac:dyDescent="0.25">
      <c r="B260" t="s">
        <v>46</v>
      </c>
    </row>
    <row r="261" spans="2:2" x14ac:dyDescent="0.25">
      <c r="B261" t="s">
        <v>47</v>
      </c>
    </row>
    <row r="262" spans="2:2" x14ac:dyDescent="0.25">
      <c r="B262" t="s">
        <v>45</v>
      </c>
    </row>
    <row r="263" spans="2:2" x14ac:dyDescent="0.25">
      <c r="B263" t="s">
        <v>46</v>
      </c>
    </row>
    <row r="264" spans="2:2" x14ac:dyDescent="0.25">
      <c r="B264" t="s">
        <v>47</v>
      </c>
    </row>
    <row r="265" spans="2:2" x14ac:dyDescent="0.25">
      <c r="B265" t="s">
        <v>48</v>
      </c>
    </row>
    <row r="266" spans="2:2" x14ac:dyDescent="0.25">
      <c r="B266" t="s">
        <v>49</v>
      </c>
    </row>
    <row r="267" spans="2:2" x14ac:dyDescent="0.25">
      <c r="B267" t="s">
        <v>50</v>
      </c>
    </row>
    <row r="268" spans="2:2" x14ac:dyDescent="0.25">
      <c r="B268" t="s">
        <v>48</v>
      </c>
    </row>
    <row r="269" spans="2:2" x14ac:dyDescent="0.25">
      <c r="B269" t="s">
        <v>49</v>
      </c>
    </row>
    <row r="270" spans="2:2" x14ac:dyDescent="0.25">
      <c r="B270" t="s">
        <v>50</v>
      </c>
    </row>
    <row r="271" spans="2:2" x14ac:dyDescent="0.25">
      <c r="B271" t="s">
        <v>51</v>
      </c>
    </row>
    <row r="272" spans="2:2" x14ac:dyDescent="0.25">
      <c r="B272" t="s">
        <v>52</v>
      </c>
    </row>
    <row r="273" spans="2:2" x14ac:dyDescent="0.25">
      <c r="B273" t="s">
        <v>53</v>
      </c>
    </row>
    <row r="274" spans="2:2" x14ac:dyDescent="0.25">
      <c r="B274" t="s">
        <v>51</v>
      </c>
    </row>
    <row r="275" spans="2:2" x14ac:dyDescent="0.25">
      <c r="B275" t="s">
        <v>52</v>
      </c>
    </row>
    <row r="276" spans="2:2" x14ac:dyDescent="0.25">
      <c r="B276" t="s">
        <v>53</v>
      </c>
    </row>
    <row r="277" spans="2:2" x14ac:dyDescent="0.25">
      <c r="B277" t="s">
        <v>54</v>
      </c>
    </row>
    <row r="278" spans="2:2" x14ac:dyDescent="0.25">
      <c r="B278" t="s">
        <v>55</v>
      </c>
    </row>
    <row r="279" spans="2:2" x14ac:dyDescent="0.25">
      <c r="B279" t="s">
        <v>56</v>
      </c>
    </row>
    <row r="280" spans="2:2" x14ac:dyDescent="0.25">
      <c r="B280" t="s">
        <v>54</v>
      </c>
    </row>
    <row r="281" spans="2:2" x14ac:dyDescent="0.25">
      <c r="B281" t="s">
        <v>55</v>
      </c>
    </row>
    <row r="282" spans="2:2" x14ac:dyDescent="0.25">
      <c r="B282" t="s">
        <v>56</v>
      </c>
    </row>
    <row r="283" spans="2:2" x14ac:dyDescent="0.25">
      <c r="B283" t="s">
        <v>57</v>
      </c>
    </row>
    <row r="284" spans="2:2" x14ac:dyDescent="0.25">
      <c r="B284" t="s">
        <v>58</v>
      </c>
    </row>
    <row r="285" spans="2:2" x14ac:dyDescent="0.25">
      <c r="B285" t="s">
        <v>59</v>
      </c>
    </row>
    <row r="286" spans="2:2" x14ac:dyDescent="0.25">
      <c r="B286" t="s">
        <v>57</v>
      </c>
    </row>
    <row r="287" spans="2:2" x14ac:dyDescent="0.25">
      <c r="B287" t="s">
        <v>58</v>
      </c>
    </row>
    <row r="288" spans="2:2" x14ac:dyDescent="0.25">
      <c r="B288" t="s">
        <v>59</v>
      </c>
    </row>
    <row r="289" spans="2:2" x14ac:dyDescent="0.25">
      <c r="B289" t="s">
        <v>60</v>
      </c>
    </row>
    <row r="290" spans="2:2" x14ac:dyDescent="0.25">
      <c r="B290" t="s">
        <v>61</v>
      </c>
    </row>
    <row r="291" spans="2:2" x14ac:dyDescent="0.25">
      <c r="B291" t="s">
        <v>62</v>
      </c>
    </row>
    <row r="292" spans="2:2" x14ac:dyDescent="0.25">
      <c r="B292" t="s">
        <v>60</v>
      </c>
    </row>
    <row r="293" spans="2:2" x14ac:dyDescent="0.25">
      <c r="B293" t="s">
        <v>61</v>
      </c>
    </row>
    <row r="294" spans="2:2" x14ac:dyDescent="0.25">
      <c r="B294" t="s">
        <v>62</v>
      </c>
    </row>
    <row r="295" spans="2:2" x14ac:dyDescent="0.25">
      <c r="B295" t="s">
        <v>60</v>
      </c>
    </row>
    <row r="296" spans="2:2" x14ac:dyDescent="0.25">
      <c r="B296" t="s">
        <v>61</v>
      </c>
    </row>
    <row r="297" spans="2:2" x14ac:dyDescent="0.25">
      <c r="B297" t="s">
        <v>62</v>
      </c>
    </row>
    <row r="298" spans="2:2" x14ac:dyDescent="0.25">
      <c r="B298" t="s">
        <v>60</v>
      </c>
    </row>
    <row r="299" spans="2:2" x14ac:dyDescent="0.25">
      <c r="B299" t="s">
        <v>61</v>
      </c>
    </row>
    <row r="300" spans="2:2" x14ac:dyDescent="0.25">
      <c r="B300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"/>
  <sheetViews>
    <sheetView tabSelected="1" workbookViewId="0">
      <selection activeCell="C1" sqref="C1:C140"/>
    </sheetView>
  </sheetViews>
  <sheetFormatPr defaultRowHeight="15" x14ac:dyDescent="0.25"/>
  <sheetData>
    <row r="1" spans="1:2" x14ac:dyDescent="0.25">
      <c r="A1" t="s">
        <v>6</v>
      </c>
      <c r="B1" t="s">
        <v>31</v>
      </c>
    </row>
    <row r="2" spans="1:2" x14ac:dyDescent="0.25">
      <c r="B2" t="s">
        <v>31</v>
      </c>
    </row>
    <row r="3" spans="1:2" x14ac:dyDescent="0.25">
      <c r="B3" t="s">
        <v>32</v>
      </c>
    </row>
    <row r="4" spans="1:2" x14ac:dyDescent="0.25">
      <c r="B4" t="s">
        <v>32</v>
      </c>
    </row>
    <row r="5" spans="1:2" x14ac:dyDescent="0.25">
      <c r="B5" t="s">
        <v>32</v>
      </c>
    </row>
    <row r="6" spans="1:2" x14ac:dyDescent="0.25">
      <c r="B6" t="s">
        <v>32</v>
      </c>
    </row>
    <row r="7" spans="1:2" x14ac:dyDescent="0.25">
      <c r="B7" t="s">
        <v>33</v>
      </c>
    </row>
    <row r="8" spans="1:2" x14ac:dyDescent="0.25">
      <c r="B8" t="s">
        <v>33</v>
      </c>
    </row>
    <row r="9" spans="1:2" x14ac:dyDescent="0.25">
      <c r="B9" t="s">
        <v>34</v>
      </c>
    </row>
    <row r="11" spans="1:2" x14ac:dyDescent="0.25">
      <c r="B11" t="s">
        <v>34</v>
      </c>
    </row>
    <row r="13" spans="1:2" x14ac:dyDescent="0.25">
      <c r="B13" t="s">
        <v>35</v>
      </c>
    </row>
    <row r="15" spans="1:2" x14ac:dyDescent="0.25">
      <c r="B15" t="s">
        <v>35</v>
      </c>
    </row>
    <row r="17" spans="1:2" x14ac:dyDescent="0.25">
      <c r="B17" t="s">
        <v>36</v>
      </c>
    </row>
    <row r="19" spans="1:2" x14ac:dyDescent="0.25">
      <c r="B19" t="s">
        <v>36</v>
      </c>
    </row>
    <row r="21" spans="1:2" x14ac:dyDescent="0.25">
      <c r="B21" t="s">
        <v>37</v>
      </c>
    </row>
    <row r="23" spans="1:2" x14ac:dyDescent="0.25">
      <c r="B23" t="s">
        <v>37</v>
      </c>
    </row>
    <row r="25" spans="1:2" x14ac:dyDescent="0.25">
      <c r="B25" t="s">
        <v>38</v>
      </c>
    </row>
    <row r="26" spans="1:2" x14ac:dyDescent="0.25">
      <c r="B26" t="s">
        <v>38</v>
      </c>
    </row>
    <row r="27" spans="1:2" x14ac:dyDescent="0.25">
      <c r="B27" t="s">
        <v>38</v>
      </c>
    </row>
    <row r="28" spans="1:2" x14ac:dyDescent="0.25">
      <c r="B28" t="s">
        <v>38</v>
      </c>
    </row>
    <row r="29" spans="1:2" x14ac:dyDescent="0.25">
      <c r="A29" t="s">
        <v>19</v>
      </c>
      <c r="B29" t="s">
        <v>31</v>
      </c>
    </row>
    <row r="30" spans="1:2" x14ac:dyDescent="0.25">
      <c r="B30" t="s">
        <v>31</v>
      </c>
    </row>
    <row r="31" spans="1:2" x14ac:dyDescent="0.25">
      <c r="B31" t="s">
        <v>32</v>
      </c>
    </row>
    <row r="32" spans="1:2" x14ac:dyDescent="0.25">
      <c r="B32" t="s">
        <v>32</v>
      </c>
    </row>
    <row r="33" spans="2:2" x14ac:dyDescent="0.25">
      <c r="B33" t="s">
        <v>32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33</v>
      </c>
    </row>
    <row r="37" spans="2:2" x14ac:dyDescent="0.25">
      <c r="B37" t="s">
        <v>34</v>
      </c>
    </row>
    <row r="39" spans="2:2" x14ac:dyDescent="0.25">
      <c r="B39" t="s">
        <v>34</v>
      </c>
    </row>
    <row r="41" spans="2:2" x14ac:dyDescent="0.25">
      <c r="B41" t="s">
        <v>35</v>
      </c>
    </row>
    <row r="43" spans="2:2" x14ac:dyDescent="0.25">
      <c r="B43" t="s">
        <v>35</v>
      </c>
    </row>
    <row r="45" spans="2:2" x14ac:dyDescent="0.25">
      <c r="B45" t="s">
        <v>36</v>
      </c>
    </row>
    <row r="47" spans="2:2" x14ac:dyDescent="0.25">
      <c r="B47" t="s">
        <v>36</v>
      </c>
    </row>
    <row r="49" spans="1:2" x14ac:dyDescent="0.25">
      <c r="B49" t="s">
        <v>37</v>
      </c>
    </row>
    <row r="51" spans="1:2" x14ac:dyDescent="0.25">
      <c r="B51" t="s">
        <v>37</v>
      </c>
    </row>
    <row r="53" spans="1:2" x14ac:dyDescent="0.25">
      <c r="B53" t="s">
        <v>38</v>
      </c>
    </row>
    <row r="54" spans="1:2" x14ac:dyDescent="0.25">
      <c r="B54" t="s">
        <v>38</v>
      </c>
    </row>
    <row r="55" spans="1:2" x14ac:dyDescent="0.25">
      <c r="B55" t="s">
        <v>38</v>
      </c>
    </row>
    <row r="56" spans="1:2" x14ac:dyDescent="0.25">
      <c r="B56" t="s">
        <v>38</v>
      </c>
    </row>
    <row r="57" spans="1:2" x14ac:dyDescent="0.25">
      <c r="A57" t="s">
        <v>20</v>
      </c>
      <c r="B57" t="s">
        <v>31</v>
      </c>
    </row>
    <row r="58" spans="1:2" x14ac:dyDescent="0.25">
      <c r="B58" t="s">
        <v>31</v>
      </c>
    </row>
    <row r="59" spans="1:2" x14ac:dyDescent="0.25">
      <c r="B59" t="s">
        <v>32</v>
      </c>
    </row>
    <row r="60" spans="1:2" x14ac:dyDescent="0.25">
      <c r="B60" t="s">
        <v>32</v>
      </c>
    </row>
    <row r="61" spans="1:2" x14ac:dyDescent="0.25">
      <c r="B61" t="s">
        <v>32</v>
      </c>
    </row>
    <row r="62" spans="1:2" x14ac:dyDescent="0.25">
      <c r="B62" t="s">
        <v>32</v>
      </c>
    </row>
    <row r="63" spans="1:2" x14ac:dyDescent="0.25">
      <c r="B63" t="s">
        <v>33</v>
      </c>
    </row>
    <row r="64" spans="1:2" x14ac:dyDescent="0.25">
      <c r="B64" t="s">
        <v>33</v>
      </c>
    </row>
    <row r="65" spans="2:2" x14ac:dyDescent="0.25">
      <c r="B65" t="s">
        <v>34</v>
      </c>
    </row>
    <row r="67" spans="2:2" x14ac:dyDescent="0.25">
      <c r="B67" t="s">
        <v>34</v>
      </c>
    </row>
    <row r="69" spans="2:2" x14ac:dyDescent="0.25">
      <c r="B69" t="s">
        <v>35</v>
      </c>
    </row>
    <row r="71" spans="2:2" x14ac:dyDescent="0.25">
      <c r="B71" t="s">
        <v>35</v>
      </c>
    </row>
    <row r="73" spans="2:2" x14ac:dyDescent="0.25">
      <c r="B73" t="s">
        <v>36</v>
      </c>
    </row>
    <row r="75" spans="2:2" x14ac:dyDescent="0.25">
      <c r="B75" t="s">
        <v>36</v>
      </c>
    </row>
    <row r="77" spans="2:2" x14ac:dyDescent="0.25">
      <c r="B77" t="s">
        <v>37</v>
      </c>
    </row>
    <row r="79" spans="2:2" x14ac:dyDescent="0.25">
      <c r="B79" t="s">
        <v>37</v>
      </c>
    </row>
    <row r="81" spans="1:2" x14ac:dyDescent="0.25">
      <c r="B81" t="s">
        <v>38</v>
      </c>
    </row>
    <row r="82" spans="1:2" x14ac:dyDescent="0.25">
      <c r="B82" t="s">
        <v>38</v>
      </c>
    </row>
    <row r="83" spans="1:2" x14ac:dyDescent="0.25">
      <c r="B83" t="s">
        <v>38</v>
      </c>
    </row>
    <row r="84" spans="1:2" x14ac:dyDescent="0.25">
      <c r="B84" t="s">
        <v>38</v>
      </c>
    </row>
    <row r="85" spans="1:2" x14ac:dyDescent="0.25">
      <c r="A85" t="s">
        <v>21</v>
      </c>
      <c r="B85" t="s">
        <v>31</v>
      </c>
    </row>
    <row r="86" spans="1:2" x14ac:dyDescent="0.25">
      <c r="B86" t="s">
        <v>31</v>
      </c>
    </row>
    <row r="87" spans="1:2" x14ac:dyDescent="0.25">
      <c r="B87" t="s">
        <v>32</v>
      </c>
    </row>
    <row r="88" spans="1:2" x14ac:dyDescent="0.25">
      <c r="B88" t="s">
        <v>32</v>
      </c>
    </row>
    <row r="89" spans="1:2" x14ac:dyDescent="0.25">
      <c r="B89" t="s">
        <v>32</v>
      </c>
    </row>
    <row r="90" spans="1:2" x14ac:dyDescent="0.25">
      <c r="B90" t="s">
        <v>32</v>
      </c>
    </row>
    <row r="91" spans="1:2" x14ac:dyDescent="0.25">
      <c r="B91" t="s">
        <v>33</v>
      </c>
    </row>
    <row r="92" spans="1:2" x14ac:dyDescent="0.25">
      <c r="B92" t="s">
        <v>33</v>
      </c>
    </row>
    <row r="93" spans="1:2" x14ac:dyDescent="0.25">
      <c r="B93" t="s">
        <v>34</v>
      </c>
    </row>
    <row r="95" spans="1:2" x14ac:dyDescent="0.25">
      <c r="B95" t="s">
        <v>34</v>
      </c>
    </row>
    <row r="97" spans="2:2" x14ac:dyDescent="0.25">
      <c r="B97" t="s">
        <v>35</v>
      </c>
    </row>
    <row r="99" spans="2:2" x14ac:dyDescent="0.25">
      <c r="B99" t="s">
        <v>35</v>
      </c>
    </row>
    <row r="101" spans="2:2" x14ac:dyDescent="0.25">
      <c r="B101" t="s">
        <v>36</v>
      </c>
    </row>
    <row r="103" spans="2:2" x14ac:dyDescent="0.25">
      <c r="B103" t="s">
        <v>36</v>
      </c>
    </row>
    <row r="105" spans="2:2" x14ac:dyDescent="0.25">
      <c r="B105" t="s">
        <v>37</v>
      </c>
    </row>
    <row r="107" spans="2:2" x14ac:dyDescent="0.25">
      <c r="B107" t="s">
        <v>37</v>
      </c>
    </row>
    <row r="109" spans="2:2" x14ac:dyDescent="0.25">
      <c r="B109" t="s">
        <v>38</v>
      </c>
    </row>
    <row r="110" spans="2:2" x14ac:dyDescent="0.25">
      <c r="B110" t="s">
        <v>38</v>
      </c>
    </row>
    <row r="111" spans="2:2" x14ac:dyDescent="0.25">
      <c r="B111" t="s">
        <v>38</v>
      </c>
    </row>
    <row r="112" spans="2:2" x14ac:dyDescent="0.25">
      <c r="B112" t="s">
        <v>38</v>
      </c>
    </row>
    <row r="113" spans="1:2" x14ac:dyDescent="0.25">
      <c r="A113" t="s">
        <v>22</v>
      </c>
      <c r="B113" t="s">
        <v>31</v>
      </c>
    </row>
    <row r="114" spans="1:2" x14ac:dyDescent="0.25">
      <c r="B114" t="s">
        <v>31</v>
      </c>
    </row>
    <row r="115" spans="1:2" x14ac:dyDescent="0.25">
      <c r="B115" t="s">
        <v>32</v>
      </c>
    </row>
    <row r="116" spans="1:2" x14ac:dyDescent="0.25">
      <c r="B116" t="s">
        <v>32</v>
      </c>
    </row>
    <row r="117" spans="1:2" x14ac:dyDescent="0.25">
      <c r="B117" t="s">
        <v>32</v>
      </c>
    </row>
    <row r="118" spans="1:2" x14ac:dyDescent="0.25">
      <c r="B118" t="s">
        <v>32</v>
      </c>
    </row>
    <row r="119" spans="1:2" x14ac:dyDescent="0.25">
      <c r="B119" t="s">
        <v>33</v>
      </c>
    </row>
    <row r="120" spans="1:2" x14ac:dyDescent="0.25">
      <c r="B120" t="s">
        <v>33</v>
      </c>
    </row>
    <row r="121" spans="1:2" x14ac:dyDescent="0.25">
      <c r="B121" t="s">
        <v>34</v>
      </c>
    </row>
    <row r="123" spans="1:2" x14ac:dyDescent="0.25">
      <c r="B123" t="s">
        <v>34</v>
      </c>
    </row>
    <row r="125" spans="1:2" x14ac:dyDescent="0.25">
      <c r="B125" t="s">
        <v>35</v>
      </c>
    </row>
    <row r="127" spans="1:2" x14ac:dyDescent="0.25">
      <c r="B127" t="s">
        <v>35</v>
      </c>
    </row>
    <row r="129" spans="2:2" x14ac:dyDescent="0.25">
      <c r="B129" t="s">
        <v>36</v>
      </c>
    </row>
    <row r="131" spans="2:2" x14ac:dyDescent="0.25">
      <c r="B131" t="s">
        <v>36</v>
      </c>
    </row>
    <row r="133" spans="2:2" x14ac:dyDescent="0.25">
      <c r="B133" t="s">
        <v>37</v>
      </c>
    </row>
    <row r="135" spans="2:2" x14ac:dyDescent="0.25">
      <c r="B135" t="s">
        <v>37</v>
      </c>
    </row>
    <row r="137" spans="2:2" x14ac:dyDescent="0.25">
      <c r="B137" t="s">
        <v>38</v>
      </c>
    </row>
    <row r="138" spans="2:2" x14ac:dyDescent="0.25">
      <c r="B138" t="s">
        <v>38</v>
      </c>
    </row>
    <row r="139" spans="2:2" x14ac:dyDescent="0.25">
      <c r="B139" t="s">
        <v>38</v>
      </c>
    </row>
    <row r="140" spans="2:2" x14ac:dyDescent="0.25">
      <c r="B140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6</v>
      </c>
      <c r="B1" t="s">
        <v>63</v>
      </c>
    </row>
    <row r="2" spans="1:2" x14ac:dyDescent="0.25">
      <c r="B2" t="s">
        <v>64</v>
      </c>
    </row>
    <row r="3" spans="1:2" x14ac:dyDescent="0.25">
      <c r="B3" t="s">
        <v>63</v>
      </c>
    </row>
    <row r="4" spans="1:2" x14ac:dyDescent="0.25">
      <c r="B4" t="s">
        <v>64</v>
      </c>
    </row>
    <row r="5" spans="1:2" x14ac:dyDescent="0.25">
      <c r="B5" t="s">
        <v>65</v>
      </c>
    </row>
    <row r="6" spans="1:2" x14ac:dyDescent="0.25">
      <c r="B6" t="s">
        <v>66</v>
      </c>
    </row>
    <row r="7" spans="1:2" x14ac:dyDescent="0.25">
      <c r="B7" t="s">
        <v>65</v>
      </c>
    </row>
    <row r="8" spans="1:2" x14ac:dyDescent="0.25">
      <c r="B8" t="s">
        <v>66</v>
      </c>
    </row>
    <row r="9" spans="1:2" x14ac:dyDescent="0.25">
      <c r="B9" t="s">
        <v>65</v>
      </c>
    </row>
    <row r="10" spans="1:2" x14ac:dyDescent="0.25">
      <c r="B10" t="s">
        <v>66</v>
      </c>
    </row>
    <row r="11" spans="1:2" x14ac:dyDescent="0.25">
      <c r="B11" t="s">
        <v>65</v>
      </c>
    </row>
    <row r="12" spans="1:2" x14ac:dyDescent="0.25">
      <c r="B12" t="s">
        <v>66</v>
      </c>
    </row>
    <row r="13" spans="1:2" x14ac:dyDescent="0.25">
      <c r="B13" t="s">
        <v>67</v>
      </c>
    </row>
    <row r="14" spans="1:2" x14ac:dyDescent="0.25">
      <c r="B14" t="s">
        <v>68</v>
      </c>
    </row>
    <row r="15" spans="1:2" x14ac:dyDescent="0.25">
      <c r="B15" t="s">
        <v>67</v>
      </c>
    </row>
    <row r="16" spans="1:2" x14ac:dyDescent="0.25">
      <c r="B16" t="s">
        <v>68</v>
      </c>
    </row>
    <row r="17" spans="2:2" x14ac:dyDescent="0.25">
      <c r="B17" t="s">
        <v>69</v>
      </c>
    </row>
    <row r="18" spans="2:2" x14ac:dyDescent="0.25">
      <c r="B18" t="s">
        <v>70</v>
      </c>
    </row>
    <row r="19" spans="2:2" x14ac:dyDescent="0.25">
      <c r="B19" t="s">
        <v>69</v>
      </c>
    </row>
    <row r="20" spans="2:2" x14ac:dyDescent="0.25">
      <c r="B20" t="s">
        <v>70</v>
      </c>
    </row>
    <row r="21" spans="2:2" x14ac:dyDescent="0.25">
      <c r="B21" t="s">
        <v>71</v>
      </c>
    </row>
    <row r="22" spans="2:2" x14ac:dyDescent="0.25">
      <c r="B22" t="s">
        <v>72</v>
      </c>
    </row>
    <row r="23" spans="2:2" x14ac:dyDescent="0.25">
      <c r="B23" t="s">
        <v>71</v>
      </c>
    </row>
    <row r="24" spans="2:2" x14ac:dyDescent="0.25">
      <c r="B24" t="s">
        <v>72</v>
      </c>
    </row>
    <row r="25" spans="2:2" x14ac:dyDescent="0.25">
      <c r="B25" t="s">
        <v>73</v>
      </c>
    </row>
    <row r="26" spans="2:2" x14ac:dyDescent="0.25">
      <c r="B26" t="s">
        <v>74</v>
      </c>
    </row>
    <row r="27" spans="2:2" x14ac:dyDescent="0.25">
      <c r="B27" t="s">
        <v>73</v>
      </c>
    </row>
    <row r="28" spans="2:2" x14ac:dyDescent="0.25">
      <c r="B28" t="s">
        <v>74</v>
      </c>
    </row>
    <row r="29" spans="2:2" x14ac:dyDescent="0.25">
      <c r="B29" t="s">
        <v>75</v>
      </c>
    </row>
    <row r="30" spans="2:2" x14ac:dyDescent="0.25">
      <c r="B30" t="s">
        <v>76</v>
      </c>
    </row>
    <row r="31" spans="2:2" x14ac:dyDescent="0.25">
      <c r="B31" t="s">
        <v>75</v>
      </c>
    </row>
    <row r="32" spans="2:2" x14ac:dyDescent="0.25">
      <c r="B32" t="s">
        <v>76</v>
      </c>
    </row>
    <row r="33" spans="1:2" x14ac:dyDescent="0.25">
      <c r="B33" t="s">
        <v>77</v>
      </c>
    </row>
    <row r="34" spans="1:2" x14ac:dyDescent="0.25">
      <c r="B34" t="s">
        <v>78</v>
      </c>
    </row>
    <row r="35" spans="1:2" x14ac:dyDescent="0.25">
      <c r="B35" t="s">
        <v>77</v>
      </c>
    </row>
    <row r="36" spans="1:2" x14ac:dyDescent="0.25">
      <c r="B36" t="s">
        <v>78</v>
      </c>
    </row>
    <row r="37" spans="1:2" x14ac:dyDescent="0.25">
      <c r="B37" t="s">
        <v>77</v>
      </c>
    </row>
    <row r="38" spans="1:2" x14ac:dyDescent="0.25">
      <c r="B38" t="s">
        <v>78</v>
      </c>
    </row>
    <row r="39" spans="1:2" x14ac:dyDescent="0.25">
      <c r="B39" t="s">
        <v>77</v>
      </c>
    </row>
    <row r="40" spans="1:2" x14ac:dyDescent="0.25">
      <c r="B40" t="s">
        <v>78</v>
      </c>
    </row>
    <row r="41" spans="1:2" x14ac:dyDescent="0.25">
      <c r="A41" t="s">
        <v>19</v>
      </c>
      <c r="B41" t="s">
        <v>63</v>
      </c>
    </row>
    <row r="42" spans="1:2" x14ac:dyDescent="0.25">
      <c r="B42" t="s">
        <v>64</v>
      </c>
    </row>
    <row r="43" spans="1:2" x14ac:dyDescent="0.25">
      <c r="B43" t="s">
        <v>63</v>
      </c>
    </row>
    <row r="44" spans="1:2" x14ac:dyDescent="0.25">
      <c r="B44" t="s">
        <v>64</v>
      </c>
    </row>
    <row r="45" spans="1:2" x14ac:dyDescent="0.25">
      <c r="B45" t="s">
        <v>65</v>
      </c>
    </row>
    <row r="46" spans="1:2" x14ac:dyDescent="0.25">
      <c r="B46" t="s">
        <v>66</v>
      </c>
    </row>
    <row r="47" spans="1:2" x14ac:dyDescent="0.25">
      <c r="B47" t="s">
        <v>65</v>
      </c>
    </row>
    <row r="48" spans="1:2" x14ac:dyDescent="0.25">
      <c r="B48" t="s">
        <v>66</v>
      </c>
    </row>
    <row r="49" spans="2:2" x14ac:dyDescent="0.25">
      <c r="B49" t="s">
        <v>65</v>
      </c>
    </row>
    <row r="50" spans="2:2" x14ac:dyDescent="0.25">
      <c r="B50" t="s">
        <v>66</v>
      </c>
    </row>
    <row r="51" spans="2:2" x14ac:dyDescent="0.25">
      <c r="B51" t="s">
        <v>65</v>
      </c>
    </row>
    <row r="52" spans="2:2" x14ac:dyDescent="0.25">
      <c r="B52" t="s">
        <v>66</v>
      </c>
    </row>
    <row r="53" spans="2:2" x14ac:dyDescent="0.25">
      <c r="B53" t="s">
        <v>67</v>
      </c>
    </row>
    <row r="54" spans="2:2" x14ac:dyDescent="0.25">
      <c r="B54" t="s">
        <v>68</v>
      </c>
    </row>
    <row r="55" spans="2:2" x14ac:dyDescent="0.25">
      <c r="B55" t="s">
        <v>67</v>
      </c>
    </row>
    <row r="56" spans="2:2" x14ac:dyDescent="0.25">
      <c r="B56" t="s">
        <v>68</v>
      </c>
    </row>
    <row r="57" spans="2:2" x14ac:dyDescent="0.25">
      <c r="B57" t="s">
        <v>69</v>
      </c>
    </row>
    <row r="58" spans="2:2" x14ac:dyDescent="0.25">
      <c r="B58" t="s">
        <v>70</v>
      </c>
    </row>
    <row r="59" spans="2:2" x14ac:dyDescent="0.25">
      <c r="B59" t="s">
        <v>69</v>
      </c>
    </row>
    <row r="60" spans="2:2" x14ac:dyDescent="0.25">
      <c r="B60" t="s">
        <v>70</v>
      </c>
    </row>
    <row r="61" spans="2:2" x14ac:dyDescent="0.25">
      <c r="B61" t="s">
        <v>71</v>
      </c>
    </row>
    <row r="62" spans="2:2" x14ac:dyDescent="0.25">
      <c r="B62" t="s">
        <v>72</v>
      </c>
    </row>
    <row r="63" spans="2:2" x14ac:dyDescent="0.25">
      <c r="B63" t="s">
        <v>71</v>
      </c>
    </row>
    <row r="64" spans="2:2" x14ac:dyDescent="0.25">
      <c r="B64" t="s">
        <v>72</v>
      </c>
    </row>
    <row r="65" spans="2:2" x14ac:dyDescent="0.25">
      <c r="B65" t="s">
        <v>73</v>
      </c>
    </row>
    <row r="66" spans="2:2" x14ac:dyDescent="0.25">
      <c r="B66" t="s">
        <v>74</v>
      </c>
    </row>
    <row r="67" spans="2:2" x14ac:dyDescent="0.25">
      <c r="B67" t="s">
        <v>73</v>
      </c>
    </row>
    <row r="68" spans="2:2" x14ac:dyDescent="0.25">
      <c r="B68" t="s">
        <v>74</v>
      </c>
    </row>
    <row r="69" spans="2:2" x14ac:dyDescent="0.25">
      <c r="B69" t="s">
        <v>75</v>
      </c>
    </row>
    <row r="70" spans="2:2" x14ac:dyDescent="0.25">
      <c r="B70" t="s">
        <v>76</v>
      </c>
    </row>
    <row r="71" spans="2:2" x14ac:dyDescent="0.25">
      <c r="B71" t="s">
        <v>75</v>
      </c>
    </row>
    <row r="72" spans="2:2" x14ac:dyDescent="0.25">
      <c r="B72" t="s">
        <v>76</v>
      </c>
    </row>
    <row r="73" spans="2:2" x14ac:dyDescent="0.25">
      <c r="B73" t="s">
        <v>77</v>
      </c>
    </row>
    <row r="74" spans="2:2" x14ac:dyDescent="0.25">
      <c r="B74" t="s">
        <v>78</v>
      </c>
    </row>
    <row r="75" spans="2:2" x14ac:dyDescent="0.25">
      <c r="B75" t="s">
        <v>77</v>
      </c>
    </row>
    <row r="76" spans="2:2" x14ac:dyDescent="0.25">
      <c r="B76" t="s">
        <v>78</v>
      </c>
    </row>
    <row r="77" spans="2:2" x14ac:dyDescent="0.25">
      <c r="B77" t="s">
        <v>77</v>
      </c>
    </row>
    <row r="78" spans="2:2" x14ac:dyDescent="0.25">
      <c r="B78" t="s">
        <v>78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1:2" x14ac:dyDescent="0.25">
      <c r="A81" t="s">
        <v>20</v>
      </c>
      <c r="B81" t="s">
        <v>63</v>
      </c>
    </row>
    <row r="82" spans="1:2" x14ac:dyDescent="0.25">
      <c r="B82" t="s">
        <v>64</v>
      </c>
    </row>
    <row r="83" spans="1:2" x14ac:dyDescent="0.25">
      <c r="B83" t="s">
        <v>63</v>
      </c>
    </row>
    <row r="84" spans="1:2" x14ac:dyDescent="0.25">
      <c r="B84" t="s">
        <v>64</v>
      </c>
    </row>
    <row r="85" spans="1:2" x14ac:dyDescent="0.25">
      <c r="B85" t="s">
        <v>65</v>
      </c>
    </row>
    <row r="86" spans="1:2" x14ac:dyDescent="0.25">
      <c r="B86" t="s">
        <v>66</v>
      </c>
    </row>
    <row r="87" spans="1:2" x14ac:dyDescent="0.25">
      <c r="B87" t="s">
        <v>65</v>
      </c>
    </row>
    <row r="88" spans="1:2" x14ac:dyDescent="0.25">
      <c r="B88" t="s">
        <v>66</v>
      </c>
    </row>
    <row r="89" spans="1:2" x14ac:dyDescent="0.25">
      <c r="B89" t="s">
        <v>65</v>
      </c>
    </row>
    <row r="90" spans="1:2" x14ac:dyDescent="0.25">
      <c r="B90" t="s">
        <v>66</v>
      </c>
    </row>
    <row r="91" spans="1:2" x14ac:dyDescent="0.25">
      <c r="B91" t="s">
        <v>65</v>
      </c>
    </row>
    <row r="92" spans="1:2" x14ac:dyDescent="0.25">
      <c r="B92" t="s">
        <v>66</v>
      </c>
    </row>
    <row r="93" spans="1:2" x14ac:dyDescent="0.25">
      <c r="B93" t="s">
        <v>67</v>
      </c>
    </row>
    <row r="94" spans="1:2" x14ac:dyDescent="0.25">
      <c r="B94" t="s">
        <v>68</v>
      </c>
    </row>
    <row r="95" spans="1:2" x14ac:dyDescent="0.25">
      <c r="B95" t="s">
        <v>67</v>
      </c>
    </row>
    <row r="96" spans="1:2" x14ac:dyDescent="0.25">
      <c r="B96" t="s">
        <v>68</v>
      </c>
    </row>
    <row r="97" spans="2:2" x14ac:dyDescent="0.25">
      <c r="B97" t="s">
        <v>69</v>
      </c>
    </row>
    <row r="98" spans="2:2" x14ac:dyDescent="0.25">
      <c r="B98" t="s">
        <v>70</v>
      </c>
    </row>
    <row r="99" spans="2:2" x14ac:dyDescent="0.25">
      <c r="B99" t="s">
        <v>69</v>
      </c>
    </row>
    <row r="100" spans="2:2" x14ac:dyDescent="0.25">
      <c r="B100" t="s">
        <v>70</v>
      </c>
    </row>
    <row r="101" spans="2:2" x14ac:dyDescent="0.25">
      <c r="B101" t="s">
        <v>71</v>
      </c>
    </row>
    <row r="102" spans="2:2" x14ac:dyDescent="0.25">
      <c r="B102" t="s">
        <v>72</v>
      </c>
    </row>
    <row r="103" spans="2:2" x14ac:dyDescent="0.25">
      <c r="B103" t="s">
        <v>71</v>
      </c>
    </row>
    <row r="104" spans="2:2" x14ac:dyDescent="0.25">
      <c r="B104" t="s">
        <v>72</v>
      </c>
    </row>
    <row r="105" spans="2:2" x14ac:dyDescent="0.25">
      <c r="B105" t="s">
        <v>73</v>
      </c>
    </row>
    <row r="106" spans="2:2" x14ac:dyDescent="0.25">
      <c r="B106" t="s">
        <v>74</v>
      </c>
    </row>
    <row r="107" spans="2:2" x14ac:dyDescent="0.25">
      <c r="B107" t="s">
        <v>73</v>
      </c>
    </row>
    <row r="108" spans="2:2" x14ac:dyDescent="0.25">
      <c r="B108" t="s">
        <v>74</v>
      </c>
    </row>
    <row r="109" spans="2:2" x14ac:dyDescent="0.25">
      <c r="B109" t="s">
        <v>75</v>
      </c>
    </row>
    <row r="110" spans="2:2" x14ac:dyDescent="0.25">
      <c r="B110" t="s">
        <v>76</v>
      </c>
    </row>
    <row r="111" spans="2:2" x14ac:dyDescent="0.25">
      <c r="B111" t="s">
        <v>75</v>
      </c>
    </row>
    <row r="112" spans="2:2" x14ac:dyDescent="0.25">
      <c r="B112" t="s">
        <v>76</v>
      </c>
    </row>
    <row r="113" spans="1:2" x14ac:dyDescent="0.25">
      <c r="B113" t="s">
        <v>77</v>
      </c>
    </row>
    <row r="114" spans="1:2" x14ac:dyDescent="0.25">
      <c r="B114" t="s">
        <v>78</v>
      </c>
    </row>
    <row r="115" spans="1:2" x14ac:dyDescent="0.25">
      <c r="B115" t="s">
        <v>77</v>
      </c>
    </row>
    <row r="116" spans="1:2" x14ac:dyDescent="0.25">
      <c r="B116" t="s">
        <v>78</v>
      </c>
    </row>
    <row r="117" spans="1:2" x14ac:dyDescent="0.25">
      <c r="B117" t="s">
        <v>77</v>
      </c>
    </row>
    <row r="118" spans="1:2" x14ac:dyDescent="0.25">
      <c r="B118" t="s">
        <v>78</v>
      </c>
    </row>
    <row r="119" spans="1:2" x14ac:dyDescent="0.25">
      <c r="B119" t="s">
        <v>77</v>
      </c>
    </row>
    <row r="120" spans="1:2" x14ac:dyDescent="0.25">
      <c r="B120" t="s">
        <v>78</v>
      </c>
    </row>
    <row r="121" spans="1:2" x14ac:dyDescent="0.25">
      <c r="A121" t="s">
        <v>21</v>
      </c>
      <c r="B121" t="s">
        <v>63</v>
      </c>
    </row>
    <row r="122" spans="1:2" x14ac:dyDescent="0.25">
      <c r="B122" t="s">
        <v>64</v>
      </c>
    </row>
    <row r="123" spans="1:2" x14ac:dyDescent="0.25">
      <c r="B123" t="s">
        <v>63</v>
      </c>
    </row>
    <row r="124" spans="1:2" x14ac:dyDescent="0.25">
      <c r="B124" t="s">
        <v>64</v>
      </c>
    </row>
    <row r="125" spans="1:2" x14ac:dyDescent="0.25">
      <c r="B125" t="s">
        <v>65</v>
      </c>
    </row>
    <row r="126" spans="1:2" x14ac:dyDescent="0.25">
      <c r="B126" t="s">
        <v>66</v>
      </c>
    </row>
    <row r="127" spans="1:2" x14ac:dyDescent="0.25">
      <c r="B127" t="s">
        <v>65</v>
      </c>
    </row>
    <row r="128" spans="1:2" x14ac:dyDescent="0.25">
      <c r="B128" t="s">
        <v>66</v>
      </c>
    </row>
    <row r="129" spans="2:2" x14ac:dyDescent="0.25">
      <c r="B129" t="s">
        <v>65</v>
      </c>
    </row>
    <row r="130" spans="2:2" x14ac:dyDescent="0.25">
      <c r="B130" t="s">
        <v>66</v>
      </c>
    </row>
    <row r="131" spans="2:2" x14ac:dyDescent="0.25">
      <c r="B131" t="s">
        <v>65</v>
      </c>
    </row>
    <row r="132" spans="2:2" x14ac:dyDescent="0.25">
      <c r="B132" t="s">
        <v>66</v>
      </c>
    </row>
    <row r="133" spans="2:2" x14ac:dyDescent="0.25">
      <c r="B133" t="s">
        <v>67</v>
      </c>
    </row>
    <row r="134" spans="2:2" x14ac:dyDescent="0.25">
      <c r="B134" t="s">
        <v>68</v>
      </c>
    </row>
    <row r="135" spans="2:2" x14ac:dyDescent="0.25">
      <c r="B135" t="s">
        <v>67</v>
      </c>
    </row>
    <row r="136" spans="2:2" x14ac:dyDescent="0.25">
      <c r="B136" t="s">
        <v>68</v>
      </c>
    </row>
    <row r="137" spans="2:2" x14ac:dyDescent="0.25">
      <c r="B137" t="s">
        <v>69</v>
      </c>
    </row>
    <row r="138" spans="2:2" x14ac:dyDescent="0.25">
      <c r="B138" t="s">
        <v>70</v>
      </c>
    </row>
    <row r="139" spans="2:2" x14ac:dyDescent="0.25">
      <c r="B139" t="s">
        <v>69</v>
      </c>
    </row>
    <row r="140" spans="2:2" x14ac:dyDescent="0.25">
      <c r="B140" t="s">
        <v>70</v>
      </c>
    </row>
    <row r="141" spans="2:2" x14ac:dyDescent="0.25">
      <c r="B141" t="s">
        <v>71</v>
      </c>
    </row>
    <row r="142" spans="2:2" x14ac:dyDescent="0.25">
      <c r="B142" t="s">
        <v>72</v>
      </c>
    </row>
    <row r="143" spans="2:2" x14ac:dyDescent="0.25">
      <c r="B143" t="s">
        <v>71</v>
      </c>
    </row>
    <row r="144" spans="2:2" x14ac:dyDescent="0.25">
      <c r="B144" t="s">
        <v>72</v>
      </c>
    </row>
    <row r="145" spans="2:2" x14ac:dyDescent="0.25">
      <c r="B145" t="s">
        <v>73</v>
      </c>
    </row>
    <row r="146" spans="2:2" x14ac:dyDescent="0.25">
      <c r="B146" t="s">
        <v>74</v>
      </c>
    </row>
    <row r="147" spans="2:2" x14ac:dyDescent="0.25">
      <c r="B147" t="s">
        <v>73</v>
      </c>
    </row>
    <row r="148" spans="2:2" x14ac:dyDescent="0.25">
      <c r="B148" t="s">
        <v>74</v>
      </c>
    </row>
    <row r="149" spans="2:2" x14ac:dyDescent="0.25">
      <c r="B149" t="s">
        <v>75</v>
      </c>
    </row>
    <row r="150" spans="2:2" x14ac:dyDescent="0.25">
      <c r="B150" t="s">
        <v>76</v>
      </c>
    </row>
    <row r="151" spans="2:2" x14ac:dyDescent="0.25">
      <c r="B151" t="s">
        <v>75</v>
      </c>
    </row>
    <row r="152" spans="2:2" x14ac:dyDescent="0.25">
      <c r="B152" t="s">
        <v>76</v>
      </c>
    </row>
    <row r="153" spans="2:2" x14ac:dyDescent="0.25">
      <c r="B153" t="s">
        <v>77</v>
      </c>
    </row>
    <row r="154" spans="2:2" x14ac:dyDescent="0.25">
      <c r="B154" t="s">
        <v>78</v>
      </c>
    </row>
    <row r="155" spans="2:2" x14ac:dyDescent="0.25">
      <c r="B155" t="s">
        <v>77</v>
      </c>
    </row>
    <row r="156" spans="2:2" x14ac:dyDescent="0.25">
      <c r="B156" t="s">
        <v>78</v>
      </c>
    </row>
    <row r="157" spans="2:2" x14ac:dyDescent="0.25">
      <c r="B157" t="s">
        <v>77</v>
      </c>
    </row>
    <row r="158" spans="2:2" x14ac:dyDescent="0.25">
      <c r="B158" t="s">
        <v>78</v>
      </c>
    </row>
    <row r="159" spans="2:2" x14ac:dyDescent="0.25">
      <c r="B159" t="s">
        <v>77</v>
      </c>
    </row>
    <row r="160" spans="2:2" x14ac:dyDescent="0.25">
      <c r="B160" t="s">
        <v>78</v>
      </c>
    </row>
    <row r="161" spans="1:2" x14ac:dyDescent="0.25">
      <c r="A161" t="s">
        <v>22</v>
      </c>
      <c r="B161" t="s">
        <v>63</v>
      </c>
    </row>
    <row r="162" spans="1:2" x14ac:dyDescent="0.25">
      <c r="B162" t="s">
        <v>64</v>
      </c>
    </row>
    <row r="163" spans="1:2" x14ac:dyDescent="0.25">
      <c r="B163" t="s">
        <v>63</v>
      </c>
    </row>
    <row r="164" spans="1:2" x14ac:dyDescent="0.25">
      <c r="B164" t="s">
        <v>64</v>
      </c>
    </row>
    <row r="165" spans="1:2" x14ac:dyDescent="0.25">
      <c r="B165" t="s">
        <v>65</v>
      </c>
    </row>
    <row r="166" spans="1:2" x14ac:dyDescent="0.25">
      <c r="B166" t="s">
        <v>66</v>
      </c>
    </row>
    <row r="167" spans="1:2" x14ac:dyDescent="0.25">
      <c r="B167" t="s">
        <v>65</v>
      </c>
    </row>
    <row r="168" spans="1:2" x14ac:dyDescent="0.25">
      <c r="B168" t="s">
        <v>66</v>
      </c>
    </row>
    <row r="169" spans="1:2" x14ac:dyDescent="0.25">
      <c r="B169" t="s">
        <v>65</v>
      </c>
    </row>
    <row r="170" spans="1:2" x14ac:dyDescent="0.25">
      <c r="B170" t="s">
        <v>66</v>
      </c>
    </row>
    <row r="171" spans="1:2" x14ac:dyDescent="0.25">
      <c r="B171" t="s">
        <v>65</v>
      </c>
    </row>
    <row r="172" spans="1:2" x14ac:dyDescent="0.25">
      <c r="B172" t="s">
        <v>66</v>
      </c>
    </row>
    <row r="173" spans="1:2" x14ac:dyDescent="0.25">
      <c r="B173" t="s">
        <v>67</v>
      </c>
    </row>
    <row r="174" spans="1:2" x14ac:dyDescent="0.25">
      <c r="B174" t="s">
        <v>68</v>
      </c>
    </row>
    <row r="175" spans="1:2" x14ac:dyDescent="0.25">
      <c r="B175" t="s">
        <v>67</v>
      </c>
    </row>
    <row r="176" spans="1:2" x14ac:dyDescent="0.25">
      <c r="B176" t="s">
        <v>68</v>
      </c>
    </row>
    <row r="177" spans="2:2" x14ac:dyDescent="0.25">
      <c r="B177" t="s">
        <v>69</v>
      </c>
    </row>
    <row r="178" spans="2:2" x14ac:dyDescent="0.25">
      <c r="B178" t="s">
        <v>70</v>
      </c>
    </row>
    <row r="179" spans="2:2" x14ac:dyDescent="0.25">
      <c r="B179" t="s">
        <v>69</v>
      </c>
    </row>
    <row r="180" spans="2:2" x14ac:dyDescent="0.25">
      <c r="B180" t="s">
        <v>70</v>
      </c>
    </row>
    <row r="181" spans="2:2" x14ac:dyDescent="0.25">
      <c r="B181" t="s">
        <v>71</v>
      </c>
    </row>
    <row r="182" spans="2:2" x14ac:dyDescent="0.25">
      <c r="B182" t="s">
        <v>72</v>
      </c>
    </row>
    <row r="183" spans="2:2" x14ac:dyDescent="0.25">
      <c r="B183" t="s">
        <v>71</v>
      </c>
    </row>
    <row r="184" spans="2:2" x14ac:dyDescent="0.25">
      <c r="B184" t="s">
        <v>72</v>
      </c>
    </row>
    <row r="185" spans="2:2" x14ac:dyDescent="0.25">
      <c r="B185" t="s">
        <v>73</v>
      </c>
    </row>
    <row r="186" spans="2:2" x14ac:dyDescent="0.25">
      <c r="B186" t="s">
        <v>74</v>
      </c>
    </row>
    <row r="187" spans="2:2" x14ac:dyDescent="0.25">
      <c r="B187" t="s">
        <v>73</v>
      </c>
    </row>
    <row r="188" spans="2:2" x14ac:dyDescent="0.25">
      <c r="B188" t="s">
        <v>74</v>
      </c>
    </row>
    <row r="189" spans="2:2" x14ac:dyDescent="0.25">
      <c r="B189" t="s">
        <v>75</v>
      </c>
    </row>
    <row r="190" spans="2:2" x14ac:dyDescent="0.25">
      <c r="B190" t="s">
        <v>76</v>
      </c>
    </row>
    <row r="191" spans="2:2" x14ac:dyDescent="0.25">
      <c r="B191" t="s">
        <v>75</v>
      </c>
    </row>
    <row r="192" spans="2:2" x14ac:dyDescent="0.25">
      <c r="B192" t="s">
        <v>76</v>
      </c>
    </row>
    <row r="193" spans="2:2" x14ac:dyDescent="0.25">
      <c r="B193" t="s">
        <v>77</v>
      </c>
    </row>
    <row r="194" spans="2:2" x14ac:dyDescent="0.25">
      <c r="B194" t="s">
        <v>78</v>
      </c>
    </row>
    <row r="195" spans="2:2" x14ac:dyDescent="0.25">
      <c r="B195" t="s">
        <v>77</v>
      </c>
    </row>
    <row r="196" spans="2:2" x14ac:dyDescent="0.25">
      <c r="B196" t="s">
        <v>78</v>
      </c>
    </row>
    <row r="197" spans="2:2" x14ac:dyDescent="0.25">
      <c r="B197" t="s">
        <v>77</v>
      </c>
    </row>
    <row r="198" spans="2:2" x14ac:dyDescent="0.25">
      <c r="B198" t="s">
        <v>78</v>
      </c>
    </row>
    <row r="199" spans="2:2" x14ac:dyDescent="0.25">
      <c r="B199" t="s">
        <v>77</v>
      </c>
    </row>
    <row r="200" spans="2:2" x14ac:dyDescent="0.25">
      <c r="B200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Detailed Summary</vt:lpstr>
      <vt:lpstr>Vehicle Trip Inputs</vt:lpstr>
      <vt:lpstr>Transit Trip Inputs</vt:lpstr>
      <vt:lpstr>NonMotorized Trip Inputs</vt:lpstr>
    </vt:vector>
  </TitlesOfParts>
  <Company>Puget Sound Regional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Johnson</dc:creator>
  <cp:lastModifiedBy>Chris Johnson</cp:lastModifiedBy>
  <dcterms:created xsi:type="dcterms:W3CDTF">2013-02-18T19:24:30Z</dcterms:created>
  <dcterms:modified xsi:type="dcterms:W3CDTF">2013-03-03T00:05:35Z</dcterms:modified>
</cp:coreProperties>
</file>