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3395" windowHeight="13035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D3" i="2" l="1"/>
  <c r="H24" i="2"/>
  <c r="J23" i="2"/>
  <c r="J24" i="2" s="1"/>
  <c r="I24" i="2"/>
  <c r="G24" i="2"/>
  <c r="D25" i="2"/>
  <c r="D24" i="2"/>
  <c r="F16" i="2"/>
  <c r="D16" i="2" s="1"/>
  <c r="B16" i="2" s="1"/>
  <c r="E16" i="2"/>
  <c r="C16" i="2" s="1"/>
  <c r="B18" i="2"/>
  <c r="F19" i="2"/>
  <c r="F18" i="2"/>
  <c r="D19" i="2"/>
  <c r="D18" i="2"/>
  <c r="C19" i="2"/>
  <c r="C18" i="2"/>
  <c r="F15" i="2"/>
  <c r="D15" i="2" s="1"/>
  <c r="E15" i="2"/>
  <c r="C15" i="2" s="1"/>
  <c r="L14" i="2"/>
  <c r="F14" i="2" s="1"/>
  <c r="D14" i="2" s="1"/>
  <c r="B14" i="2" s="1"/>
  <c r="K14" i="2"/>
  <c r="E14" i="2" s="1"/>
  <c r="C14" i="2" s="1"/>
  <c r="A14" i="2" s="1"/>
  <c r="A13" i="2"/>
  <c r="B13" i="2"/>
  <c r="D13" i="2"/>
  <c r="C13" i="2"/>
  <c r="F13" i="2"/>
  <c r="E13" i="2"/>
  <c r="G3" i="3"/>
  <c r="G2" i="3"/>
  <c r="D6" i="3"/>
  <c r="B2" i="3" s="1"/>
  <c r="D5" i="3"/>
  <c r="D4" i="3"/>
  <c r="A6" i="2"/>
  <c r="A7" i="2" s="1"/>
  <c r="A8" i="2" s="1"/>
  <c r="B7" i="2"/>
  <c r="B8" i="2" s="1"/>
  <c r="G7" i="2"/>
  <c r="E7" i="2"/>
  <c r="D7" i="2"/>
  <c r="B3" i="2"/>
  <c r="C3" i="2" s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39" i="1"/>
  <c r="K39" i="1"/>
  <c r="J39" i="1"/>
  <c r="I39" i="1"/>
  <c r="H39" i="1"/>
  <c r="L38" i="1"/>
  <c r="K38" i="1"/>
  <c r="J38" i="1"/>
  <c r="I38" i="1"/>
  <c r="H38" i="1"/>
  <c r="L37" i="1"/>
  <c r="K37" i="1"/>
  <c r="J37" i="1"/>
  <c r="I37" i="1"/>
  <c r="H37" i="1"/>
  <c r="L36" i="1"/>
  <c r="K36" i="1"/>
  <c r="J36" i="1"/>
  <c r="I36" i="1"/>
  <c r="H36" i="1"/>
  <c r="L35" i="1"/>
  <c r="K35" i="1"/>
  <c r="J35" i="1"/>
  <c r="I35" i="1"/>
  <c r="H35" i="1"/>
  <c r="L34" i="1"/>
  <c r="K34" i="1"/>
  <c r="J34" i="1"/>
  <c r="I34" i="1"/>
  <c r="H34" i="1"/>
  <c r="L33" i="1"/>
  <c r="K33" i="1"/>
  <c r="J33" i="1"/>
  <c r="I33" i="1"/>
  <c r="H33" i="1"/>
  <c r="L32" i="1"/>
  <c r="K32" i="1"/>
  <c r="J32" i="1"/>
  <c r="I32" i="1"/>
  <c r="H32" i="1"/>
  <c r="L31" i="1"/>
  <c r="K31" i="1"/>
  <c r="J31" i="1"/>
  <c r="I31" i="1"/>
  <c r="H31" i="1"/>
  <c r="L30" i="1"/>
  <c r="K30" i="1"/>
  <c r="J30" i="1"/>
  <c r="I30" i="1"/>
  <c r="H30" i="1"/>
  <c r="L29" i="1"/>
  <c r="K29" i="1"/>
  <c r="J29" i="1"/>
  <c r="I29" i="1"/>
  <c r="H29" i="1"/>
  <c r="L28" i="1"/>
  <c r="K28" i="1"/>
  <c r="J28" i="1"/>
  <c r="I28" i="1"/>
  <c r="H28" i="1"/>
  <c r="L27" i="1"/>
  <c r="K27" i="1"/>
  <c r="J27" i="1"/>
  <c r="I27" i="1"/>
  <c r="H27" i="1"/>
  <c r="L26" i="1"/>
  <c r="K26" i="1"/>
  <c r="J26" i="1"/>
  <c r="I26" i="1"/>
  <c r="H26" i="1"/>
  <c r="L25" i="1"/>
  <c r="K25" i="1"/>
  <c r="J25" i="1"/>
  <c r="I25" i="1"/>
  <c r="H25" i="1"/>
  <c r="L24" i="1"/>
  <c r="K24" i="1"/>
  <c r="J24" i="1"/>
  <c r="I24" i="1"/>
  <c r="H24" i="1"/>
  <c r="L23" i="1"/>
  <c r="K23" i="1"/>
  <c r="J23" i="1"/>
  <c r="I23" i="1"/>
  <c r="H23" i="1"/>
  <c r="L22" i="1"/>
  <c r="K22" i="1"/>
  <c r="J22" i="1"/>
  <c r="I22" i="1"/>
  <c r="H22" i="1"/>
  <c r="L21" i="1"/>
  <c r="K21" i="1"/>
  <c r="J21" i="1"/>
  <c r="I21" i="1"/>
  <c r="H21" i="1"/>
  <c r="L20" i="1"/>
  <c r="K20" i="1"/>
  <c r="J20" i="1"/>
  <c r="I20" i="1"/>
  <c r="H20" i="1"/>
  <c r="L19" i="1"/>
  <c r="K19" i="1"/>
  <c r="J19" i="1"/>
  <c r="I19" i="1"/>
  <c r="H19" i="1"/>
  <c r="L18" i="1"/>
  <c r="K18" i="1"/>
  <c r="J18" i="1"/>
  <c r="I18" i="1"/>
  <c r="H18" i="1"/>
  <c r="L17" i="1"/>
  <c r="K17" i="1"/>
  <c r="J17" i="1"/>
  <c r="I17" i="1"/>
  <c r="H17" i="1"/>
  <c r="L16" i="1"/>
  <c r="K16" i="1"/>
  <c r="J16" i="1"/>
  <c r="I16" i="1"/>
  <c r="H16" i="1"/>
  <c r="L15" i="1"/>
  <c r="K15" i="1"/>
  <c r="J15" i="1"/>
  <c r="I15" i="1"/>
  <c r="H15" i="1"/>
  <c r="L14" i="1"/>
  <c r="K14" i="1"/>
  <c r="J14" i="1"/>
  <c r="I14" i="1"/>
  <c r="H14" i="1"/>
  <c r="L13" i="1"/>
  <c r="K13" i="1"/>
  <c r="J13" i="1"/>
  <c r="I13" i="1"/>
  <c r="H13" i="1"/>
  <c r="L12" i="1"/>
  <c r="K12" i="1"/>
  <c r="J12" i="1"/>
  <c r="I12" i="1"/>
  <c r="H12" i="1"/>
  <c r="L11" i="1"/>
  <c r="K11" i="1"/>
  <c r="J11" i="1"/>
  <c r="I11" i="1"/>
  <c r="H11" i="1"/>
  <c r="L10" i="1"/>
  <c r="K10" i="1"/>
  <c r="J10" i="1"/>
  <c r="I10" i="1"/>
  <c r="H10" i="1"/>
  <c r="L9" i="1"/>
  <c r="K9" i="1"/>
  <c r="J9" i="1"/>
  <c r="I9" i="1"/>
  <c r="H9" i="1"/>
  <c r="L8" i="1"/>
  <c r="K8" i="1"/>
  <c r="J8" i="1"/>
  <c r="I8" i="1"/>
  <c r="H8" i="1"/>
  <c r="L7" i="1"/>
  <c r="K7" i="1"/>
  <c r="J7" i="1"/>
  <c r="I7" i="1"/>
  <c r="H7" i="1"/>
  <c r="L6" i="1"/>
  <c r="K6" i="1"/>
  <c r="J6" i="1"/>
  <c r="I6" i="1"/>
  <c r="H6" i="1"/>
  <c r="L5" i="1"/>
  <c r="K5" i="1"/>
  <c r="J5" i="1"/>
  <c r="I5" i="1"/>
  <c r="H5" i="1"/>
  <c r="L4" i="1"/>
  <c r="K4" i="1"/>
  <c r="J4" i="1"/>
  <c r="I4" i="1"/>
  <c r="H4" i="1"/>
  <c r="L3" i="1"/>
  <c r="K3" i="1"/>
  <c r="J3" i="1"/>
  <c r="I3" i="1"/>
  <c r="H3" i="1"/>
  <c r="L2" i="1"/>
  <c r="K2" i="1"/>
  <c r="J2" i="1"/>
  <c r="I2" i="1"/>
  <c r="H2" i="1"/>
  <c r="J25" i="2" l="1"/>
  <c r="J26" i="2" s="1"/>
  <c r="A16" i="2"/>
  <c r="B15" i="2"/>
  <c r="A15" i="2"/>
  <c r="G4" i="3"/>
  <c r="A9" i="2"/>
</calcChain>
</file>

<file path=xl/sharedStrings.xml><?xml version="1.0" encoding="utf-8"?>
<sst xmlns="http://schemas.openxmlformats.org/spreadsheetml/2006/main" count="210" uniqueCount="80">
  <si>
    <t>f0</t>
  </si>
  <si>
    <t>0f</t>
  </si>
  <si>
    <t>f</t>
  </si>
  <si>
    <t>ff</t>
  </si>
  <si>
    <t>Row</t>
  </si>
  <si>
    <t>c0</t>
  </si>
  <si>
    <t>c</t>
  </si>
  <si>
    <t>a</t>
  </si>
  <si>
    <t>b</t>
  </si>
  <si>
    <t>d</t>
  </si>
  <si>
    <t>e</t>
  </si>
  <si>
    <t>2b</t>
  </si>
  <si>
    <t>1a</t>
  </si>
  <si>
    <t>1b</t>
  </si>
  <si>
    <t>1c</t>
  </si>
  <si>
    <t>1d</t>
  </si>
  <si>
    <t>1e</t>
  </si>
  <si>
    <t>1f</t>
  </si>
  <si>
    <t>e0</t>
  </si>
  <si>
    <t>d7</t>
  </si>
  <si>
    <t>0e</t>
  </si>
  <si>
    <t>________</t>
  </si>
  <si>
    <t>____11__</t>
  </si>
  <si>
    <t>_111____</t>
  </si>
  <si>
    <t>__11____</t>
  </si>
  <si>
    <t>1___1111</t>
  </si>
  <si>
    <t>11____11</t>
  </si>
  <si>
    <t>1111____</t>
  </si>
  <si>
    <t>Col/Row</t>
  </si>
  <si>
    <t>Value</t>
  </si>
  <si>
    <t>ONLY WORKS FOR 4X4!!</t>
  </si>
  <si>
    <t>e7</t>
  </si>
  <si>
    <t>1111_111</t>
  </si>
  <si>
    <t>111__111</t>
  </si>
  <si>
    <t>1_______</t>
  </si>
  <si>
    <t>__11_11_</t>
  </si>
  <si>
    <t>1______1</t>
  </si>
  <si>
    <t>__111___</t>
  </si>
  <si>
    <t>_____1__</t>
  </si>
  <si>
    <t>__1_1___</t>
  </si>
  <si>
    <t>___1____</t>
  </si>
  <si>
    <t>_____11_</t>
  </si>
  <si>
    <t>_____111</t>
  </si>
  <si>
    <t>1____111</t>
  </si>
  <si>
    <t>Pixel</t>
  </si>
  <si>
    <t>Offset X</t>
  </si>
  <si>
    <t>Stitch X</t>
  </si>
  <si>
    <t>Cur Y + Offset Y</t>
  </si>
  <si>
    <t>Prev Y + Offset Y</t>
  </si>
  <si>
    <t>Cur X + Offset X</t>
  </si>
  <si>
    <t>Prev X + Offset X</t>
  </si>
  <si>
    <t>ratio</t>
  </si>
  <si>
    <t>distX</t>
  </si>
  <si>
    <t>distY</t>
  </si>
  <si>
    <t>CenterX</t>
  </si>
  <si>
    <t>CenterY</t>
  </si>
  <si>
    <t>OffsetX</t>
  </si>
  <si>
    <t>OffsetY</t>
  </si>
  <si>
    <t>StitchX</t>
  </si>
  <si>
    <t>StitchY</t>
  </si>
  <si>
    <t>FinalX</t>
  </si>
  <si>
    <t>FinalY</t>
  </si>
  <si>
    <t>ScaledX</t>
  </si>
  <si>
    <t>ScaledY</t>
  </si>
  <si>
    <t>fc</t>
  </si>
  <si>
    <t>0d</t>
  </si>
  <si>
    <t>7e</t>
  </si>
  <si>
    <t>ec</t>
  </si>
  <si>
    <t>c6</t>
  </si>
  <si>
    <t>17-10</t>
  </si>
  <si>
    <t>7-0</t>
  </si>
  <si>
    <t>f-8</t>
  </si>
  <si>
    <t>1f-18</t>
  </si>
  <si>
    <t>27-20</t>
  </si>
  <si>
    <t>2f-28</t>
  </si>
  <si>
    <t>3f</t>
  </si>
  <si>
    <t>3c</t>
  </si>
  <si>
    <t>c2</t>
  </si>
  <si>
    <t>a2</t>
  </si>
  <si>
    <t>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</si>
</sst>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ourier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abSelected="1" zoomScaleNormal="100" workbookViewId="0">
      <selection activeCell="G26" sqref="G26"/>
    </sheetView>
  </sheetViews>
  <sheetFormatPr defaultRowHeight="15" x14ac:dyDescent="0.25"/>
  <cols>
    <col min="1" max="1" width="4.85546875" bestFit="1" customWidth="1"/>
    <col min="2" max="2" width="5" style="1" bestFit="1" customWidth="1"/>
    <col min="3" max="7" width="3" style="1" bestFit="1" customWidth="1"/>
    <col min="8" max="13" width="12.85546875" bestFit="1" customWidth="1"/>
    <col min="28" max="28" width="9.140625" customWidth="1"/>
    <col min="30" max="30" width="9.140625" customWidth="1"/>
  </cols>
  <sheetData>
    <row r="1" spans="1:19" x14ac:dyDescent="0.25">
      <c r="A1" t="s">
        <v>4</v>
      </c>
      <c r="B1" s="1">
        <v>5</v>
      </c>
      <c r="C1" s="1">
        <v>4</v>
      </c>
      <c r="D1" s="1">
        <v>3</v>
      </c>
      <c r="E1" s="1">
        <v>2</v>
      </c>
      <c r="F1" s="1">
        <v>1</v>
      </c>
      <c r="G1" s="1">
        <v>0</v>
      </c>
      <c r="H1" s="5" t="s">
        <v>74</v>
      </c>
      <c r="I1" s="5" t="s">
        <v>73</v>
      </c>
      <c r="J1" s="5" t="s">
        <v>72</v>
      </c>
      <c r="K1" s="5" t="s">
        <v>69</v>
      </c>
      <c r="L1" s="5" t="s">
        <v>71</v>
      </c>
      <c r="M1" s="5" t="s">
        <v>70</v>
      </c>
    </row>
    <row r="2" spans="1:19" ht="15.75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4" t="str">
        <f t="shared" ref="H2:H39" si="0">HEX2BIN(B2, 8)</f>
        <v>00000000</v>
      </c>
      <c r="I2" s="4" t="str">
        <f t="shared" ref="I2:I39" si="1">HEX2BIN(C2, 8)</f>
        <v>00000000</v>
      </c>
      <c r="J2" s="4" t="str">
        <f t="shared" ref="J2:J39" si="2">HEX2BIN(D2, 8)</f>
        <v>00000000</v>
      </c>
      <c r="K2" s="4" t="str">
        <f t="shared" ref="K2:K39" si="3">HEX2BIN(E2, 8)</f>
        <v>00000000</v>
      </c>
      <c r="L2" s="4" t="str">
        <f t="shared" ref="L2:L39" si="4">HEX2BIN(F2, 8)</f>
        <v>00000000</v>
      </c>
      <c r="M2" s="4" t="str">
        <f t="shared" ref="M2:M39" si="5">HEX2BIN(G2, 8)</f>
        <v>00000000</v>
      </c>
    </row>
    <row r="3" spans="1:19" ht="15.75" x14ac:dyDescent="0.25">
      <c r="A3">
        <v>1</v>
      </c>
      <c r="B3" s="1" t="s">
        <v>1</v>
      </c>
      <c r="C3" s="1" t="s">
        <v>3</v>
      </c>
      <c r="D3" s="1" t="s">
        <v>3</v>
      </c>
      <c r="E3" s="1" t="s">
        <v>3</v>
      </c>
      <c r="F3" s="1" t="s">
        <v>3</v>
      </c>
      <c r="G3" s="1" t="s">
        <v>0</v>
      </c>
      <c r="H3" s="4" t="str">
        <f t="shared" si="0"/>
        <v>00001111</v>
      </c>
      <c r="I3" s="4" t="str">
        <f t="shared" si="1"/>
        <v>11111111</v>
      </c>
      <c r="J3" s="4" t="str">
        <f t="shared" si="2"/>
        <v>11111111</v>
      </c>
      <c r="K3" s="4" t="str">
        <f t="shared" si="3"/>
        <v>11111111</v>
      </c>
      <c r="L3" s="4" t="str">
        <f t="shared" si="4"/>
        <v>11111111</v>
      </c>
      <c r="M3" s="4" t="str">
        <f t="shared" si="5"/>
        <v>11110000</v>
      </c>
    </row>
    <row r="4" spans="1:19" ht="15.75" x14ac:dyDescent="0.25">
      <c r="A4">
        <v>2</v>
      </c>
      <c r="B4" s="1">
        <v>10</v>
      </c>
      <c r="G4" s="1">
        <v>8</v>
      </c>
      <c r="H4" s="4" t="str">
        <f t="shared" si="0"/>
        <v>00010000</v>
      </c>
      <c r="I4" s="4" t="str">
        <f t="shared" si="1"/>
        <v>00000000</v>
      </c>
      <c r="J4" s="4" t="str">
        <f t="shared" si="2"/>
        <v>00000000</v>
      </c>
      <c r="K4" s="4" t="str">
        <f t="shared" si="3"/>
        <v>00000000</v>
      </c>
      <c r="L4" s="4" t="str">
        <f t="shared" si="4"/>
        <v>00000000</v>
      </c>
      <c r="M4" s="4" t="str">
        <f t="shared" si="5"/>
        <v>00001000</v>
      </c>
    </row>
    <row r="5" spans="1:19" ht="15.75" x14ac:dyDescent="0.25">
      <c r="A5">
        <v>3</v>
      </c>
      <c r="B5" s="1">
        <v>20</v>
      </c>
      <c r="E5" s="1" t="s">
        <v>66</v>
      </c>
      <c r="G5" s="1">
        <v>4</v>
      </c>
      <c r="H5" s="4" t="str">
        <f t="shared" si="0"/>
        <v>00100000</v>
      </c>
      <c r="I5" s="4" t="str">
        <f t="shared" si="1"/>
        <v>00000000</v>
      </c>
      <c r="J5" s="4" t="str">
        <f t="shared" si="2"/>
        <v>00000000</v>
      </c>
      <c r="K5" s="4" t="str">
        <f t="shared" si="3"/>
        <v>01111110</v>
      </c>
      <c r="L5" s="4" t="str">
        <f t="shared" si="4"/>
        <v>00000000</v>
      </c>
      <c r="M5" s="4" t="str">
        <f t="shared" si="5"/>
        <v>00000100</v>
      </c>
      <c r="Q5" t="s">
        <v>40</v>
      </c>
      <c r="R5">
        <v>11111111</v>
      </c>
      <c r="S5" t="s">
        <v>21</v>
      </c>
    </row>
    <row r="6" spans="1:19" ht="15.75" x14ac:dyDescent="0.25">
      <c r="A6">
        <v>4</v>
      </c>
      <c r="B6" s="1">
        <v>40</v>
      </c>
      <c r="E6" s="1" t="s">
        <v>19</v>
      </c>
      <c r="F6" s="1">
        <v>80</v>
      </c>
      <c r="G6" s="1">
        <v>2</v>
      </c>
      <c r="H6" s="4" t="str">
        <f t="shared" si="0"/>
        <v>01000000</v>
      </c>
      <c r="I6" s="4" t="str">
        <f t="shared" si="1"/>
        <v>00000000</v>
      </c>
      <c r="J6" s="4" t="str">
        <f t="shared" si="2"/>
        <v>00000000</v>
      </c>
      <c r="K6" s="4" t="str">
        <f t="shared" si="3"/>
        <v>11010111</v>
      </c>
      <c r="L6" s="4" t="str">
        <f t="shared" si="4"/>
        <v>10000000</v>
      </c>
      <c r="M6" s="4" t="str">
        <f t="shared" si="5"/>
        <v>00000010</v>
      </c>
      <c r="P6" t="s">
        <v>21</v>
      </c>
      <c r="Q6" t="s">
        <v>24</v>
      </c>
      <c r="R6">
        <v>11111111</v>
      </c>
      <c r="S6" t="s">
        <v>21</v>
      </c>
    </row>
    <row r="7" spans="1:19" ht="15.75" x14ac:dyDescent="0.25">
      <c r="A7">
        <v>5</v>
      </c>
      <c r="B7" s="1">
        <v>40</v>
      </c>
      <c r="D7" s="1">
        <v>1</v>
      </c>
      <c r="E7" s="1" t="s">
        <v>66</v>
      </c>
      <c r="F7" s="1" t="s">
        <v>68</v>
      </c>
      <c r="G7" s="1">
        <v>2</v>
      </c>
      <c r="H7" s="4" t="str">
        <f t="shared" si="0"/>
        <v>01000000</v>
      </c>
      <c r="I7" s="4" t="str">
        <f t="shared" si="1"/>
        <v>00000000</v>
      </c>
      <c r="J7" s="4" t="str">
        <f t="shared" si="2"/>
        <v>00000001</v>
      </c>
      <c r="K7" s="4" t="str">
        <f t="shared" si="3"/>
        <v>01111110</v>
      </c>
      <c r="L7" s="4" t="str">
        <f t="shared" si="4"/>
        <v>11000110</v>
      </c>
      <c r="M7" s="4" t="str">
        <f t="shared" si="5"/>
        <v>00000010</v>
      </c>
      <c r="P7" t="s">
        <v>21</v>
      </c>
      <c r="Q7" t="s">
        <v>23</v>
      </c>
      <c r="R7" t="s">
        <v>37</v>
      </c>
      <c r="S7" t="s">
        <v>21</v>
      </c>
    </row>
    <row r="8" spans="1:19" ht="15.75" x14ac:dyDescent="0.25">
      <c r="A8">
        <v>6</v>
      </c>
      <c r="B8" s="1">
        <v>40</v>
      </c>
      <c r="D8" s="1">
        <v>1</v>
      </c>
      <c r="E8" s="1">
        <v>61</v>
      </c>
      <c r="F8" s="1" t="s">
        <v>31</v>
      </c>
      <c r="G8" s="1">
        <v>2</v>
      </c>
      <c r="H8" s="4" t="str">
        <f t="shared" si="0"/>
        <v>01000000</v>
      </c>
      <c r="I8" s="4" t="str">
        <f t="shared" si="1"/>
        <v>00000000</v>
      </c>
      <c r="J8" s="4" t="str">
        <f t="shared" si="2"/>
        <v>00000001</v>
      </c>
      <c r="K8" s="4" t="str">
        <f t="shared" si="3"/>
        <v>01100001</v>
      </c>
      <c r="L8" s="4" t="str">
        <f t="shared" si="4"/>
        <v>11100111</v>
      </c>
      <c r="M8" s="4" t="str">
        <f t="shared" si="5"/>
        <v>00000010</v>
      </c>
      <c r="P8" t="s">
        <v>21</v>
      </c>
      <c r="Q8" t="s">
        <v>27</v>
      </c>
      <c r="R8" t="s">
        <v>24</v>
      </c>
      <c r="S8" t="s">
        <v>21</v>
      </c>
    </row>
    <row r="9" spans="1:19" ht="15.75" x14ac:dyDescent="0.25">
      <c r="A9">
        <v>7</v>
      </c>
      <c r="B9" s="1">
        <v>40</v>
      </c>
      <c r="D9" s="1">
        <v>3</v>
      </c>
      <c r="E9" s="1" t="s">
        <v>5</v>
      </c>
      <c r="F9" s="1" t="s">
        <v>3</v>
      </c>
      <c r="G9" s="1">
        <v>2</v>
      </c>
      <c r="H9" s="4" t="str">
        <f t="shared" si="0"/>
        <v>01000000</v>
      </c>
      <c r="I9" s="4" t="str">
        <f t="shared" si="1"/>
        <v>00000000</v>
      </c>
      <c r="J9" s="4" t="str">
        <f t="shared" si="2"/>
        <v>00000011</v>
      </c>
      <c r="K9" s="4" t="str">
        <f t="shared" si="3"/>
        <v>11000000</v>
      </c>
      <c r="L9" s="4" t="str">
        <f t="shared" si="4"/>
        <v>11111111</v>
      </c>
      <c r="M9" s="4" t="str">
        <f t="shared" si="5"/>
        <v>00000010</v>
      </c>
      <c r="P9" t="s">
        <v>21</v>
      </c>
      <c r="Q9" t="s">
        <v>26</v>
      </c>
      <c r="R9" t="s">
        <v>24</v>
      </c>
      <c r="S9" t="s">
        <v>21</v>
      </c>
    </row>
    <row r="10" spans="1:19" ht="15.75" x14ac:dyDescent="0.25">
      <c r="A10">
        <v>8</v>
      </c>
      <c r="B10" s="1">
        <v>40</v>
      </c>
      <c r="D10" s="1">
        <v>2</v>
      </c>
      <c r="E10" s="1">
        <v>60</v>
      </c>
      <c r="F10" s="1">
        <v>79</v>
      </c>
      <c r="G10" s="1">
        <v>2</v>
      </c>
      <c r="H10" s="4" t="str">
        <f t="shared" si="0"/>
        <v>01000000</v>
      </c>
      <c r="I10" s="4" t="str">
        <f t="shared" si="1"/>
        <v>00000000</v>
      </c>
      <c r="J10" s="4" t="str">
        <f t="shared" si="2"/>
        <v>00000010</v>
      </c>
      <c r="K10" s="4" t="str">
        <f t="shared" si="3"/>
        <v>01100000</v>
      </c>
      <c r="L10" s="4" t="str">
        <f t="shared" si="4"/>
        <v>01111001</v>
      </c>
      <c r="M10" s="4" t="str">
        <f t="shared" si="5"/>
        <v>00000010</v>
      </c>
      <c r="P10" t="s">
        <v>21</v>
      </c>
      <c r="Q10" t="s">
        <v>43</v>
      </c>
      <c r="R10" t="s">
        <v>24</v>
      </c>
      <c r="S10" t="s">
        <v>21</v>
      </c>
    </row>
    <row r="11" spans="1:19" ht="15.75" x14ac:dyDescent="0.25">
      <c r="A11">
        <v>9</v>
      </c>
      <c r="B11" s="1">
        <v>40</v>
      </c>
      <c r="D11" s="1">
        <v>2</v>
      </c>
      <c r="E11" s="1">
        <v>60</v>
      </c>
      <c r="F11" s="1">
        <v>79</v>
      </c>
      <c r="G11" s="1">
        <v>2</v>
      </c>
      <c r="H11" s="4" t="str">
        <f t="shared" si="0"/>
        <v>01000000</v>
      </c>
      <c r="I11" s="4" t="str">
        <f t="shared" si="1"/>
        <v>00000000</v>
      </c>
      <c r="J11" s="4" t="str">
        <f t="shared" si="2"/>
        <v>00000010</v>
      </c>
      <c r="K11" s="4" t="str">
        <f t="shared" si="3"/>
        <v>01100000</v>
      </c>
      <c r="L11" s="4" t="str">
        <f t="shared" si="4"/>
        <v>01111001</v>
      </c>
      <c r="M11" s="4" t="str">
        <f t="shared" si="5"/>
        <v>00000010</v>
      </c>
      <c r="P11" t="s">
        <v>21</v>
      </c>
      <c r="Q11" t="s">
        <v>42</v>
      </c>
      <c r="R11" t="s">
        <v>24</v>
      </c>
      <c r="S11" t="s">
        <v>21</v>
      </c>
    </row>
    <row r="12" spans="1:19" ht="15.75" x14ac:dyDescent="0.25">
      <c r="A12" t="s">
        <v>7</v>
      </c>
      <c r="B12" s="1">
        <v>40</v>
      </c>
      <c r="D12" s="1">
        <v>3</v>
      </c>
      <c r="E12" s="1">
        <v>20</v>
      </c>
      <c r="F12" s="1" t="s">
        <v>75</v>
      </c>
      <c r="G12" s="1">
        <v>82</v>
      </c>
      <c r="H12" s="4" t="str">
        <f t="shared" si="0"/>
        <v>01000000</v>
      </c>
      <c r="I12" s="4" t="str">
        <f t="shared" si="1"/>
        <v>00000000</v>
      </c>
      <c r="J12" s="4" t="str">
        <f t="shared" si="2"/>
        <v>00000011</v>
      </c>
      <c r="K12" s="4" t="str">
        <f t="shared" si="3"/>
        <v>00100000</v>
      </c>
      <c r="L12" s="4" t="str">
        <f t="shared" si="4"/>
        <v>00111111</v>
      </c>
      <c r="M12" s="4" t="str">
        <f t="shared" si="5"/>
        <v>10000010</v>
      </c>
      <c r="P12" t="s">
        <v>21</v>
      </c>
      <c r="Q12" t="s">
        <v>41</v>
      </c>
      <c r="R12" t="s">
        <v>24</v>
      </c>
      <c r="S12" t="s">
        <v>21</v>
      </c>
    </row>
    <row r="13" spans="1:19" ht="15.75" x14ac:dyDescent="0.25">
      <c r="A13" t="s">
        <v>8</v>
      </c>
      <c r="B13" s="1">
        <v>40</v>
      </c>
      <c r="D13" s="1">
        <v>1</v>
      </c>
      <c r="E13" s="1">
        <v>70</v>
      </c>
      <c r="F13" s="1" t="s">
        <v>16</v>
      </c>
      <c r="G13" s="1">
        <v>82</v>
      </c>
      <c r="H13" s="4" t="str">
        <f t="shared" si="0"/>
        <v>01000000</v>
      </c>
      <c r="I13" s="4" t="str">
        <f t="shared" si="1"/>
        <v>00000000</v>
      </c>
      <c r="J13" s="4" t="str">
        <f t="shared" si="2"/>
        <v>00000001</v>
      </c>
      <c r="K13" s="4" t="str">
        <f t="shared" si="3"/>
        <v>01110000</v>
      </c>
      <c r="L13" s="4" t="str">
        <f t="shared" si="4"/>
        <v>00011110</v>
      </c>
      <c r="M13" s="4" t="str">
        <f t="shared" si="5"/>
        <v>10000010</v>
      </c>
      <c r="P13" t="s">
        <v>21</v>
      </c>
      <c r="Q13" t="s">
        <v>41</v>
      </c>
      <c r="R13" t="s">
        <v>24</v>
      </c>
      <c r="S13" t="s">
        <v>21</v>
      </c>
    </row>
    <row r="14" spans="1:19" ht="15.75" x14ac:dyDescent="0.25">
      <c r="A14" t="s">
        <v>6</v>
      </c>
      <c r="B14" s="1">
        <v>40</v>
      </c>
      <c r="D14" s="1">
        <v>1</v>
      </c>
      <c r="E14" s="1">
        <v>88</v>
      </c>
      <c r="F14" s="1" t="s">
        <v>20</v>
      </c>
      <c r="G14" s="1">
        <v>82</v>
      </c>
      <c r="H14" s="4" t="str">
        <f t="shared" si="0"/>
        <v>01000000</v>
      </c>
      <c r="I14" s="4" t="str">
        <f t="shared" si="1"/>
        <v>00000000</v>
      </c>
      <c r="J14" s="4" t="str">
        <f t="shared" si="2"/>
        <v>00000001</v>
      </c>
      <c r="K14" s="4" t="str">
        <f t="shared" si="3"/>
        <v>10001000</v>
      </c>
      <c r="L14" s="4" t="str">
        <f t="shared" si="4"/>
        <v>00001110</v>
      </c>
      <c r="M14" s="4" t="str">
        <f t="shared" si="5"/>
        <v>10000010</v>
      </c>
      <c r="P14" t="s">
        <v>21</v>
      </c>
      <c r="Q14" t="s">
        <v>32</v>
      </c>
      <c r="R14" t="s">
        <v>37</v>
      </c>
      <c r="S14" t="s">
        <v>21</v>
      </c>
    </row>
    <row r="15" spans="1:19" ht="15.75" x14ac:dyDescent="0.25">
      <c r="A15" t="s">
        <v>9</v>
      </c>
      <c r="B15" s="1">
        <v>40</v>
      </c>
      <c r="E15" s="1" t="s">
        <v>67</v>
      </c>
      <c r="F15" s="1">
        <v>6</v>
      </c>
      <c r="G15" s="1">
        <v>82</v>
      </c>
      <c r="H15" s="4" t="str">
        <f t="shared" si="0"/>
        <v>01000000</v>
      </c>
      <c r="I15" s="4" t="str">
        <f t="shared" si="1"/>
        <v>00000000</v>
      </c>
      <c r="J15" s="4" t="str">
        <f t="shared" si="2"/>
        <v>00000000</v>
      </c>
      <c r="K15" s="4" t="str">
        <f t="shared" si="3"/>
        <v>11101100</v>
      </c>
      <c r="L15" s="4" t="str">
        <f t="shared" si="4"/>
        <v>00000110</v>
      </c>
      <c r="M15" s="4" t="str">
        <f t="shared" si="5"/>
        <v>10000010</v>
      </c>
      <c r="P15" t="s">
        <v>21</v>
      </c>
      <c r="Q15" t="s">
        <v>32</v>
      </c>
      <c r="R15" t="s">
        <v>37</v>
      </c>
      <c r="S15" t="s">
        <v>21</v>
      </c>
    </row>
    <row r="16" spans="1:19" ht="15.75" x14ac:dyDescent="0.25">
      <c r="A16" t="s">
        <v>10</v>
      </c>
      <c r="B16" s="1">
        <v>40</v>
      </c>
      <c r="D16" s="1" t="s">
        <v>5</v>
      </c>
      <c r="E16" s="1">
        <v>46</v>
      </c>
      <c r="F16" s="1">
        <v>5</v>
      </c>
      <c r="G16" s="1">
        <v>82</v>
      </c>
      <c r="H16" s="4" t="str">
        <f t="shared" si="0"/>
        <v>01000000</v>
      </c>
      <c r="I16" s="4" t="str">
        <f t="shared" si="1"/>
        <v>00000000</v>
      </c>
      <c r="J16" s="4" t="str">
        <f t="shared" si="2"/>
        <v>11000000</v>
      </c>
      <c r="K16" s="4" t="str">
        <f t="shared" si="3"/>
        <v>01000110</v>
      </c>
      <c r="L16" s="4" t="str">
        <f t="shared" si="4"/>
        <v>00000101</v>
      </c>
      <c r="M16" s="4" t="str">
        <f t="shared" si="5"/>
        <v>10000010</v>
      </c>
      <c r="P16" t="s">
        <v>21</v>
      </c>
      <c r="Q16" t="s">
        <v>40</v>
      </c>
      <c r="R16" t="s">
        <v>37</v>
      </c>
      <c r="S16" t="s">
        <v>21</v>
      </c>
    </row>
    <row r="17" spans="1:19" ht="15.75" x14ac:dyDescent="0.25">
      <c r="A17" t="s">
        <v>2</v>
      </c>
      <c r="B17" s="1">
        <v>40</v>
      </c>
      <c r="C17" s="1">
        <v>1</v>
      </c>
      <c r="D17" s="1" t="s">
        <v>5</v>
      </c>
      <c r="E17" s="1" t="s">
        <v>11</v>
      </c>
      <c r="F17" s="1">
        <v>6</v>
      </c>
      <c r="G17" s="1" t="s">
        <v>77</v>
      </c>
      <c r="H17" s="4" t="str">
        <f t="shared" si="0"/>
        <v>01000000</v>
      </c>
      <c r="I17" s="4" t="str">
        <f t="shared" si="1"/>
        <v>00000001</v>
      </c>
      <c r="J17" s="4" t="str">
        <f t="shared" si="2"/>
        <v>11000000</v>
      </c>
      <c r="K17" s="4" t="str">
        <f t="shared" si="3"/>
        <v>00101011</v>
      </c>
      <c r="L17" s="4" t="str">
        <f t="shared" si="4"/>
        <v>00000110</v>
      </c>
      <c r="M17" s="4" t="str">
        <f t="shared" si="5"/>
        <v>11000010</v>
      </c>
      <c r="P17" t="s">
        <v>21</v>
      </c>
      <c r="Q17" t="s">
        <v>40</v>
      </c>
      <c r="R17" t="s">
        <v>37</v>
      </c>
      <c r="S17" t="s">
        <v>21</v>
      </c>
    </row>
    <row r="18" spans="1:19" ht="15.75" x14ac:dyDescent="0.25">
      <c r="A18">
        <v>10</v>
      </c>
      <c r="B18" s="1">
        <v>40</v>
      </c>
      <c r="D18" s="1" t="s">
        <v>18</v>
      </c>
      <c r="E18" s="1">
        <v>33</v>
      </c>
      <c r="F18" s="1">
        <v>5</v>
      </c>
      <c r="G18" s="1">
        <v>42</v>
      </c>
      <c r="H18" s="4" t="str">
        <f t="shared" si="0"/>
        <v>01000000</v>
      </c>
      <c r="I18" s="4" t="str">
        <f t="shared" si="1"/>
        <v>00000000</v>
      </c>
      <c r="J18" s="4" t="str">
        <f t="shared" si="2"/>
        <v>11100000</v>
      </c>
      <c r="K18" s="4" t="str">
        <f t="shared" si="3"/>
        <v>00110011</v>
      </c>
      <c r="L18" s="4" t="str">
        <f t="shared" si="4"/>
        <v>00000101</v>
      </c>
      <c r="M18" s="4" t="str">
        <f t="shared" si="5"/>
        <v>01000010</v>
      </c>
      <c r="P18" t="s">
        <v>21</v>
      </c>
      <c r="Q18" t="s">
        <v>40</v>
      </c>
      <c r="R18" t="s">
        <v>37</v>
      </c>
      <c r="S18" t="s">
        <v>21</v>
      </c>
    </row>
    <row r="19" spans="1:19" ht="15.75" x14ac:dyDescent="0.25">
      <c r="A19">
        <v>11</v>
      </c>
      <c r="B19" s="1">
        <v>40</v>
      </c>
      <c r="D19" s="1" t="s">
        <v>0</v>
      </c>
      <c r="E19" s="1">
        <v>19</v>
      </c>
      <c r="F19" s="1">
        <v>84</v>
      </c>
      <c r="G19" s="1">
        <v>42</v>
      </c>
      <c r="H19" s="4" t="str">
        <f t="shared" si="0"/>
        <v>01000000</v>
      </c>
      <c r="I19" s="4" t="str">
        <f t="shared" si="1"/>
        <v>00000000</v>
      </c>
      <c r="J19" s="4" t="str">
        <f t="shared" si="2"/>
        <v>11110000</v>
      </c>
      <c r="K19" s="4" t="str">
        <f t="shared" si="3"/>
        <v>00011001</v>
      </c>
      <c r="L19" s="4" t="str">
        <f t="shared" si="4"/>
        <v>10000100</v>
      </c>
      <c r="M19" s="4" t="str">
        <f t="shared" si="5"/>
        <v>01000010</v>
      </c>
      <c r="P19" t="s">
        <v>21</v>
      </c>
      <c r="Q19" t="s">
        <v>40</v>
      </c>
      <c r="R19" t="s">
        <v>37</v>
      </c>
      <c r="S19" t="s">
        <v>21</v>
      </c>
    </row>
    <row r="20" spans="1:19" ht="15.75" x14ac:dyDescent="0.25">
      <c r="A20">
        <v>12</v>
      </c>
      <c r="B20" s="1">
        <v>40</v>
      </c>
      <c r="D20" s="1">
        <v>78</v>
      </c>
      <c r="E20" s="1" t="s">
        <v>20</v>
      </c>
      <c r="F20" s="1">
        <v>83</v>
      </c>
      <c r="G20" s="1">
        <v>42</v>
      </c>
      <c r="H20" s="4" t="str">
        <f t="shared" si="0"/>
        <v>01000000</v>
      </c>
      <c r="I20" s="4" t="str">
        <f t="shared" si="1"/>
        <v>00000000</v>
      </c>
      <c r="J20" s="4" t="str">
        <f t="shared" si="2"/>
        <v>01111000</v>
      </c>
      <c r="K20" s="4" t="str">
        <f t="shared" si="3"/>
        <v>00001110</v>
      </c>
      <c r="L20" s="4" t="str">
        <f t="shared" si="4"/>
        <v>10000011</v>
      </c>
      <c r="M20" s="4" t="str">
        <f t="shared" si="5"/>
        <v>01000010</v>
      </c>
      <c r="P20" t="s">
        <v>21</v>
      </c>
      <c r="Q20" t="s">
        <v>40</v>
      </c>
      <c r="R20" t="s">
        <v>37</v>
      </c>
      <c r="S20" t="s">
        <v>21</v>
      </c>
    </row>
    <row r="21" spans="1:19" ht="15.75" x14ac:dyDescent="0.25">
      <c r="A21">
        <v>13</v>
      </c>
      <c r="B21" s="1">
        <v>40</v>
      </c>
      <c r="D21" s="1" t="s">
        <v>76</v>
      </c>
      <c r="E21" s="1" t="s">
        <v>65</v>
      </c>
      <c r="F21" s="1">
        <v>82</v>
      </c>
      <c r="G21" s="1">
        <v>62</v>
      </c>
      <c r="H21" s="4" t="str">
        <f t="shared" si="0"/>
        <v>01000000</v>
      </c>
      <c r="I21" s="4" t="str">
        <f t="shared" si="1"/>
        <v>00000000</v>
      </c>
      <c r="J21" s="4" t="str">
        <f t="shared" si="2"/>
        <v>00111100</v>
      </c>
      <c r="K21" s="4" t="str">
        <f t="shared" si="3"/>
        <v>00001101</v>
      </c>
      <c r="L21" s="4" t="str">
        <f t="shared" si="4"/>
        <v>10000010</v>
      </c>
      <c r="M21" s="4" t="str">
        <f t="shared" si="5"/>
        <v>01100010</v>
      </c>
      <c r="P21" t="s">
        <v>21</v>
      </c>
      <c r="Q21" t="s">
        <v>40</v>
      </c>
      <c r="R21" t="s">
        <v>37</v>
      </c>
      <c r="S21" t="s">
        <v>21</v>
      </c>
    </row>
    <row r="22" spans="1:19" ht="15.75" x14ac:dyDescent="0.25">
      <c r="A22">
        <v>14</v>
      </c>
      <c r="B22" s="1">
        <v>40</v>
      </c>
      <c r="D22" s="1" t="s">
        <v>16</v>
      </c>
      <c r="E22" s="1" t="s">
        <v>20</v>
      </c>
      <c r="F22" s="1">
        <v>82</v>
      </c>
      <c r="G22" s="1" t="s">
        <v>78</v>
      </c>
      <c r="H22" s="4" t="str">
        <f t="shared" si="0"/>
        <v>01000000</v>
      </c>
      <c r="I22" s="4" t="str">
        <f t="shared" si="1"/>
        <v>00000000</v>
      </c>
      <c r="J22" s="4" t="str">
        <f t="shared" si="2"/>
        <v>00011110</v>
      </c>
      <c r="K22" s="4" t="str">
        <f t="shared" si="3"/>
        <v>00001110</v>
      </c>
      <c r="L22" s="4" t="str">
        <f t="shared" si="4"/>
        <v>10000010</v>
      </c>
      <c r="M22" s="4" t="str">
        <f t="shared" si="5"/>
        <v>10100010</v>
      </c>
      <c r="P22" t="s">
        <v>21</v>
      </c>
      <c r="Q22" t="s">
        <v>40</v>
      </c>
      <c r="R22" t="s">
        <v>37</v>
      </c>
      <c r="S22" t="s">
        <v>21</v>
      </c>
    </row>
    <row r="23" spans="1:19" ht="15.75" x14ac:dyDescent="0.25">
      <c r="A23">
        <v>15</v>
      </c>
      <c r="B23" s="1">
        <v>40</v>
      </c>
      <c r="D23" s="1" t="s">
        <v>1</v>
      </c>
      <c r="E23" s="1">
        <v>99</v>
      </c>
      <c r="F23" s="1">
        <v>2</v>
      </c>
      <c r="G23" s="1" t="s">
        <v>79</v>
      </c>
      <c r="H23" s="4" t="str">
        <f t="shared" si="0"/>
        <v>01000000</v>
      </c>
      <c r="I23" s="4" t="str">
        <f t="shared" si="1"/>
        <v>00000000</v>
      </c>
      <c r="J23" s="4" t="str">
        <f t="shared" si="2"/>
        <v>00001111</v>
      </c>
      <c r="K23" s="4" t="str">
        <f t="shared" si="3"/>
        <v>10011001</v>
      </c>
      <c r="L23" s="4" t="str">
        <f t="shared" si="4"/>
        <v>00000010</v>
      </c>
      <c r="M23" s="4" t="str">
        <f t="shared" si="5"/>
        <v>11100010</v>
      </c>
      <c r="P23" t="s">
        <v>21</v>
      </c>
      <c r="Q23" t="s">
        <v>40</v>
      </c>
      <c r="R23" t="s">
        <v>37</v>
      </c>
      <c r="S23" t="s">
        <v>21</v>
      </c>
    </row>
    <row r="24" spans="1:19" ht="15.75" x14ac:dyDescent="0.25">
      <c r="A24">
        <v>16</v>
      </c>
      <c r="B24" s="1">
        <v>40</v>
      </c>
      <c r="D24" s="1">
        <v>7</v>
      </c>
      <c r="E24" s="1" t="s">
        <v>3</v>
      </c>
      <c r="F24" s="1">
        <v>3</v>
      </c>
      <c r="G24" s="1" t="s">
        <v>78</v>
      </c>
      <c r="H24" s="4" t="str">
        <f t="shared" si="0"/>
        <v>01000000</v>
      </c>
      <c r="I24" s="4" t="str">
        <f t="shared" si="1"/>
        <v>00000000</v>
      </c>
      <c r="J24" s="4" t="str">
        <f t="shared" si="2"/>
        <v>00000111</v>
      </c>
      <c r="K24" s="4" t="str">
        <f t="shared" si="3"/>
        <v>11111111</v>
      </c>
      <c r="L24" s="4" t="str">
        <f t="shared" si="4"/>
        <v>00000011</v>
      </c>
      <c r="M24" s="4" t="str">
        <f t="shared" si="5"/>
        <v>10100010</v>
      </c>
      <c r="P24" t="s">
        <v>21</v>
      </c>
      <c r="Q24" t="s">
        <v>40</v>
      </c>
      <c r="R24" t="s">
        <v>37</v>
      </c>
      <c r="S24" t="s">
        <v>21</v>
      </c>
    </row>
    <row r="25" spans="1:19" ht="15.75" x14ac:dyDescent="0.25">
      <c r="A25">
        <v>17</v>
      </c>
      <c r="B25" s="1">
        <v>40</v>
      </c>
      <c r="D25" s="1">
        <v>1</v>
      </c>
      <c r="E25" s="1" t="s">
        <v>64</v>
      </c>
      <c r="F25" s="1">
        <v>1</v>
      </c>
      <c r="G25" s="1" t="s">
        <v>77</v>
      </c>
      <c r="H25" s="4" t="str">
        <f t="shared" si="0"/>
        <v>01000000</v>
      </c>
      <c r="I25" s="4" t="str">
        <f t="shared" si="1"/>
        <v>00000000</v>
      </c>
      <c r="J25" s="4" t="str">
        <f t="shared" si="2"/>
        <v>00000001</v>
      </c>
      <c r="K25" s="4" t="str">
        <f t="shared" si="3"/>
        <v>11111100</v>
      </c>
      <c r="L25" s="4" t="str">
        <f t="shared" si="4"/>
        <v>00000001</v>
      </c>
      <c r="M25" s="4" t="str">
        <f t="shared" si="5"/>
        <v>11000010</v>
      </c>
      <c r="P25" t="s">
        <v>21</v>
      </c>
      <c r="Q25" t="s">
        <v>40</v>
      </c>
      <c r="R25" t="s">
        <v>37</v>
      </c>
      <c r="S25" t="s">
        <v>21</v>
      </c>
    </row>
    <row r="26" spans="1:19" ht="15.75" x14ac:dyDescent="0.25">
      <c r="A26">
        <v>18</v>
      </c>
      <c r="B26" s="1">
        <v>40</v>
      </c>
      <c r="G26" s="1">
        <v>2</v>
      </c>
      <c r="H26" s="4" t="str">
        <f t="shared" si="0"/>
        <v>01000000</v>
      </c>
      <c r="I26" s="4" t="str">
        <f t="shared" si="1"/>
        <v>00000000</v>
      </c>
      <c r="J26" s="4" t="str">
        <f t="shared" si="2"/>
        <v>00000000</v>
      </c>
      <c r="K26" s="4" t="str">
        <f t="shared" si="3"/>
        <v>00000000</v>
      </c>
      <c r="L26" s="4" t="str">
        <f t="shared" si="4"/>
        <v>00000000</v>
      </c>
      <c r="M26" s="4" t="str">
        <f t="shared" si="5"/>
        <v>00000010</v>
      </c>
      <c r="P26" t="s">
        <v>21</v>
      </c>
      <c r="Q26" t="s">
        <v>40</v>
      </c>
      <c r="R26" t="s">
        <v>37</v>
      </c>
      <c r="S26" t="s">
        <v>21</v>
      </c>
    </row>
    <row r="27" spans="1:19" ht="15.75" x14ac:dyDescent="0.25">
      <c r="A27">
        <v>19</v>
      </c>
      <c r="B27" s="1">
        <v>40</v>
      </c>
      <c r="G27" s="1">
        <v>2</v>
      </c>
      <c r="H27" s="4" t="str">
        <f t="shared" si="0"/>
        <v>01000000</v>
      </c>
      <c r="I27" s="4" t="str">
        <f t="shared" si="1"/>
        <v>00000000</v>
      </c>
      <c r="J27" s="4" t="str">
        <f t="shared" si="2"/>
        <v>00000000</v>
      </c>
      <c r="K27" s="4" t="str">
        <f t="shared" si="3"/>
        <v>00000000</v>
      </c>
      <c r="L27" s="4" t="str">
        <f t="shared" si="4"/>
        <v>00000000</v>
      </c>
      <c r="M27" s="4" t="str">
        <f t="shared" si="5"/>
        <v>00000010</v>
      </c>
      <c r="P27" t="s">
        <v>21</v>
      </c>
      <c r="Q27" t="s">
        <v>40</v>
      </c>
      <c r="R27" t="s">
        <v>37</v>
      </c>
      <c r="S27" t="s">
        <v>21</v>
      </c>
    </row>
    <row r="28" spans="1:19" ht="15.75" x14ac:dyDescent="0.25">
      <c r="A28" t="s">
        <v>12</v>
      </c>
      <c r="B28" s="1">
        <v>40</v>
      </c>
      <c r="G28" s="1">
        <v>2</v>
      </c>
      <c r="H28" s="4" t="str">
        <f t="shared" si="0"/>
        <v>01000000</v>
      </c>
      <c r="I28" s="4" t="str">
        <f t="shared" si="1"/>
        <v>00000000</v>
      </c>
      <c r="J28" s="4" t="str">
        <f t="shared" si="2"/>
        <v>00000000</v>
      </c>
      <c r="K28" s="4" t="str">
        <f t="shared" si="3"/>
        <v>00000000</v>
      </c>
      <c r="L28" s="4" t="str">
        <f t="shared" si="4"/>
        <v>00000000</v>
      </c>
      <c r="M28" s="4" t="str">
        <f t="shared" si="5"/>
        <v>00000010</v>
      </c>
      <c r="P28" t="s">
        <v>21</v>
      </c>
      <c r="Q28" t="s">
        <v>40</v>
      </c>
      <c r="R28" t="s">
        <v>37</v>
      </c>
      <c r="S28" t="s">
        <v>21</v>
      </c>
    </row>
    <row r="29" spans="1:19" ht="15.75" x14ac:dyDescent="0.25">
      <c r="A29" t="s">
        <v>13</v>
      </c>
      <c r="B29" s="1">
        <v>40</v>
      </c>
      <c r="G29" s="1">
        <v>2</v>
      </c>
      <c r="H29" s="4" t="str">
        <f t="shared" si="0"/>
        <v>01000000</v>
      </c>
      <c r="I29" s="4" t="str">
        <f t="shared" si="1"/>
        <v>00000000</v>
      </c>
      <c r="J29" s="4" t="str">
        <f t="shared" si="2"/>
        <v>00000000</v>
      </c>
      <c r="K29" s="4" t="str">
        <f t="shared" si="3"/>
        <v>00000000</v>
      </c>
      <c r="L29" s="4" t="str">
        <f t="shared" si="4"/>
        <v>00000000</v>
      </c>
      <c r="M29" s="4" t="str">
        <f t="shared" si="5"/>
        <v>00000010</v>
      </c>
      <c r="P29" t="s">
        <v>21</v>
      </c>
      <c r="Q29" t="s">
        <v>32</v>
      </c>
      <c r="R29" t="s">
        <v>37</v>
      </c>
      <c r="S29" t="s">
        <v>25</v>
      </c>
    </row>
    <row r="30" spans="1:19" ht="15.75" x14ac:dyDescent="0.25">
      <c r="A30" t="s">
        <v>14</v>
      </c>
      <c r="B30" s="1">
        <v>40</v>
      </c>
      <c r="G30" s="1">
        <v>2</v>
      </c>
      <c r="H30" s="4" t="str">
        <f t="shared" si="0"/>
        <v>01000000</v>
      </c>
      <c r="I30" s="4" t="str">
        <f t="shared" si="1"/>
        <v>00000000</v>
      </c>
      <c r="J30" s="4" t="str">
        <f t="shared" si="2"/>
        <v>00000000</v>
      </c>
      <c r="K30" s="4" t="str">
        <f t="shared" si="3"/>
        <v>00000000</v>
      </c>
      <c r="L30" s="4" t="str">
        <f t="shared" si="4"/>
        <v>00000000</v>
      </c>
      <c r="M30" s="4" t="str">
        <f t="shared" si="5"/>
        <v>00000010</v>
      </c>
      <c r="P30" t="s">
        <v>21</v>
      </c>
      <c r="Q30" t="s">
        <v>38</v>
      </c>
      <c r="R30" t="s">
        <v>39</v>
      </c>
      <c r="S30" t="s">
        <v>34</v>
      </c>
    </row>
    <row r="31" spans="1:19" ht="15.75" x14ac:dyDescent="0.25">
      <c r="A31" t="s">
        <v>15</v>
      </c>
      <c r="B31" s="1">
        <v>40</v>
      </c>
      <c r="G31" s="1">
        <v>2</v>
      </c>
      <c r="H31" s="4" t="str">
        <f t="shared" si="0"/>
        <v>01000000</v>
      </c>
      <c r="I31" s="4" t="str">
        <f t="shared" si="1"/>
        <v>00000000</v>
      </c>
      <c r="J31" s="4" t="str">
        <f t="shared" si="2"/>
        <v>00000000</v>
      </c>
      <c r="K31" s="4" t="str">
        <f t="shared" si="3"/>
        <v>00000000</v>
      </c>
      <c r="L31" s="4" t="str">
        <f t="shared" si="4"/>
        <v>00000000</v>
      </c>
      <c r="M31" s="4" t="str">
        <f t="shared" si="5"/>
        <v>00000010</v>
      </c>
      <c r="P31" t="s">
        <v>21</v>
      </c>
      <c r="Q31" t="s">
        <v>32</v>
      </c>
      <c r="R31" t="s">
        <v>37</v>
      </c>
      <c r="S31" t="s">
        <v>25</v>
      </c>
    </row>
    <row r="32" spans="1:19" ht="15.75" x14ac:dyDescent="0.25">
      <c r="A32" t="s">
        <v>16</v>
      </c>
      <c r="B32" s="1">
        <v>40</v>
      </c>
      <c r="G32" s="1">
        <v>2</v>
      </c>
      <c r="H32" s="4" t="str">
        <f t="shared" si="0"/>
        <v>01000000</v>
      </c>
      <c r="I32" s="4" t="str">
        <f t="shared" si="1"/>
        <v>00000000</v>
      </c>
      <c r="J32" s="4" t="str">
        <f t="shared" si="2"/>
        <v>00000000</v>
      </c>
      <c r="K32" s="4" t="str">
        <f t="shared" si="3"/>
        <v>00000000</v>
      </c>
      <c r="L32" s="4" t="str">
        <f t="shared" si="4"/>
        <v>00000000</v>
      </c>
      <c r="M32" s="4" t="str">
        <f t="shared" si="5"/>
        <v>00000010</v>
      </c>
      <c r="P32" t="s">
        <v>21</v>
      </c>
      <c r="Q32" t="s">
        <v>22</v>
      </c>
      <c r="R32" t="s">
        <v>21</v>
      </c>
      <c r="S32" t="s">
        <v>36</v>
      </c>
    </row>
    <row r="33" spans="1:19" ht="15.75" x14ac:dyDescent="0.25">
      <c r="A33" t="s">
        <v>17</v>
      </c>
      <c r="B33" s="1">
        <v>40</v>
      </c>
      <c r="G33" s="1">
        <v>2</v>
      </c>
      <c r="H33" s="4" t="str">
        <f t="shared" si="0"/>
        <v>01000000</v>
      </c>
      <c r="I33" s="4" t="str">
        <f t="shared" si="1"/>
        <v>00000000</v>
      </c>
      <c r="J33" s="4" t="str">
        <f t="shared" si="2"/>
        <v>00000000</v>
      </c>
      <c r="K33" s="4" t="str">
        <f t="shared" si="3"/>
        <v>00000000</v>
      </c>
      <c r="L33" s="4" t="str">
        <f t="shared" si="4"/>
        <v>00000000</v>
      </c>
      <c r="M33" s="4" t="str">
        <f t="shared" si="5"/>
        <v>00000010</v>
      </c>
      <c r="P33" t="s">
        <v>21</v>
      </c>
      <c r="Q33" t="s">
        <v>22</v>
      </c>
      <c r="R33" t="s">
        <v>21</v>
      </c>
      <c r="S33" t="s">
        <v>36</v>
      </c>
    </row>
    <row r="34" spans="1:19" ht="15.75" x14ac:dyDescent="0.25">
      <c r="A34">
        <v>20</v>
      </c>
      <c r="B34" s="1">
        <v>40</v>
      </c>
      <c r="G34" s="1">
        <v>2</v>
      </c>
      <c r="H34" s="4" t="str">
        <f t="shared" si="0"/>
        <v>01000000</v>
      </c>
      <c r="I34" s="4" t="str">
        <f t="shared" si="1"/>
        <v>00000000</v>
      </c>
      <c r="J34" s="4" t="str">
        <f t="shared" si="2"/>
        <v>00000000</v>
      </c>
      <c r="K34" s="4" t="str">
        <f t="shared" si="3"/>
        <v>00000000</v>
      </c>
      <c r="L34" s="4" t="str">
        <f t="shared" si="4"/>
        <v>00000000</v>
      </c>
      <c r="M34" s="4" t="str">
        <f t="shared" si="5"/>
        <v>00000010</v>
      </c>
      <c r="P34" t="s">
        <v>21</v>
      </c>
      <c r="Q34" t="s">
        <v>22</v>
      </c>
      <c r="R34" t="s">
        <v>21</v>
      </c>
      <c r="S34" t="s">
        <v>36</v>
      </c>
    </row>
    <row r="35" spans="1:19" ht="15.75" x14ac:dyDescent="0.25">
      <c r="A35">
        <v>21</v>
      </c>
      <c r="B35" s="1">
        <v>40</v>
      </c>
      <c r="G35" s="1">
        <v>2</v>
      </c>
      <c r="H35" s="4" t="str">
        <f t="shared" si="0"/>
        <v>01000000</v>
      </c>
      <c r="I35" s="4" t="str">
        <f t="shared" si="1"/>
        <v>00000000</v>
      </c>
      <c r="J35" s="4" t="str">
        <f t="shared" si="2"/>
        <v>00000000</v>
      </c>
      <c r="K35" s="4" t="str">
        <f t="shared" si="3"/>
        <v>00000000</v>
      </c>
      <c r="L35" s="4" t="str">
        <f t="shared" si="4"/>
        <v>00000000</v>
      </c>
      <c r="M35" s="4" t="str">
        <f t="shared" si="5"/>
        <v>00000010</v>
      </c>
      <c r="P35" t="s">
        <v>21</v>
      </c>
      <c r="Q35" t="s">
        <v>35</v>
      </c>
      <c r="R35">
        <v>11111111</v>
      </c>
      <c r="S35" t="s">
        <v>25</v>
      </c>
    </row>
    <row r="36" spans="1:19" ht="15.75" x14ac:dyDescent="0.25">
      <c r="A36">
        <v>22</v>
      </c>
      <c r="B36" s="1">
        <v>20</v>
      </c>
      <c r="G36" s="1">
        <v>4</v>
      </c>
      <c r="H36" s="4" t="str">
        <f t="shared" si="0"/>
        <v>00100000</v>
      </c>
      <c r="I36" s="4" t="str">
        <f t="shared" si="1"/>
        <v>00000000</v>
      </c>
      <c r="J36" s="4" t="str">
        <f t="shared" si="2"/>
        <v>00000000</v>
      </c>
      <c r="K36" s="4" t="str">
        <f t="shared" si="3"/>
        <v>00000000</v>
      </c>
      <c r="L36" s="4" t="str">
        <f t="shared" si="4"/>
        <v>00000000</v>
      </c>
      <c r="M36" s="4" t="str">
        <f t="shared" si="5"/>
        <v>00000100</v>
      </c>
      <c r="P36" t="s">
        <v>21</v>
      </c>
      <c r="Q36" t="s">
        <v>33</v>
      </c>
      <c r="R36" t="s">
        <v>21</v>
      </c>
      <c r="S36" t="s">
        <v>34</v>
      </c>
    </row>
    <row r="37" spans="1:19" ht="15.75" x14ac:dyDescent="0.25">
      <c r="A37">
        <v>23</v>
      </c>
      <c r="B37" s="1">
        <v>10</v>
      </c>
      <c r="G37" s="1">
        <v>8</v>
      </c>
      <c r="H37" s="4" t="str">
        <f t="shared" si="0"/>
        <v>00010000</v>
      </c>
      <c r="I37" s="4" t="str">
        <f t="shared" si="1"/>
        <v>00000000</v>
      </c>
      <c r="J37" s="4" t="str">
        <f t="shared" si="2"/>
        <v>00000000</v>
      </c>
      <c r="K37" s="4" t="str">
        <f t="shared" si="3"/>
        <v>00000000</v>
      </c>
      <c r="L37" s="4" t="str">
        <f t="shared" si="4"/>
        <v>00000000</v>
      </c>
      <c r="M37" s="4" t="str">
        <f t="shared" si="5"/>
        <v>00001000</v>
      </c>
      <c r="P37" t="s">
        <v>21</v>
      </c>
      <c r="Q37" t="s">
        <v>32</v>
      </c>
      <c r="R37">
        <v>11111111</v>
      </c>
      <c r="S37" t="s">
        <v>25</v>
      </c>
    </row>
    <row r="38" spans="1:19" ht="15.75" x14ac:dyDescent="0.25">
      <c r="A38">
        <v>24</v>
      </c>
      <c r="B38" s="1" t="s">
        <v>1</v>
      </c>
      <c r="C38" s="1" t="s">
        <v>3</v>
      </c>
      <c r="D38" s="1" t="s">
        <v>3</v>
      </c>
      <c r="E38" s="1" t="s">
        <v>3</v>
      </c>
      <c r="F38" s="1" t="s">
        <v>3</v>
      </c>
      <c r="G38" s="1" t="s">
        <v>0</v>
      </c>
      <c r="H38" s="4" t="str">
        <f t="shared" si="0"/>
        <v>00001111</v>
      </c>
      <c r="I38" s="4" t="str">
        <f t="shared" si="1"/>
        <v>11111111</v>
      </c>
      <c r="J38" s="4" t="str">
        <f t="shared" si="2"/>
        <v>11111111</v>
      </c>
      <c r="K38" s="4" t="str">
        <f t="shared" si="3"/>
        <v>11111111</v>
      </c>
      <c r="L38" s="4" t="str">
        <f t="shared" si="4"/>
        <v>11111111</v>
      </c>
      <c r="M38" s="4" t="str">
        <f t="shared" si="5"/>
        <v>11110000</v>
      </c>
    </row>
    <row r="39" spans="1:19" ht="15.75" x14ac:dyDescent="0.25">
      <c r="A39">
        <v>25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4" t="str">
        <f t="shared" si="0"/>
        <v>00000000</v>
      </c>
      <c r="I39" s="4" t="str">
        <f t="shared" si="1"/>
        <v>00000000</v>
      </c>
      <c r="J39" s="4" t="str">
        <f t="shared" si="2"/>
        <v>00000000</v>
      </c>
      <c r="K39" s="4" t="str">
        <f t="shared" si="3"/>
        <v>00000000</v>
      </c>
      <c r="L39" s="4" t="str">
        <f t="shared" si="4"/>
        <v>00000000</v>
      </c>
      <c r="M39" s="4" t="str">
        <f t="shared" si="5"/>
        <v>00000000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B2" sqref="B2"/>
    </sheetView>
  </sheetViews>
  <sheetFormatPr defaultRowHeight="15" x14ac:dyDescent="0.25"/>
  <cols>
    <col min="3" max="3" width="11.42578125" bestFit="1" customWidth="1"/>
  </cols>
  <sheetData>
    <row r="1" spans="1:12" x14ac:dyDescent="0.25">
      <c r="A1">
        <v>32</v>
      </c>
      <c r="B1">
        <v>22</v>
      </c>
    </row>
    <row r="2" spans="1:12" x14ac:dyDescent="0.25">
      <c r="A2">
        <v>32</v>
      </c>
      <c r="B2">
        <v>31</v>
      </c>
    </row>
    <row r="3" spans="1:12" x14ac:dyDescent="0.25">
      <c r="B3">
        <f>B1/B2</f>
        <v>0.70967741935483875</v>
      </c>
      <c r="C3" s="2">
        <f>D3-B3</f>
        <v>1.2544802867383464E-2</v>
      </c>
      <c r="D3">
        <f>130/180</f>
        <v>0.72222222222222221</v>
      </c>
    </row>
    <row r="4" spans="1:12" x14ac:dyDescent="0.25">
      <c r="A4">
        <v>22</v>
      </c>
      <c r="C4" t="s">
        <v>46</v>
      </c>
    </row>
    <row r="5" spans="1:12" x14ac:dyDescent="0.25">
      <c r="A5">
        <v>396</v>
      </c>
      <c r="C5" t="s">
        <v>45</v>
      </c>
    </row>
    <row r="6" spans="1:12" x14ac:dyDescent="0.25">
      <c r="A6">
        <f>A4+A5</f>
        <v>418</v>
      </c>
      <c r="B6">
        <v>192</v>
      </c>
      <c r="D6">
        <v>600</v>
      </c>
      <c r="E6">
        <v>1000</v>
      </c>
      <c r="G6">
        <v>400</v>
      </c>
    </row>
    <row r="7" spans="1:12" x14ac:dyDescent="0.25">
      <c r="A7">
        <f>ROUND(A6*0.032, 0)</f>
        <v>13</v>
      </c>
      <c r="B7">
        <f>FLOOR(B6*0.032, 1)</f>
        <v>6</v>
      </c>
      <c r="C7" t="s">
        <v>44</v>
      </c>
      <c r="D7">
        <f>D6*0.032</f>
        <v>19.2</v>
      </c>
      <c r="E7">
        <f>E6*0.032</f>
        <v>32</v>
      </c>
      <c r="G7">
        <f>G6*0.032</f>
        <v>12.8</v>
      </c>
    </row>
    <row r="8" spans="1:12" x14ac:dyDescent="0.25">
      <c r="A8">
        <f>FLOOR(IF(A7&lt;4,0,IF(A7&gt;35,5,(A7+4)/8)), 1)</f>
        <v>2</v>
      </c>
      <c r="B8">
        <f>B7</f>
        <v>6</v>
      </c>
      <c r="C8" t="s">
        <v>28</v>
      </c>
      <c r="D8">
        <v>22</v>
      </c>
    </row>
    <row r="9" spans="1:12" x14ac:dyDescent="0.25">
      <c r="A9">
        <f>MOD(A7, 8)</f>
        <v>5</v>
      </c>
      <c r="C9" t="s">
        <v>29</v>
      </c>
      <c r="D9" t="s">
        <v>30</v>
      </c>
    </row>
    <row r="12" spans="1:12" x14ac:dyDescent="0.25">
      <c r="A12" t="s">
        <v>60</v>
      </c>
      <c r="B12" t="s">
        <v>61</v>
      </c>
      <c r="C12" t="s">
        <v>62</v>
      </c>
      <c r="D12" t="s">
        <v>63</v>
      </c>
      <c r="E12" t="s">
        <v>52</v>
      </c>
      <c r="F12" t="s">
        <v>53</v>
      </c>
      <c r="G12" t="s">
        <v>54</v>
      </c>
      <c r="H12" t="s">
        <v>55</v>
      </c>
      <c r="I12" t="s">
        <v>56</v>
      </c>
      <c r="J12" t="s">
        <v>57</v>
      </c>
      <c r="K12" t="s">
        <v>58</v>
      </c>
      <c r="L12" t="s">
        <v>59</v>
      </c>
    </row>
    <row r="13" spans="1:12" x14ac:dyDescent="0.25">
      <c r="A13" s="3">
        <f t="shared" ref="A13:B15" si="0">C13-(G13*0.032)</f>
        <v>-19.872000000000003</v>
      </c>
      <c r="B13" s="3">
        <f t="shared" si="0"/>
        <v>-0.73599999999999888</v>
      </c>
      <c r="C13" s="3">
        <f>E13*0.032</f>
        <v>2.4319999999999999</v>
      </c>
      <c r="D13" s="3">
        <f>F13*0.032</f>
        <v>15.168000000000001</v>
      </c>
      <c r="E13">
        <f t="shared" ref="E13:F15" si="1">G13-(I13+K13)</f>
        <v>76</v>
      </c>
      <c r="F13">
        <f t="shared" si="1"/>
        <v>474</v>
      </c>
      <c r="G13">
        <v>697</v>
      </c>
      <c r="H13">
        <v>497</v>
      </c>
      <c r="I13">
        <v>396</v>
      </c>
      <c r="J13">
        <v>0</v>
      </c>
      <c r="K13">
        <v>225</v>
      </c>
      <c r="L13">
        <v>23</v>
      </c>
    </row>
    <row r="14" spans="1:12" x14ac:dyDescent="0.25">
      <c r="A14" s="3">
        <f t="shared" si="0"/>
        <v>-31.936</v>
      </c>
      <c r="B14" s="3">
        <f t="shared" si="0"/>
        <v>-31.808</v>
      </c>
      <c r="C14" s="3">
        <f>E14*0.032</f>
        <v>-9.6319999999999997</v>
      </c>
      <c r="D14" s="3">
        <f>F14*0.032</f>
        <v>-15.904</v>
      </c>
      <c r="E14">
        <f t="shared" si="1"/>
        <v>-301</v>
      </c>
      <c r="F14">
        <f t="shared" si="1"/>
        <v>-497</v>
      </c>
      <c r="G14">
        <v>697</v>
      </c>
      <c r="H14">
        <v>497</v>
      </c>
      <c r="I14">
        <v>396</v>
      </c>
      <c r="J14">
        <v>0</v>
      </c>
      <c r="K14">
        <f>(G14-I14)*2</f>
        <v>602</v>
      </c>
      <c r="L14">
        <f>(H14-J14)*2</f>
        <v>994</v>
      </c>
    </row>
    <row r="15" spans="1:12" x14ac:dyDescent="0.25">
      <c r="A15" s="3">
        <f t="shared" si="0"/>
        <v>-8.7360000000000024</v>
      </c>
      <c r="B15" s="3">
        <f t="shared" si="0"/>
        <v>-15.072000000000001</v>
      </c>
      <c r="C15" s="3">
        <f>16 - (E15*0.032)</f>
        <v>13.568</v>
      </c>
      <c r="D15" s="3">
        <f>16 - (F15*0.032)</f>
        <v>0.83199999999999896</v>
      </c>
      <c r="E15">
        <f t="shared" si="1"/>
        <v>76</v>
      </c>
      <c r="F15">
        <f t="shared" si="1"/>
        <v>474</v>
      </c>
      <c r="G15">
        <v>697</v>
      </c>
      <c r="H15">
        <v>497</v>
      </c>
      <c r="I15">
        <v>396</v>
      </c>
      <c r="J15">
        <v>0</v>
      </c>
      <c r="K15">
        <v>225</v>
      </c>
      <c r="L15">
        <v>23</v>
      </c>
    </row>
    <row r="16" spans="1:12" x14ac:dyDescent="0.25">
      <c r="A16" s="3">
        <f>C16+16+I16</f>
        <v>26.567999999999998</v>
      </c>
      <c r="B16" s="3">
        <f>D16+16+(J16*0.032)</f>
        <v>0.83199999999999896</v>
      </c>
      <c r="C16" s="3">
        <f xml:space="preserve"> (E16*0.032)</f>
        <v>-2.4319999999999999</v>
      </c>
      <c r="D16" s="3">
        <f xml:space="preserve"> (F16*0.032)</f>
        <v>-15.168000000000001</v>
      </c>
      <c r="E16">
        <f>K16 - G16</f>
        <v>-76</v>
      </c>
      <c r="F16">
        <f>L16 - H16</f>
        <v>-474</v>
      </c>
      <c r="G16">
        <v>301</v>
      </c>
      <c r="H16">
        <v>497</v>
      </c>
      <c r="I16">
        <v>13</v>
      </c>
      <c r="J16">
        <v>0</v>
      </c>
      <c r="K16">
        <v>225</v>
      </c>
      <c r="L16">
        <v>23</v>
      </c>
    </row>
    <row r="18" spans="2:10" x14ac:dyDescent="0.25">
      <c r="B18">
        <f>25/31</f>
        <v>0.80645161290322576</v>
      </c>
      <c r="C18">
        <f>225/1000</f>
        <v>0.22500000000000001</v>
      </c>
      <c r="D18">
        <f>225/1000</f>
        <v>0.22500000000000001</v>
      </c>
      <c r="F18">
        <f>23*0.032</f>
        <v>0.73599999999999999</v>
      </c>
    </row>
    <row r="19" spans="2:10" x14ac:dyDescent="0.25">
      <c r="C19">
        <f>13.568/32</f>
        <v>0.42399999999999999</v>
      </c>
      <c r="D19">
        <f>D18*32</f>
        <v>7.2</v>
      </c>
      <c r="F19">
        <f>225*0.032</f>
        <v>7.2</v>
      </c>
    </row>
    <row r="22" spans="2:10" x14ac:dyDescent="0.25">
      <c r="H22">
        <v>0</v>
      </c>
      <c r="I22">
        <v>225</v>
      </c>
      <c r="J22">
        <v>602</v>
      </c>
    </row>
    <row r="23" spans="2:10" x14ac:dyDescent="0.25">
      <c r="C23">
        <v>0.22800000000000001</v>
      </c>
      <c r="H23">
        <v>46</v>
      </c>
      <c r="J23">
        <f>J22-301</f>
        <v>301</v>
      </c>
    </row>
    <row r="24" spans="2:10" x14ac:dyDescent="0.25">
      <c r="D24">
        <f>32/100</f>
        <v>0.32</v>
      </c>
      <c r="G24">
        <f>27/32</f>
        <v>0.84375</v>
      </c>
      <c r="H24">
        <f>H23*0.032</f>
        <v>1.472</v>
      </c>
      <c r="I24">
        <f>I22*0.032</f>
        <v>7.2</v>
      </c>
      <c r="J24">
        <f>FLOOR(J23*0.032, 1)</f>
        <v>9</v>
      </c>
    </row>
    <row r="25" spans="2:10" x14ac:dyDescent="0.25">
      <c r="D25">
        <f>1/D24</f>
        <v>3.125</v>
      </c>
      <c r="J25">
        <f>J24+16</f>
        <v>25</v>
      </c>
    </row>
    <row r="26" spans="2:10" x14ac:dyDescent="0.25">
      <c r="J26">
        <f>J25+13</f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"/>
  <sheetViews>
    <sheetView workbookViewId="0">
      <selection activeCell="A9" sqref="A9:D13"/>
    </sheetView>
  </sheetViews>
  <sheetFormatPr defaultRowHeight="15" x14ac:dyDescent="0.25"/>
  <sheetData>
    <row r="2" spans="1:7" x14ac:dyDescent="0.25">
      <c r="A2">
        <v>627</v>
      </c>
      <c r="B2">
        <f>A2*D6</f>
        <v>683.695652173913</v>
      </c>
      <c r="D2">
        <v>25</v>
      </c>
      <c r="E2" t="s">
        <v>47</v>
      </c>
      <c r="G2">
        <f>D2/D3</f>
        <v>1.0869565217391304</v>
      </c>
    </row>
    <row r="3" spans="1:7" x14ac:dyDescent="0.25">
      <c r="A3">
        <v>2</v>
      </c>
      <c r="B3">
        <v>1</v>
      </c>
      <c r="D3">
        <v>23</v>
      </c>
      <c r="E3" t="s">
        <v>48</v>
      </c>
      <c r="G3">
        <f>D4/D5</f>
        <v>0.99682034976152623</v>
      </c>
    </row>
    <row r="4" spans="1:7" x14ac:dyDescent="0.25">
      <c r="A4">
        <v>3</v>
      </c>
      <c r="B4">
        <v>1.5</v>
      </c>
      <c r="D4">
        <f>223+404</f>
        <v>627</v>
      </c>
      <c r="E4" t="s">
        <v>49</v>
      </c>
      <c r="G4">
        <f>G2/G3</f>
        <v>1.0904236876776923</v>
      </c>
    </row>
    <row r="5" spans="1:7" x14ac:dyDescent="0.25">
      <c r="A5">
        <v>4</v>
      </c>
      <c r="B5">
        <v>2</v>
      </c>
      <c r="D5">
        <f>225+404</f>
        <v>629</v>
      </c>
      <c r="E5" t="s">
        <v>50</v>
      </c>
    </row>
    <row r="6" spans="1:7" x14ac:dyDescent="0.25">
      <c r="A6">
        <v>5</v>
      </c>
      <c r="B6">
        <v>2.5</v>
      </c>
      <c r="D6">
        <f>(D2/D3)/(D4/D5)</f>
        <v>1.0904236876776923</v>
      </c>
      <c r="E6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</dc:creator>
  <cp:lastModifiedBy>Bobby</cp:lastModifiedBy>
  <dcterms:created xsi:type="dcterms:W3CDTF">2013-10-24T23:05:39Z</dcterms:created>
  <dcterms:modified xsi:type="dcterms:W3CDTF">2013-11-15T02:43:55Z</dcterms:modified>
</cp:coreProperties>
</file>